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omments1.xml" ContentType="application/vnd.openxmlformats-officedocument.spreadsheetml.comments+xml"/>
  <Override PartName="/xl/drawings/drawing3.xml" ContentType="application/vnd.openxmlformats-officedocument.drawing+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drawings/drawing4.xml" ContentType="application/vnd.openxmlformats-officedocument.drawing+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omments2.xml" ContentType="application/vnd.openxmlformats-officedocument.spreadsheetml.comments+xml"/>
  <Override PartName="/xl/drawings/drawing5.xml" ContentType="application/vnd.openxmlformats-officedocument.drawing+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omments3.xml" ContentType="application/vnd.openxmlformats-officedocument.spreadsheetml.comments+xml"/>
  <Override PartName="/xl/drawings/drawing6.xml" ContentType="application/vnd.openxmlformats-officedocument.drawing+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omments4.xml" ContentType="application/vnd.openxmlformats-officedocument.spreadsheetml.comments+xml"/>
  <Override PartName="/xl/drawings/drawing7.xml" ContentType="application/vnd.openxmlformats-officedocument.drawing+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drawings/drawing8.xml" ContentType="application/vnd.openxmlformats-officedocument.drawing+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omments5.xml" ContentType="application/vnd.openxmlformats-officedocument.spreadsheetml.comments+xml"/>
  <Override PartName="/xl/drawings/drawing9.xml" ContentType="application/vnd.openxmlformats-officedocument.drawing+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omments6.xml" ContentType="application/vnd.openxmlformats-officedocument.spreadsheetml.comments+xml"/>
  <Override PartName="/xl/drawings/drawing10.xml" ContentType="application/vnd.openxmlformats-officedocument.drawing+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omments7.xml" ContentType="application/vnd.openxmlformats-officedocument.spreadsheetml.comments+xml"/>
  <Override PartName="/xl/drawings/drawing11.xml" ContentType="application/vnd.openxmlformats-officedocument.drawing+xml"/>
  <Override PartName="/xl/comments8.xml" ContentType="application/vnd.openxmlformats-officedocument.spreadsheetml.comments+xml"/>
  <Override PartName="/xl/drawings/drawing12.xml" ContentType="application/vnd.openxmlformats-officedocument.drawing+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drawings/drawing13.xml" ContentType="application/vnd.openxmlformats-officedocument.drawing+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omments9.xml" ContentType="application/vnd.openxmlformats-officedocument.spreadsheetml.comments+xml"/>
  <Override PartName="/xl/drawings/drawing14.xml" ContentType="application/vnd.openxmlformats-officedocument.drawing+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drawings/drawing15.xml" ContentType="application/vnd.openxmlformats-officedocument.drawing+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drawings/drawing16.xml" ContentType="application/vnd.openxmlformats-officedocument.drawing+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drawings/drawing17.xml" ContentType="application/vnd.openxmlformats-officedocument.drawing+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drawings/drawing18.xml" ContentType="application/vnd.openxmlformats-officedocument.drawing+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drawings/drawing19.xml" ContentType="application/vnd.openxmlformats-officedocument.drawing+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drawings/drawing20.xml" ContentType="application/vnd.openxmlformats-officedocument.drawing+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omments10.xml" ContentType="application/vnd.openxmlformats-officedocument.spreadsheetml.comments+xml"/>
  <Override PartName="/xl/drawings/drawing21.xml" ContentType="application/vnd.openxmlformats-officedocument.drawing+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drawings/drawing22.xml" ContentType="application/vnd.openxmlformats-officedocument.drawing+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drawings/drawing23.xml" ContentType="application/vnd.openxmlformats-officedocument.drawing+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drawings/drawing24.xml" ContentType="application/vnd.openxmlformats-officedocument.drawing+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drawings/drawing25.xml" ContentType="application/vnd.openxmlformats-officedocument.drawing+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omments11.xml" ContentType="application/vnd.openxmlformats-officedocument.spreadsheetml.comments+xml"/>
  <Override PartName="/xl/drawings/drawing26.xml" ContentType="application/vnd.openxmlformats-officedocument.drawing+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drawings/drawing27.xml" ContentType="application/vnd.openxmlformats-officedocument.drawing+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drawings/drawing28.xml" ContentType="application/vnd.openxmlformats-officedocument.drawing+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drawings/drawing29.xml" ContentType="application/vnd.openxmlformats-officedocument.drawing+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drawings/drawing30.xml" ContentType="application/vnd.openxmlformats-officedocument.drawing+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omments12.xml" ContentType="application/vnd.openxmlformats-officedocument.spreadsheetml.comments+xml"/>
  <Override PartName="/xl/drawings/drawing31.xml" ContentType="application/vnd.openxmlformats-officedocument.drawing+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omments13.xml" ContentType="application/vnd.openxmlformats-officedocument.spreadsheetml.comments+xml"/>
  <Override PartName="/xl/drawings/drawing32.xml" ContentType="application/vnd.openxmlformats-officedocument.drawing+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codeName="ThisWorkbook" defaultThemeVersion="124226"/>
  <mc:AlternateContent xmlns:mc="http://schemas.openxmlformats.org/markup-compatibility/2006">
    <mc:Choice Requires="x15">
      <x15ac:absPath xmlns:x15ac="http://schemas.microsoft.com/office/spreadsheetml/2010/11/ac" url="\\adsv\共有\教育・保育係\203_調書、事前提出資料\01_施設監査の調書（地域型保育事業のみ）\R8\"/>
    </mc:Choice>
  </mc:AlternateContent>
  <xr:revisionPtr revIDLastSave="0" documentId="13_ncr:1_{E1DF8B13-1338-4817-BC3D-16ACFFE10EDC}" xr6:coauthVersionLast="47" xr6:coauthVersionMax="47" xr10:uidLastSave="{00000000-0000-0000-0000-000000000000}"/>
  <bookViews>
    <workbookView xWindow="-120" yWindow="-120" windowWidth="29040" windowHeight="15720" tabRatio="813" firstSheet="1" activeTab="2" xr2:uid="{00000000-000D-0000-FFFF-FFFF00000000}"/>
  </bookViews>
  <sheets>
    <sheet name="鑑文" sheetId="293" r:id="rId1"/>
    <sheet name="鑑文 (記載例)" sheetId="294" r:id="rId2"/>
    <sheet name="表紙" sheetId="271" r:id="rId3"/>
    <sheet name="No1 (2)" sheetId="154" state="hidden" r:id="rId4"/>
    <sheet name="留意事項※印刷不要 " sheetId="270" r:id="rId5"/>
    <sheet name="No1" sheetId="272" r:id="rId6"/>
    <sheet name="No2（記入例）※印刷不要" sheetId="301" r:id="rId7"/>
    <sheet name="No2" sheetId="283" r:id="rId8"/>
    <sheet name="No3" sheetId="292" r:id="rId9"/>
    <sheet name="No4" sheetId="276" r:id="rId10"/>
    <sheet name="No5" sheetId="277" r:id="rId11"/>
    <sheet name="No6" sheetId="278" r:id="rId12"/>
    <sheet name="No7" sheetId="284" r:id="rId13"/>
    <sheet name="No8" sheetId="280" r:id="rId14"/>
    <sheet name="No9" sheetId="281" r:id="rId15"/>
    <sheet name="No10" sheetId="291" r:id="rId16"/>
    <sheet name="No11（記入例）※印刷不要" sheetId="285" r:id="rId17"/>
    <sheet name="No11" sheetId="286" r:id="rId18"/>
    <sheet name="No12（記入例）※印刷不要" sheetId="287" r:id="rId19"/>
    <sheet name="No12" sheetId="288" r:id="rId20"/>
    <sheet name="No13" sheetId="243" r:id="rId21"/>
    <sheet name="No14" sheetId="244" r:id="rId22"/>
    <sheet name="No15" sheetId="245" r:id="rId23"/>
    <sheet name="No16" sheetId="246" r:id="rId24"/>
    <sheet name="No17" sheetId="247" r:id="rId25"/>
    <sheet name="No18" sheetId="289" r:id="rId26"/>
    <sheet name="No19" sheetId="249" r:id="rId27"/>
    <sheet name="No20" sheetId="263" r:id="rId28"/>
    <sheet name="No21" sheetId="251" r:id="rId29"/>
    <sheet name="No22 " sheetId="297" r:id="rId30"/>
    <sheet name="No23 " sheetId="298" r:id="rId31"/>
    <sheet name="No24" sheetId="300" r:id="rId32"/>
    <sheet name="No25" sheetId="296" r:id="rId33"/>
    <sheet name="No26" sheetId="256" r:id="rId34"/>
    <sheet name="No27" sheetId="257" r:id="rId35"/>
    <sheet name="No28" sheetId="269" r:id="rId36"/>
  </sheets>
  <definedNames>
    <definedName name="_xlnm.Print_Area" localSheetId="5">'No1'!$A$1:$AK$73</definedName>
    <definedName name="_xlnm.Print_Area" localSheetId="3">'No1 (2)'!$A$1:$AJ$66</definedName>
    <definedName name="_xlnm.Print_Area" localSheetId="15">'No10'!$A$1:$AN$66</definedName>
    <definedName name="_xlnm.Print_Area" localSheetId="17">'No11'!$A$1:$BP$123</definedName>
    <definedName name="_xlnm.Print_Area" localSheetId="16">'No11（記入例）※印刷不要'!$A$1:$BP$41</definedName>
    <definedName name="_xlnm.Print_Area" localSheetId="19">'No12'!$A$1:$BL$82</definedName>
    <definedName name="_xlnm.Print_Area" localSheetId="18">'No12（記入例）※印刷不要'!$A$1:$BL$41</definedName>
    <definedName name="_xlnm.Print_Area" localSheetId="20">'No13'!$A$1:$AN$50</definedName>
    <definedName name="_xlnm.Print_Area" localSheetId="21">'No14'!$A$1:$AN$57</definedName>
    <definedName name="_xlnm.Print_Area" localSheetId="22">'No15'!$A$1:$AM$53</definedName>
    <definedName name="_xlnm.Print_Area" localSheetId="23">'No16'!$A$1:$AN$61</definedName>
    <definedName name="_xlnm.Print_Area" localSheetId="24">'No17'!$A$1:$AM$61</definedName>
    <definedName name="_xlnm.Print_Area" localSheetId="25">'No18'!$A$1:$AM$63</definedName>
    <definedName name="_xlnm.Print_Area" localSheetId="26">'No19'!$A$1:$AL$62</definedName>
    <definedName name="_xlnm.Print_Area" localSheetId="7">'No2'!$A$1:$CL$71</definedName>
    <definedName name="_xlnm.Print_Area" localSheetId="6">'No2（記入例）※印刷不要'!$A$1:$CL$71</definedName>
    <definedName name="_xlnm.Print_Area" localSheetId="27">'No20'!$A$1:$AL$61</definedName>
    <definedName name="_xlnm.Print_Area" localSheetId="28">'No21'!$A$1:$AL$64</definedName>
    <definedName name="_xlnm.Print_Area" localSheetId="29">'No22 '!$A$1:$AL$60</definedName>
    <definedName name="_xlnm.Print_Area" localSheetId="30">'No23 '!$A$1:$AL$62</definedName>
    <definedName name="_xlnm.Print_Area" localSheetId="31">'No24'!$A$1:$AL$63</definedName>
    <definedName name="_xlnm.Print_Area" localSheetId="32">'No25'!$A$1:$AL$61</definedName>
    <definedName name="_xlnm.Print_Area" localSheetId="33">'No26'!$A$1:$AM$59</definedName>
    <definedName name="_xlnm.Print_Area" localSheetId="34">'No27'!$A$1:$AL$60</definedName>
    <definedName name="_xlnm.Print_Area" localSheetId="35">'No28'!$A$1:$AL$56</definedName>
    <definedName name="_xlnm.Print_Area" localSheetId="8">'No3'!$A$1:$AR$62</definedName>
    <definedName name="_xlnm.Print_Area" localSheetId="9">'No4'!$A$1:$AL$66</definedName>
    <definedName name="_xlnm.Print_Area" localSheetId="10">'No5'!$A$1:$AN$65</definedName>
    <definedName name="_xlnm.Print_Area" localSheetId="11">'No6'!$A$1:$AM$61</definedName>
    <definedName name="_xlnm.Print_Area" localSheetId="12">'No7'!$A$1:$AO$66</definedName>
    <definedName name="_xlnm.Print_Area" localSheetId="13">'No8'!$A$1:$AR$43</definedName>
    <definedName name="_xlnm.Print_Area" localSheetId="14">'No9'!$A$1:$AN$62</definedName>
    <definedName name="_xlnm.Print_Area" localSheetId="2">表紙!$A$1:$AJ$38</definedName>
    <definedName name="_xlnm.Print_Area" localSheetId="4">'留意事項※印刷不要 '!$A$1:$M$21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P53" i="301" l="1"/>
  <c r="P51" i="301"/>
  <c r="AA51" i="301" s="1"/>
  <c r="AA49" i="301"/>
  <c r="AA47" i="301"/>
  <c r="AA45" i="301"/>
  <c r="AA43" i="301"/>
  <c r="BQ41" i="301"/>
  <c r="BQ34" i="301" s="1"/>
  <c r="BQ36" i="301" s="1"/>
  <c r="BM41" i="301"/>
  <c r="BE41" i="301"/>
  <c r="BE34" i="301" s="1"/>
  <c r="BE36" i="301" s="1"/>
  <c r="S24" i="301" s="1"/>
  <c r="BA41" i="301"/>
  <c r="AA41" i="301"/>
  <c r="AA39" i="301"/>
  <c r="S23" i="301"/>
  <c r="R17" i="301"/>
  <c r="AE11" i="301"/>
  <c r="U11" i="301"/>
  <c r="S23" i="283"/>
  <c r="R17" i="283"/>
  <c r="AE11" i="283"/>
  <c r="U11" i="283"/>
  <c r="Z29" i="280"/>
  <c r="AS1" i="280"/>
  <c r="BF50" i="277"/>
  <c r="BF24" i="277"/>
  <c r="BF25" i="277"/>
  <c r="BF26" i="277"/>
  <c r="BF27" i="277"/>
  <c r="BF28" i="277"/>
  <c r="BF29" i="277"/>
  <c r="BF30" i="277"/>
  <c r="BF31" i="277"/>
  <c r="BF32" i="277"/>
  <c r="BF33" i="277"/>
  <c r="BF34" i="277"/>
  <c r="BF35" i="277"/>
  <c r="BF36" i="277"/>
  <c r="BF37" i="277"/>
  <c r="BF38" i="277"/>
  <c r="BF39" i="277"/>
  <c r="BF40" i="277"/>
  <c r="BF41" i="277"/>
  <c r="BF42" i="277"/>
  <c r="BF43" i="277"/>
  <c r="BF44" i="277"/>
  <c r="BF45" i="277"/>
  <c r="BF46" i="277"/>
  <c r="BF47" i="277"/>
  <c r="BF48" i="277"/>
  <c r="BF49" i="277"/>
  <c r="BE25" i="277"/>
  <c r="BE26" i="277"/>
  <c r="BE27" i="277"/>
  <c r="BE28" i="277"/>
  <c r="BE29" i="277"/>
  <c r="BE30" i="277"/>
  <c r="BE31" i="277"/>
  <c r="BE32" i="277"/>
  <c r="BE33" i="277"/>
  <c r="BE34" i="277"/>
  <c r="BE35" i="277"/>
  <c r="BE36" i="277"/>
  <c r="BE37" i="277"/>
  <c r="BE38" i="277"/>
  <c r="BE39" i="277"/>
  <c r="BE40" i="277"/>
  <c r="BE41" i="277"/>
  <c r="BE42" i="277"/>
  <c r="BE43" i="277"/>
  <c r="BE44" i="277"/>
  <c r="BE45" i="277"/>
  <c r="BE46" i="277"/>
  <c r="BE47" i="277"/>
  <c r="BE48" i="277"/>
  <c r="BE49" i="277"/>
  <c r="BE50" i="277"/>
  <c r="BE24" i="277"/>
  <c r="BZ31" i="292"/>
  <c r="AA53" i="301" l="1"/>
  <c r="AA61" i="301" s="1"/>
  <c r="S22" i="301" s="1"/>
  <c r="P51" i="283"/>
  <c r="AA51" i="283" s="1"/>
  <c r="AA49" i="283"/>
  <c r="AA47" i="283"/>
  <c r="AA45" i="283"/>
  <c r="AA43" i="283"/>
  <c r="AA41" i="283"/>
  <c r="AA39" i="283"/>
  <c r="CI41" i="292"/>
  <c r="CG41" i="292"/>
  <c r="CD41" i="292"/>
  <c r="CB41" i="292"/>
  <c r="CA41" i="292"/>
  <c r="BZ41" i="292"/>
  <c r="BX41" i="292"/>
  <c r="CI39" i="292"/>
  <c r="CG39" i="292"/>
  <c r="CD39" i="292"/>
  <c r="CB39" i="292"/>
  <c r="CA39" i="292"/>
  <c r="BZ39" i="292"/>
  <c r="BX39" i="292"/>
  <c r="CI37" i="292"/>
  <c r="CG37" i="292"/>
  <c r="CD37" i="292"/>
  <c r="CB37" i="292"/>
  <c r="CA37" i="292"/>
  <c r="BZ37" i="292"/>
  <c r="BX37" i="292"/>
  <c r="CI35" i="292"/>
  <c r="CG35" i="292"/>
  <c r="CD35" i="292"/>
  <c r="CB35" i="292"/>
  <c r="CA35" i="292"/>
  <c r="BZ35" i="292"/>
  <c r="BX35" i="292"/>
  <c r="CI33" i="292"/>
  <c r="CG33" i="292"/>
  <c r="CD33" i="292"/>
  <c r="CB33" i="292"/>
  <c r="CA33" i="292"/>
  <c r="BZ33" i="292"/>
  <c r="BX33" i="292"/>
  <c r="CI31" i="292"/>
  <c r="CG31" i="292"/>
  <c r="CD31" i="292"/>
  <c r="CB31" i="292"/>
  <c r="CA31" i="292"/>
  <c r="BX31" i="292"/>
  <c r="CI29" i="292"/>
  <c r="CG29" i="292"/>
  <c r="CD29" i="292"/>
  <c r="CB29" i="292"/>
  <c r="CA29" i="292"/>
  <c r="BZ29" i="292"/>
  <c r="BX29" i="292"/>
  <c r="P53" i="283" l="1"/>
  <c r="CJ37" i="292"/>
  <c r="Y37" i="292" s="1"/>
  <c r="CJ41" i="292"/>
  <c r="Y41" i="292" s="1"/>
  <c r="CJ39" i="292"/>
  <c r="Y39" i="292" s="1"/>
  <c r="CJ35" i="292"/>
  <c r="Y35" i="292" s="1"/>
  <c r="CJ33" i="292"/>
  <c r="Y33" i="292" s="1"/>
  <c r="CJ31" i="292"/>
  <c r="Y31" i="292" s="1"/>
  <c r="CJ29" i="292"/>
  <c r="Y29" i="292" s="1"/>
  <c r="AA53" i="283" l="1"/>
  <c r="AA61" i="283" s="1"/>
  <c r="S22" i="283" s="1"/>
  <c r="BG50" i="277"/>
  <c r="BA50" i="277"/>
  <c r="AY50" i="277"/>
  <c r="AW50" i="277"/>
  <c r="AU50" i="277"/>
  <c r="AS50" i="277"/>
  <c r="AQ50" i="277"/>
  <c r="AP50" i="277"/>
  <c r="X50" i="277"/>
  <c r="BG49" i="277"/>
  <c r="BA49" i="277"/>
  <c r="AY49" i="277"/>
  <c r="AW49" i="277"/>
  <c r="AU49" i="277"/>
  <c r="AS49" i="277"/>
  <c r="AQ49" i="277"/>
  <c r="AP49" i="277"/>
  <c r="X49" i="277"/>
  <c r="AG49" i="277" s="1"/>
  <c r="BG48" i="277"/>
  <c r="BA48" i="277"/>
  <c r="AY48" i="277"/>
  <c r="AW48" i="277"/>
  <c r="AU48" i="277"/>
  <c r="AS48" i="277"/>
  <c r="AQ48" i="277"/>
  <c r="AP48" i="277"/>
  <c r="X48" i="277"/>
  <c r="AG48" i="277" s="1"/>
  <c r="BG47" i="277"/>
  <c r="BA47" i="277"/>
  <c r="AY47" i="277"/>
  <c r="AW47" i="277"/>
  <c r="AU47" i="277"/>
  <c r="AS47" i="277"/>
  <c r="AQ47" i="277"/>
  <c r="AP47" i="277"/>
  <c r="X47" i="277"/>
  <c r="AG47" i="277" s="1"/>
  <c r="BG46" i="277"/>
  <c r="BA46" i="277"/>
  <c r="AY46" i="277"/>
  <c r="AW46" i="277"/>
  <c r="AU46" i="277"/>
  <c r="AS46" i="277"/>
  <c r="AQ46" i="277"/>
  <c r="AP46" i="277"/>
  <c r="X46" i="277"/>
  <c r="BG45" i="277"/>
  <c r="BA45" i="277"/>
  <c r="AY45" i="277"/>
  <c r="AW45" i="277"/>
  <c r="AU45" i="277"/>
  <c r="AS45" i="277"/>
  <c r="AQ45" i="277"/>
  <c r="AP45" i="277"/>
  <c r="X45" i="277"/>
  <c r="AG45" i="277" s="1"/>
  <c r="BG44" i="277"/>
  <c r="BA44" i="277"/>
  <c r="AY44" i="277"/>
  <c r="AW44" i="277"/>
  <c r="AU44" i="277"/>
  <c r="AS44" i="277"/>
  <c r="AQ44" i="277"/>
  <c r="AP44" i="277"/>
  <c r="X44" i="277"/>
  <c r="AG44" i="277" s="1"/>
  <c r="BG43" i="277"/>
  <c r="BA43" i="277"/>
  <c r="AY43" i="277"/>
  <c r="AW43" i="277"/>
  <c r="AU43" i="277"/>
  <c r="AS43" i="277"/>
  <c r="AQ43" i="277"/>
  <c r="AP43" i="277"/>
  <c r="X43" i="277"/>
  <c r="AG43" i="277" s="1"/>
  <c r="BG42" i="277"/>
  <c r="BA42" i="277"/>
  <c r="AY42" i="277"/>
  <c r="AW42" i="277"/>
  <c r="AU42" i="277"/>
  <c r="AS42" i="277"/>
  <c r="AQ42" i="277"/>
  <c r="AP42" i="277"/>
  <c r="X42" i="277"/>
  <c r="AG42" i="277" s="1"/>
  <c r="BG41" i="277"/>
  <c r="BA41" i="277"/>
  <c r="AY41" i="277"/>
  <c r="AW41" i="277"/>
  <c r="AU41" i="277"/>
  <c r="AS41" i="277"/>
  <c r="AQ41" i="277"/>
  <c r="AP41" i="277"/>
  <c r="X41" i="277"/>
  <c r="AG41" i="277" s="1"/>
  <c r="BG40" i="277"/>
  <c r="BA40" i="277"/>
  <c r="AY40" i="277"/>
  <c r="AW40" i="277"/>
  <c r="AU40" i="277"/>
  <c r="AS40" i="277"/>
  <c r="AQ40" i="277"/>
  <c r="AP40" i="277"/>
  <c r="X40" i="277"/>
  <c r="BG39" i="277"/>
  <c r="BA39" i="277"/>
  <c r="AY39" i="277"/>
  <c r="AW39" i="277"/>
  <c r="AU39" i="277"/>
  <c r="AS39" i="277"/>
  <c r="AQ39" i="277"/>
  <c r="AP39" i="277"/>
  <c r="X39" i="277"/>
  <c r="AG39" i="277" s="1"/>
  <c r="BG38" i="277"/>
  <c r="BA38" i="277"/>
  <c r="AY38" i="277"/>
  <c r="AW38" i="277"/>
  <c r="AU38" i="277"/>
  <c r="AS38" i="277"/>
  <c r="AQ38" i="277"/>
  <c r="AP38" i="277"/>
  <c r="X38" i="277"/>
  <c r="BG37" i="277"/>
  <c r="BA37" i="277"/>
  <c r="AY37" i="277"/>
  <c r="AW37" i="277"/>
  <c r="AU37" i="277"/>
  <c r="AS37" i="277"/>
  <c r="AQ37" i="277"/>
  <c r="AP37" i="277"/>
  <c r="X37" i="277"/>
  <c r="AG37" i="277" s="1"/>
  <c r="BG36" i="277"/>
  <c r="BA36" i="277"/>
  <c r="AY36" i="277"/>
  <c r="AW36" i="277"/>
  <c r="AU36" i="277"/>
  <c r="AS36" i="277"/>
  <c r="AQ36" i="277"/>
  <c r="AP36" i="277"/>
  <c r="X36" i="277"/>
  <c r="AG36" i="277" s="1"/>
  <c r="BG35" i="277"/>
  <c r="BA35" i="277"/>
  <c r="AY35" i="277"/>
  <c r="AW35" i="277"/>
  <c r="AU35" i="277"/>
  <c r="AS35" i="277"/>
  <c r="AQ35" i="277"/>
  <c r="AP35" i="277"/>
  <c r="X35" i="277"/>
  <c r="AG35" i="277" s="1"/>
  <c r="BG34" i="277"/>
  <c r="BA34" i="277"/>
  <c r="AY34" i="277"/>
  <c r="AW34" i="277"/>
  <c r="AU34" i="277"/>
  <c r="AS34" i="277"/>
  <c r="AQ34" i="277"/>
  <c r="AP34" i="277"/>
  <c r="X34" i="277"/>
  <c r="AG34" i="277" s="1"/>
  <c r="BG33" i="277"/>
  <c r="BA33" i="277"/>
  <c r="AY33" i="277"/>
  <c r="AW33" i="277"/>
  <c r="AU33" i="277"/>
  <c r="AS33" i="277"/>
  <c r="AQ33" i="277"/>
  <c r="AP33" i="277"/>
  <c r="X33" i="277"/>
  <c r="AG33" i="277" s="1"/>
  <c r="BG32" i="277"/>
  <c r="BA32" i="277"/>
  <c r="AY32" i="277"/>
  <c r="AW32" i="277"/>
  <c r="AU32" i="277"/>
  <c r="AS32" i="277"/>
  <c r="AQ32" i="277"/>
  <c r="AP32" i="277"/>
  <c r="X32" i="277"/>
  <c r="AG32" i="277" s="1"/>
  <c r="BG31" i="277"/>
  <c r="BA31" i="277"/>
  <c r="AY31" i="277"/>
  <c r="AW31" i="277"/>
  <c r="AU31" i="277"/>
  <c r="AS31" i="277"/>
  <c r="AQ31" i="277"/>
  <c r="AP31" i="277"/>
  <c r="X31" i="277"/>
  <c r="AG31" i="277" s="1"/>
  <c r="BG30" i="277"/>
  <c r="BA30" i="277"/>
  <c r="AY30" i="277"/>
  <c r="AW30" i="277"/>
  <c r="AU30" i="277"/>
  <c r="AS30" i="277"/>
  <c r="AQ30" i="277"/>
  <c r="AP30" i="277"/>
  <c r="X30" i="277"/>
  <c r="AG30" i="277" s="1"/>
  <c r="BG29" i="277"/>
  <c r="BA29" i="277"/>
  <c r="AY29" i="277"/>
  <c r="AW29" i="277"/>
  <c r="AU29" i="277"/>
  <c r="AS29" i="277"/>
  <c r="AQ29" i="277"/>
  <c r="AP29" i="277"/>
  <c r="X29" i="277"/>
  <c r="BG28" i="277"/>
  <c r="BA28" i="277"/>
  <c r="AY28" i="277"/>
  <c r="AW28" i="277"/>
  <c r="AU28" i="277"/>
  <c r="AS28" i="277"/>
  <c r="AQ28" i="277"/>
  <c r="AP28" i="277"/>
  <c r="X28" i="277"/>
  <c r="AG28" i="277" s="1"/>
  <c r="BG27" i="277"/>
  <c r="BA27" i="277"/>
  <c r="AY27" i="277"/>
  <c r="AW27" i="277"/>
  <c r="AU27" i="277"/>
  <c r="AS27" i="277"/>
  <c r="AQ27" i="277"/>
  <c r="AP27" i="277"/>
  <c r="X27" i="277"/>
  <c r="AG27" i="277" s="1"/>
  <c r="BG26" i="277"/>
  <c r="BA26" i="277"/>
  <c r="AY26" i="277"/>
  <c r="AW26" i="277"/>
  <c r="AU26" i="277"/>
  <c r="AS26" i="277"/>
  <c r="AQ26" i="277"/>
  <c r="AP26" i="277"/>
  <c r="X26" i="277"/>
  <c r="BG25" i="277"/>
  <c r="BA25" i="277"/>
  <c r="AY25" i="277"/>
  <c r="AW25" i="277"/>
  <c r="AU25" i="277"/>
  <c r="AS25" i="277"/>
  <c r="AQ25" i="277"/>
  <c r="AP25" i="277"/>
  <c r="X25" i="277"/>
  <c r="BG24" i="277"/>
  <c r="BA24" i="277"/>
  <c r="AY24" i="277"/>
  <c r="AW24" i="277"/>
  <c r="AU24" i="277"/>
  <c r="AS24" i="277"/>
  <c r="AQ24" i="277"/>
  <c r="AP24" i="277"/>
  <c r="X24" i="277"/>
  <c r="AG24" i="277" s="1"/>
  <c r="BG23" i="277"/>
  <c r="BA23" i="277"/>
  <c r="AY23" i="277"/>
  <c r="AW23" i="277"/>
  <c r="AU23" i="277"/>
  <c r="AS23" i="277"/>
  <c r="AQ23" i="277"/>
  <c r="AP23" i="277"/>
  <c r="X23" i="277"/>
  <c r="AG25" i="277" l="1"/>
  <c r="BC33" i="277"/>
  <c r="BC36" i="277"/>
  <c r="AG46" i="277"/>
  <c r="BC32" i="277"/>
  <c r="AG40" i="277"/>
  <c r="BC24" i="277"/>
  <c r="BC44" i="277"/>
  <c r="BC28" i="277"/>
  <c r="BC45" i="277"/>
  <c r="BC48" i="277"/>
  <c r="BC37" i="277"/>
  <c r="BC27" i="277"/>
  <c r="BC29" i="277"/>
  <c r="BC40" i="277"/>
  <c r="BC46" i="277"/>
  <c r="BC34" i="277"/>
  <c r="BC39" i="277"/>
  <c r="BC38" i="277"/>
  <c r="BC50" i="277"/>
  <c r="BC26" i="277"/>
  <c r="BC25" i="277"/>
  <c r="BC31" i="277"/>
  <c r="BC43" i="277"/>
  <c r="BC49" i="277"/>
  <c r="BC23" i="277"/>
  <c r="BE23" i="277" s="1"/>
  <c r="BC42" i="277"/>
  <c r="BC30" i="277"/>
  <c r="BC35" i="277"/>
  <c r="BC41" i="277"/>
  <c r="BC47" i="277"/>
  <c r="AG38" i="277"/>
  <c r="AG50" i="277"/>
  <c r="AG29" i="277"/>
  <c r="AG26" i="277"/>
  <c r="AG23" i="277" l="1"/>
  <c r="BF23" i="277" s="1"/>
  <c r="AB47" i="292"/>
  <c r="AB45" i="292"/>
  <c r="AG44" i="292"/>
  <c r="AE44" i="292"/>
  <c r="AB43" i="292" s="1"/>
  <c r="U44" i="292"/>
  <c r="S44" i="292"/>
  <c r="Q44" i="292"/>
  <c r="O44" i="292"/>
  <c r="M44" i="292"/>
  <c r="K44" i="292"/>
  <c r="AG43" i="292"/>
  <c r="AE43" i="292"/>
  <c r="U43" i="292"/>
  <c r="S43" i="292"/>
  <c r="Q43" i="292"/>
  <c r="O43" i="292"/>
  <c r="M43" i="292"/>
  <c r="K43" i="292"/>
  <c r="H43" i="292"/>
  <c r="W42" i="292"/>
  <c r="AB41" i="292"/>
  <c r="W41" i="292"/>
  <c r="W40" i="292"/>
  <c r="AB39" i="292"/>
  <c r="W39" i="292"/>
  <c r="W38" i="292"/>
  <c r="AB37" i="292"/>
  <c r="W37" i="292"/>
  <c r="W36" i="292"/>
  <c r="AB35" i="292"/>
  <c r="W35" i="292"/>
  <c r="W34" i="292"/>
  <c r="AB33" i="292"/>
  <c r="W33" i="292"/>
  <c r="BJ28" i="292"/>
  <c r="BJ21" i="292" s="1"/>
  <c r="BJ23" i="292" s="1"/>
  <c r="BF28" i="292"/>
  <c r="AX28" i="292"/>
  <c r="AX21" i="292" s="1"/>
  <c r="AX23" i="292" s="1"/>
  <c r="AT28" i="292"/>
  <c r="W32" i="292"/>
  <c r="AB31" i="292"/>
  <c r="W31" i="292"/>
  <c r="W30" i="292"/>
  <c r="AB29" i="292"/>
  <c r="W29" i="292"/>
  <c r="AB27" i="292"/>
  <c r="W27" i="292"/>
  <c r="W26" i="292"/>
  <c r="AZ41" i="280"/>
  <c r="BB41" i="280"/>
  <c r="BA41" i="280"/>
  <c r="BC41" i="280" s="1"/>
  <c r="W44" i="292" l="1"/>
  <c r="W43" i="292"/>
  <c r="Y43" i="292"/>
  <c r="Z115" i="288" l="1"/>
  <c r="X115" i="288"/>
  <c r="BC114" i="288"/>
  <c r="AV114" i="288"/>
  <c r="AF114" i="288"/>
  <c r="AD114" i="288"/>
  <c r="Z114" i="288"/>
  <c r="X114" i="288"/>
  <c r="AB113" i="288"/>
  <c r="AS111" i="288"/>
  <c r="AB111" i="288"/>
  <c r="AB110" i="288"/>
  <c r="AS108" i="288"/>
  <c r="AB108" i="288"/>
  <c r="AB107" i="288"/>
  <c r="AS105" i="288"/>
  <c r="AB105" i="288"/>
  <c r="AB104" i="288"/>
  <c r="AS102" i="288"/>
  <c r="AB102" i="288"/>
  <c r="AB101" i="288"/>
  <c r="AS99" i="288"/>
  <c r="AB99" i="288"/>
  <c r="AB98" i="288"/>
  <c r="AS96" i="288"/>
  <c r="AB96" i="288"/>
  <c r="AB95" i="288"/>
  <c r="BO115" i="288" s="1"/>
  <c r="AS93" i="288"/>
  <c r="AS114" i="288" s="1"/>
  <c r="AB93" i="288"/>
  <c r="BP115" i="288" s="1"/>
  <c r="AB114" i="288" s="1"/>
  <c r="Z74" i="288"/>
  <c r="X74" i="288"/>
  <c r="BC73" i="288"/>
  <c r="AV73" i="288"/>
  <c r="AF73" i="288"/>
  <c r="AD73" i="288"/>
  <c r="Z73" i="288"/>
  <c r="X73" i="288"/>
  <c r="AB72" i="288"/>
  <c r="AS70" i="288"/>
  <c r="AB70" i="288"/>
  <c r="AB69" i="288"/>
  <c r="AS67" i="288"/>
  <c r="AB67" i="288"/>
  <c r="AB66" i="288"/>
  <c r="AS64" i="288"/>
  <c r="AB64" i="288"/>
  <c r="AB63" i="288"/>
  <c r="AS61" i="288"/>
  <c r="AB61" i="288"/>
  <c r="AB60" i="288"/>
  <c r="AS58" i="288"/>
  <c r="AB58" i="288"/>
  <c r="AB57" i="288"/>
  <c r="AS55" i="288"/>
  <c r="AB55" i="288"/>
  <c r="AB54" i="288"/>
  <c r="AS52" i="288"/>
  <c r="AB52" i="288"/>
  <c r="Z33" i="288"/>
  <c r="X33" i="288"/>
  <c r="BC32" i="288"/>
  <c r="AV32" i="288"/>
  <c r="AF32" i="288"/>
  <c r="AD32" i="288"/>
  <c r="Z32" i="288"/>
  <c r="X32" i="288"/>
  <c r="AB31" i="288"/>
  <c r="AS29" i="288"/>
  <c r="AB29" i="288"/>
  <c r="AB28" i="288"/>
  <c r="AS26" i="288"/>
  <c r="AB26" i="288"/>
  <c r="AB25" i="288"/>
  <c r="AS23" i="288"/>
  <c r="AB23" i="288"/>
  <c r="AB22" i="288"/>
  <c r="AS20" i="288"/>
  <c r="AB20" i="288"/>
  <c r="AB19" i="288"/>
  <c r="AS17" i="288"/>
  <c r="AB17" i="288"/>
  <c r="AB16" i="288"/>
  <c r="AS14" i="288"/>
  <c r="AB14" i="288"/>
  <c r="AB13" i="288"/>
  <c r="AS11" i="288"/>
  <c r="AB11" i="288"/>
  <c r="Z33" i="287"/>
  <c r="X33" i="287"/>
  <c r="BC32" i="287"/>
  <c r="AV32" i="287"/>
  <c r="AF32" i="287"/>
  <c r="AD32" i="287"/>
  <c r="Z32" i="287"/>
  <c r="X32" i="287"/>
  <c r="AB31" i="287"/>
  <c r="AS29" i="287"/>
  <c r="AB29" i="287"/>
  <c r="AB28" i="287"/>
  <c r="AS26" i="287"/>
  <c r="AB26" i="287"/>
  <c r="AB25" i="287"/>
  <c r="AS23" i="287"/>
  <c r="AB23" i="287"/>
  <c r="AB22" i="287"/>
  <c r="AS20" i="287"/>
  <c r="AB20" i="287"/>
  <c r="AB19" i="287"/>
  <c r="AS17" i="287"/>
  <c r="AB17" i="287"/>
  <c r="AB16" i="287"/>
  <c r="AS14" i="287"/>
  <c r="AB14" i="287"/>
  <c r="AB13" i="287"/>
  <c r="AS11" i="287"/>
  <c r="AB11" i="287"/>
  <c r="Z115" i="286"/>
  <c r="X115" i="286"/>
  <c r="AZ114" i="286"/>
  <c r="AH114" i="286"/>
  <c r="AD114" i="286"/>
  <c r="Z114" i="286"/>
  <c r="X114" i="286"/>
  <c r="AB113" i="286"/>
  <c r="AW111" i="286"/>
  <c r="AB111" i="286"/>
  <c r="AB110" i="286"/>
  <c r="AW108" i="286"/>
  <c r="AB108" i="286"/>
  <c r="AB107" i="286"/>
  <c r="AW105" i="286"/>
  <c r="AB105" i="286"/>
  <c r="AB104" i="286"/>
  <c r="AW102" i="286"/>
  <c r="AB102" i="286"/>
  <c r="AB101" i="286"/>
  <c r="AW99" i="286"/>
  <c r="AB99" i="286"/>
  <c r="AB98" i="286"/>
  <c r="AW96" i="286"/>
  <c r="AB96" i="286"/>
  <c r="AB95" i="286"/>
  <c r="BT115" i="286" s="1"/>
  <c r="AW93" i="286"/>
  <c r="AW114" i="286" s="1"/>
  <c r="AB93" i="286"/>
  <c r="BU115" i="286" s="1"/>
  <c r="AB114" i="286" s="1"/>
  <c r="Z74" i="286"/>
  <c r="X74" i="286"/>
  <c r="AZ73" i="286"/>
  <c r="AH73" i="286"/>
  <c r="AD73" i="286"/>
  <c r="Z73" i="286"/>
  <c r="X73" i="286"/>
  <c r="AB72" i="286"/>
  <c r="AW70" i="286"/>
  <c r="AB70" i="286"/>
  <c r="AB69" i="286"/>
  <c r="AW67" i="286"/>
  <c r="AB67" i="286"/>
  <c r="AB66" i="286"/>
  <c r="AW64" i="286"/>
  <c r="AB64" i="286"/>
  <c r="AB63" i="286"/>
  <c r="AW61" i="286"/>
  <c r="AB61" i="286"/>
  <c r="AB60" i="286"/>
  <c r="AW58" i="286"/>
  <c r="AB58" i="286"/>
  <c r="AB57" i="286"/>
  <c r="AW55" i="286"/>
  <c r="AB55" i="286"/>
  <c r="AB54" i="286"/>
  <c r="AW52" i="286"/>
  <c r="AB52" i="286"/>
  <c r="Z33" i="286"/>
  <c r="X33" i="286"/>
  <c r="AZ32" i="286"/>
  <c r="AH32" i="286"/>
  <c r="AD32" i="286"/>
  <c r="Z32" i="286"/>
  <c r="X32" i="286"/>
  <c r="AB31" i="286"/>
  <c r="AW29" i="286"/>
  <c r="AB29" i="286"/>
  <c r="AB28" i="286"/>
  <c r="AW26" i="286"/>
  <c r="AB26" i="286"/>
  <c r="AB25" i="286"/>
  <c r="AW23" i="286"/>
  <c r="AB23" i="286"/>
  <c r="AB22" i="286"/>
  <c r="AW20" i="286"/>
  <c r="AB20" i="286"/>
  <c r="AB19" i="286"/>
  <c r="AW17" i="286"/>
  <c r="AB17" i="286"/>
  <c r="AB16" i="286"/>
  <c r="AW14" i="286"/>
  <c r="AB14" i="286"/>
  <c r="AB13" i="286"/>
  <c r="AW11" i="286"/>
  <c r="AB11" i="286"/>
  <c r="AD32" i="285"/>
  <c r="AH32" i="285"/>
  <c r="Z33" i="285"/>
  <c r="X33" i="285"/>
  <c r="AZ32" i="285"/>
  <c r="Z32" i="285"/>
  <c r="X32" i="285"/>
  <c r="AB31" i="285"/>
  <c r="AW29" i="285"/>
  <c r="AB29" i="285"/>
  <c r="AB28" i="285"/>
  <c r="AW26" i="285"/>
  <c r="AB26" i="285"/>
  <c r="AB25" i="285"/>
  <c r="AW23" i="285"/>
  <c r="AB23" i="285"/>
  <c r="AB22" i="285"/>
  <c r="AW20" i="285"/>
  <c r="AB20" i="285"/>
  <c r="AB19" i="285"/>
  <c r="AW17" i="285"/>
  <c r="AB17" i="285"/>
  <c r="AB16" i="285"/>
  <c r="AW14" i="285"/>
  <c r="AB14" i="285"/>
  <c r="AB13" i="285"/>
  <c r="BT33" i="285" s="1"/>
  <c r="AW11" i="285"/>
  <c r="AB11" i="285"/>
  <c r="BU33" i="285" s="1"/>
  <c r="AB32" i="285" s="1"/>
  <c r="BO114" i="288" l="1"/>
  <c r="BP114" i="288"/>
  <c r="AB115" i="288" s="1"/>
  <c r="BP74" i="288"/>
  <c r="AB73" i="288" s="1"/>
  <c r="AS73" i="288"/>
  <c r="BO74" i="288"/>
  <c r="BP73" i="288" s="1"/>
  <c r="AB74" i="288" s="1"/>
  <c r="BO73" i="288"/>
  <c r="AS32" i="288"/>
  <c r="BP33" i="288"/>
  <c r="AB32" i="288" s="1"/>
  <c r="BO33" i="288"/>
  <c r="BP32" i="288" s="1"/>
  <c r="AB33" i="288" s="1"/>
  <c r="BP33" i="287"/>
  <c r="AB32" i="287" s="1"/>
  <c r="AS32" i="287"/>
  <c r="BO33" i="287"/>
  <c r="BP32" i="287" s="1"/>
  <c r="AB33" i="287" s="1"/>
  <c r="BU114" i="286"/>
  <c r="AB115" i="286" s="1"/>
  <c r="BT114" i="286"/>
  <c r="BU74" i="286"/>
  <c r="AB73" i="286" s="1"/>
  <c r="AW73" i="286"/>
  <c r="BT74" i="286"/>
  <c r="BU73" i="286" s="1"/>
  <c r="AB74" i="286" s="1"/>
  <c r="AW32" i="286"/>
  <c r="BT33" i="286"/>
  <c r="BU32" i="286" s="1"/>
  <c r="AB33" i="286" s="1"/>
  <c r="BU33" i="286"/>
  <c r="AB32" i="286" s="1"/>
  <c r="AW32" i="285"/>
  <c r="BU32" i="285"/>
  <c r="AB33" i="285" s="1"/>
  <c r="BT32" i="285"/>
  <c r="BO32" i="287" l="1"/>
  <c r="BO32" i="288"/>
  <c r="BT73" i="286"/>
  <c r="BT32" i="286"/>
  <c r="BQ41" i="283" l="1"/>
  <c r="BQ34" i="283" s="1"/>
  <c r="BQ36" i="283" s="1"/>
  <c r="BM41" i="283"/>
  <c r="BE41" i="283"/>
  <c r="BE34" i="283" s="1"/>
  <c r="BE36" i="283" s="1"/>
  <c r="S24" i="283" s="1"/>
  <c r="BA41" i="283"/>
  <c r="Z41" i="280" l="1"/>
  <c r="BC40" i="280"/>
  <c r="BB40" i="280"/>
  <c r="BA40" i="280"/>
  <c r="AZ40" i="280"/>
  <c r="Z40" i="280"/>
  <c r="BC39" i="280"/>
  <c r="BB39" i="280"/>
  <c r="BA39" i="280"/>
  <c r="AZ39" i="280"/>
  <c r="Z39" i="280"/>
  <c r="BB38" i="280"/>
  <c r="BA38" i="280"/>
  <c r="BC38" i="280" s="1"/>
  <c r="AZ38" i="280"/>
  <c r="Z38" i="280"/>
  <c r="BB37" i="280"/>
  <c r="BA37" i="280"/>
  <c r="BC37" i="280" s="1"/>
  <c r="AZ37" i="280"/>
  <c r="Z37" i="280"/>
  <c r="BC36" i="280"/>
  <c r="BB36" i="280"/>
  <c r="BA36" i="280"/>
  <c r="AZ36" i="280"/>
  <c r="Z36" i="280"/>
  <c r="BC35" i="280"/>
  <c r="BB35" i="280"/>
  <c r="BA35" i="280"/>
  <c r="AZ35" i="280"/>
  <c r="Z35" i="280"/>
  <c r="BC34" i="280"/>
  <c r="BB34" i="280"/>
  <c r="BA34" i="280"/>
  <c r="AZ34" i="280"/>
  <c r="Z34" i="280"/>
  <c r="BC33" i="280"/>
  <c r="BB33" i="280"/>
  <c r="BA33" i="280"/>
  <c r="AZ33" i="280"/>
  <c r="Z33" i="280"/>
  <c r="BB32" i="280"/>
  <c r="BA32" i="280"/>
  <c r="BC32" i="280" s="1"/>
  <c r="AZ32" i="280"/>
  <c r="Z32" i="280"/>
  <c r="BB31" i="280"/>
  <c r="BA31" i="280"/>
  <c r="BC31" i="280" s="1"/>
  <c r="AZ31" i="280"/>
  <c r="Z31" i="280"/>
  <c r="BB30" i="280"/>
  <c r="BA30" i="280"/>
  <c r="BC30" i="280" s="1"/>
  <c r="AZ30" i="280"/>
  <c r="Z30" i="280"/>
  <c r="BB29" i="280"/>
  <c r="BA29" i="280"/>
  <c r="BC29" i="280" s="1"/>
  <c r="AZ29" i="280"/>
  <c r="BC28" i="280"/>
  <c r="BB28" i="280"/>
  <c r="BA28" i="280"/>
  <c r="AZ28" i="280"/>
  <c r="Z28" i="280"/>
  <c r="BC27" i="280"/>
  <c r="BB27" i="280"/>
  <c r="BA27" i="280"/>
  <c r="Z27" i="280"/>
  <c r="DA24" i="280"/>
  <c r="CZ24" i="280"/>
  <c r="CY24" i="280"/>
  <c r="CX24" i="280"/>
  <c r="CW24" i="280"/>
  <c r="CV24" i="280"/>
  <c r="CU24" i="280"/>
  <c r="CT24" i="280"/>
  <c r="CS24" i="280"/>
  <c r="CR24" i="280"/>
  <c r="CQ24" i="280"/>
  <c r="CP24" i="280"/>
  <c r="CO24" i="280"/>
  <c r="CN24" i="280"/>
  <c r="CM24" i="280"/>
  <c r="CL24" i="280"/>
  <c r="CK24" i="280"/>
  <c r="CJ24" i="280"/>
  <c r="CI24" i="280"/>
  <c r="CH24" i="280"/>
  <c r="CG24" i="280"/>
  <c r="CF24" i="280"/>
  <c r="CE24" i="280"/>
  <c r="CD24" i="280"/>
  <c r="CC24" i="280"/>
  <c r="CB24" i="280"/>
  <c r="CA24" i="280"/>
  <c r="BZ24" i="280"/>
  <c r="BY24" i="280"/>
  <c r="BX24" i="280"/>
  <c r="BW24" i="280"/>
  <c r="BV24" i="280"/>
  <c r="BU24" i="280"/>
  <c r="BT24" i="280"/>
  <c r="BS24" i="280"/>
  <c r="BR24" i="280"/>
  <c r="BQ24" i="280"/>
  <c r="BP24" i="280"/>
  <c r="BO24" i="280"/>
  <c r="BN24" i="280"/>
  <c r="BM24" i="280"/>
  <c r="BL24" i="280"/>
  <c r="BK24" i="280"/>
  <c r="BJ24" i="280"/>
  <c r="BI24" i="280"/>
  <c r="BH24" i="280"/>
  <c r="BG24" i="280"/>
  <c r="BF24" i="280"/>
  <c r="BE24" i="280"/>
  <c r="BD24" i="280"/>
  <c r="BA24" i="280"/>
  <c r="DA23" i="280"/>
  <c r="CZ23" i="280"/>
  <c r="CY23" i="280"/>
  <c r="CX23" i="280"/>
  <c r="CW23" i="280"/>
  <c r="CV23" i="280"/>
  <c r="CU23" i="280"/>
  <c r="CT23" i="280"/>
  <c r="CS23" i="280"/>
  <c r="CR23" i="280"/>
  <c r="CQ23" i="280"/>
  <c r="CP23" i="280"/>
  <c r="CO23" i="280"/>
  <c r="CN23" i="280"/>
  <c r="CM23" i="280"/>
  <c r="CL23" i="280"/>
  <c r="CK23" i="280"/>
  <c r="CJ23" i="280"/>
  <c r="CI23" i="280"/>
  <c r="CH23" i="280"/>
  <c r="CG23" i="280"/>
  <c r="CF23" i="280"/>
  <c r="CE23" i="280"/>
  <c r="CD23" i="280"/>
  <c r="CC23" i="280"/>
  <c r="CB23" i="280"/>
  <c r="CA23" i="280"/>
  <c r="BZ23" i="280"/>
  <c r="BY23" i="280"/>
  <c r="BX23" i="280"/>
  <c r="BW23" i="280"/>
  <c r="BV23" i="280"/>
  <c r="BU23" i="280"/>
  <c r="BT23" i="280"/>
  <c r="BS23" i="280"/>
  <c r="BR23" i="280"/>
  <c r="BQ23" i="280"/>
  <c r="BP23" i="280"/>
  <c r="BO23" i="280"/>
  <c r="BN23" i="280"/>
  <c r="BM23" i="280"/>
  <c r="BL23" i="280"/>
  <c r="BK23" i="280"/>
  <c r="BJ23" i="280"/>
  <c r="BI23" i="280"/>
  <c r="BH23" i="280"/>
  <c r="BG23" i="280"/>
  <c r="BF23" i="280"/>
  <c r="BE23" i="280"/>
  <c r="BD23" i="280"/>
  <c r="BA23" i="280"/>
  <c r="DA22" i="280"/>
  <c r="CZ22" i="280"/>
  <c r="CY22" i="280"/>
  <c r="CX22" i="280"/>
  <c r="CW22" i="280"/>
  <c r="CV22" i="280"/>
  <c r="CU22" i="280"/>
  <c r="CT22" i="280"/>
  <c r="CS22" i="280"/>
  <c r="CR22" i="280"/>
  <c r="CQ22" i="280"/>
  <c r="CP22" i="280"/>
  <c r="CO22" i="280"/>
  <c r="CN22" i="280"/>
  <c r="CM22" i="280"/>
  <c r="CL22" i="280"/>
  <c r="CK22" i="280"/>
  <c r="CJ22" i="280"/>
  <c r="CI22" i="280"/>
  <c r="CH22" i="280"/>
  <c r="CG22" i="280"/>
  <c r="CF22" i="280"/>
  <c r="CE22" i="280"/>
  <c r="CD22" i="280"/>
  <c r="CC22" i="280"/>
  <c r="CB22" i="280"/>
  <c r="CA22" i="280"/>
  <c r="BZ22" i="280"/>
  <c r="BY22" i="280"/>
  <c r="BX22" i="280"/>
  <c r="BW22" i="280"/>
  <c r="BV22" i="280"/>
  <c r="BU22" i="280"/>
  <c r="BT22" i="280"/>
  <c r="BS22" i="280"/>
  <c r="BR22" i="280"/>
  <c r="BQ22" i="280"/>
  <c r="BP22" i="280"/>
  <c r="BO22" i="280"/>
  <c r="BN22" i="280"/>
  <c r="BM22" i="280"/>
  <c r="BL22" i="280"/>
  <c r="BK22" i="280"/>
  <c r="BJ22" i="280"/>
  <c r="BI22" i="280"/>
  <c r="BH22" i="280"/>
  <c r="BG22" i="280"/>
  <c r="BF22" i="280"/>
  <c r="BE22" i="280"/>
  <c r="BD22" i="280"/>
  <c r="BA22" i="280"/>
  <c r="DA21" i="280"/>
  <c r="CZ21" i="280"/>
  <c r="CY21" i="280"/>
  <c r="CX21" i="280"/>
  <c r="CW21" i="280"/>
  <c r="CV21" i="280"/>
  <c r="CU21" i="280"/>
  <c r="CT21" i="280"/>
  <c r="CS21" i="280"/>
  <c r="CR21" i="280"/>
  <c r="CQ21" i="280"/>
  <c r="CP21" i="280"/>
  <c r="CO21" i="280"/>
  <c r="CN21" i="280"/>
  <c r="CM21" i="280"/>
  <c r="CL21" i="280"/>
  <c r="CK21" i="280"/>
  <c r="CJ21" i="280"/>
  <c r="CI21" i="280"/>
  <c r="CH21" i="280"/>
  <c r="CG21" i="280"/>
  <c r="CF21" i="280"/>
  <c r="CE21" i="280"/>
  <c r="CD21" i="280"/>
  <c r="CC21" i="280"/>
  <c r="CB21" i="280"/>
  <c r="CA21" i="280"/>
  <c r="BZ21" i="280"/>
  <c r="BY21" i="280"/>
  <c r="BX21" i="280"/>
  <c r="BW21" i="280"/>
  <c r="BV21" i="280"/>
  <c r="BU21" i="280"/>
  <c r="BT21" i="280"/>
  <c r="BS21" i="280"/>
  <c r="BR21" i="280"/>
  <c r="BQ21" i="280"/>
  <c r="BP21" i="280"/>
  <c r="BO21" i="280"/>
  <c r="BN21" i="280"/>
  <c r="BM21" i="280"/>
  <c r="BL21" i="280"/>
  <c r="BK21" i="280"/>
  <c r="BJ21" i="280"/>
  <c r="BI21" i="280"/>
  <c r="BH21" i="280"/>
  <c r="BG21" i="280"/>
  <c r="BF21" i="280"/>
  <c r="BE21" i="280"/>
  <c r="BD21" i="280"/>
  <c r="BA21" i="280"/>
  <c r="DA20" i="280"/>
  <c r="CZ20" i="280"/>
  <c r="CY20" i="280"/>
  <c r="CX20" i="280"/>
  <c r="CW20" i="280"/>
  <c r="CV20" i="280"/>
  <c r="CU20" i="280"/>
  <c r="CT20" i="280"/>
  <c r="CS20" i="280"/>
  <c r="CR20" i="280"/>
  <c r="CQ20" i="280"/>
  <c r="CP20" i="280"/>
  <c r="CO20" i="280"/>
  <c r="CN20" i="280"/>
  <c r="CM20" i="280"/>
  <c r="CL20" i="280"/>
  <c r="CK20" i="280"/>
  <c r="CJ20" i="280"/>
  <c r="CI20" i="280"/>
  <c r="CH20" i="280"/>
  <c r="CG20" i="280"/>
  <c r="CF20" i="280"/>
  <c r="CE20" i="280"/>
  <c r="CD20" i="280"/>
  <c r="CC20" i="280"/>
  <c r="CB20" i="280"/>
  <c r="CA20" i="280"/>
  <c r="BZ20" i="280"/>
  <c r="BY20" i="280"/>
  <c r="BX20" i="280"/>
  <c r="BW20" i="280"/>
  <c r="BV20" i="280"/>
  <c r="BU20" i="280"/>
  <c r="BT20" i="280"/>
  <c r="BS20" i="280"/>
  <c r="BR20" i="280"/>
  <c r="BQ20" i="280"/>
  <c r="BP20" i="280"/>
  <c r="BO20" i="280"/>
  <c r="BN20" i="280"/>
  <c r="BM20" i="280"/>
  <c r="BL20" i="280"/>
  <c r="BK20" i="280"/>
  <c r="BJ20" i="280"/>
  <c r="BI20" i="280"/>
  <c r="BH20" i="280"/>
  <c r="BG20" i="280"/>
  <c r="BF20" i="280"/>
  <c r="BE20" i="280"/>
  <c r="BD20" i="280"/>
  <c r="BA20" i="280"/>
  <c r="DA19" i="280"/>
  <c r="CZ19" i="280"/>
  <c r="CY19" i="280"/>
  <c r="CX19" i="280"/>
  <c r="CW19" i="280"/>
  <c r="CV19" i="280"/>
  <c r="CU19" i="280"/>
  <c r="CT19" i="280"/>
  <c r="CS19" i="280"/>
  <c r="CR19" i="280"/>
  <c r="CQ19" i="280"/>
  <c r="CP19" i="280"/>
  <c r="CO19" i="280"/>
  <c r="CN19" i="280"/>
  <c r="CM19" i="280"/>
  <c r="CL19" i="280"/>
  <c r="CK19" i="280"/>
  <c r="CJ19" i="280"/>
  <c r="CI19" i="280"/>
  <c r="CH19" i="280"/>
  <c r="CG19" i="280"/>
  <c r="CF19" i="280"/>
  <c r="CE19" i="280"/>
  <c r="CD19" i="280"/>
  <c r="CC19" i="280"/>
  <c r="CB19" i="280"/>
  <c r="CA19" i="280"/>
  <c r="BZ19" i="280"/>
  <c r="BY19" i="280"/>
  <c r="BX19" i="280"/>
  <c r="BW19" i="280"/>
  <c r="BV19" i="280"/>
  <c r="BU19" i="280"/>
  <c r="BT19" i="280"/>
  <c r="BS19" i="280"/>
  <c r="BR19" i="280"/>
  <c r="BQ19" i="280"/>
  <c r="BP19" i="280"/>
  <c r="BO19" i="280"/>
  <c r="BN19" i="280"/>
  <c r="BM19" i="280"/>
  <c r="BL19" i="280"/>
  <c r="BK19" i="280"/>
  <c r="BJ19" i="280"/>
  <c r="BI19" i="280"/>
  <c r="BH19" i="280"/>
  <c r="BG19" i="280"/>
  <c r="BF19" i="280"/>
  <c r="BE19" i="280"/>
  <c r="BD19" i="280"/>
  <c r="BA19" i="280"/>
  <c r="DA18" i="280"/>
  <c r="CZ18" i="280"/>
  <c r="CY18" i="280"/>
  <c r="CX18" i="280"/>
  <c r="CW18" i="280"/>
  <c r="CV18" i="280"/>
  <c r="CU18" i="280"/>
  <c r="CT18" i="280"/>
  <c r="CS18" i="280"/>
  <c r="CR18" i="280"/>
  <c r="CQ18" i="280"/>
  <c r="CP18" i="280"/>
  <c r="CO18" i="280"/>
  <c r="CN18" i="280"/>
  <c r="CM18" i="280"/>
  <c r="CL18" i="280"/>
  <c r="CK18" i="280"/>
  <c r="CJ18" i="280"/>
  <c r="CI18" i="280"/>
  <c r="CH18" i="280"/>
  <c r="CG18" i="280"/>
  <c r="CF18" i="280"/>
  <c r="CE18" i="280"/>
  <c r="CD18" i="280"/>
  <c r="CC18" i="280"/>
  <c r="CB18" i="280"/>
  <c r="CA18" i="280"/>
  <c r="BZ18" i="280"/>
  <c r="BY18" i="280"/>
  <c r="BX18" i="280"/>
  <c r="BW18" i="280"/>
  <c r="BV18" i="280"/>
  <c r="BU18" i="280"/>
  <c r="BT18" i="280"/>
  <c r="BS18" i="280"/>
  <c r="BR18" i="280"/>
  <c r="BQ18" i="280"/>
  <c r="BP18" i="280"/>
  <c r="BO18" i="280"/>
  <c r="BN18" i="280"/>
  <c r="BM18" i="280"/>
  <c r="BL18" i="280"/>
  <c r="BK18" i="280"/>
  <c r="BJ18" i="280"/>
  <c r="BI18" i="280"/>
  <c r="BH18" i="280"/>
  <c r="BG18" i="280"/>
  <c r="BF18" i="280"/>
  <c r="BE18" i="280"/>
  <c r="BD18" i="280"/>
  <c r="BA18" i="280"/>
  <c r="DA17" i="280"/>
  <c r="CZ17" i="280"/>
  <c r="CY17" i="280"/>
  <c r="CX17" i="280"/>
  <c r="CW17" i="280"/>
  <c r="CV17" i="280"/>
  <c r="CU17" i="280"/>
  <c r="CT17" i="280"/>
  <c r="CS17" i="280"/>
  <c r="CR17" i="280"/>
  <c r="CQ17" i="280"/>
  <c r="CP17" i="280"/>
  <c r="CO17" i="280"/>
  <c r="CN17" i="280"/>
  <c r="CM17" i="280"/>
  <c r="CL17" i="280"/>
  <c r="CK17" i="280"/>
  <c r="CJ17" i="280"/>
  <c r="CI17" i="280"/>
  <c r="CH17" i="280"/>
  <c r="CG17" i="280"/>
  <c r="CF17" i="280"/>
  <c r="CE17" i="280"/>
  <c r="CD17" i="280"/>
  <c r="CC17" i="280"/>
  <c r="CB17" i="280"/>
  <c r="CA17" i="280"/>
  <c r="BZ17" i="280"/>
  <c r="BY17" i="280"/>
  <c r="BX17" i="280"/>
  <c r="BW17" i="280"/>
  <c r="BV17" i="280"/>
  <c r="BU17" i="280"/>
  <c r="BT17" i="280"/>
  <c r="BS17" i="280"/>
  <c r="BR17" i="280"/>
  <c r="BQ17" i="280"/>
  <c r="BP17" i="280"/>
  <c r="BO17" i="280"/>
  <c r="BN17" i="280"/>
  <c r="BM17" i="280"/>
  <c r="BL17" i="280"/>
  <c r="BK17" i="280"/>
  <c r="BJ17" i="280"/>
  <c r="BI17" i="280"/>
  <c r="BH17" i="280"/>
  <c r="BG17" i="280"/>
  <c r="BF17" i="280"/>
  <c r="BE17" i="280"/>
  <c r="BD17" i="280"/>
  <c r="BA17" i="280"/>
  <c r="DA16" i="280"/>
  <c r="CZ16" i="280"/>
  <c r="CY16" i="280"/>
  <c r="CX16" i="280"/>
  <c r="CW16" i="280"/>
  <c r="CV16" i="280"/>
  <c r="CU16" i="280"/>
  <c r="CT16" i="280"/>
  <c r="CS16" i="280"/>
  <c r="CR16" i="280"/>
  <c r="CQ16" i="280"/>
  <c r="CP16" i="280"/>
  <c r="CO16" i="280"/>
  <c r="CN16" i="280"/>
  <c r="CM16" i="280"/>
  <c r="CL16" i="280"/>
  <c r="CK16" i="280"/>
  <c r="CJ16" i="280"/>
  <c r="CI16" i="280"/>
  <c r="CH16" i="280"/>
  <c r="CG16" i="280"/>
  <c r="CF16" i="280"/>
  <c r="CE16" i="280"/>
  <c r="CD16" i="280"/>
  <c r="CC16" i="280"/>
  <c r="CB16" i="280"/>
  <c r="CA16" i="280"/>
  <c r="BZ16" i="280"/>
  <c r="BY16" i="280"/>
  <c r="BX16" i="280"/>
  <c r="BW16" i="280"/>
  <c r="BV16" i="280"/>
  <c r="BU16" i="280"/>
  <c r="BT16" i="280"/>
  <c r="BS16" i="280"/>
  <c r="BR16" i="280"/>
  <c r="BQ16" i="280"/>
  <c r="BP16" i="280"/>
  <c r="BO16" i="280"/>
  <c r="BN16" i="280"/>
  <c r="BM16" i="280"/>
  <c r="BL16" i="280"/>
  <c r="BK16" i="280"/>
  <c r="BJ16" i="280"/>
  <c r="BI16" i="280"/>
  <c r="BH16" i="280"/>
  <c r="BG16" i="280"/>
  <c r="BF16" i="280"/>
  <c r="BE16" i="280"/>
  <c r="BD16" i="280"/>
  <c r="BA16" i="280"/>
  <c r="DA15" i="280"/>
  <c r="CZ15" i="280"/>
  <c r="CY15" i="280"/>
  <c r="CX15" i="280"/>
  <c r="CW15" i="280"/>
  <c r="CV15" i="280"/>
  <c r="CU15" i="280"/>
  <c r="CT15" i="280"/>
  <c r="CS15" i="280"/>
  <c r="CR15" i="280"/>
  <c r="CQ15" i="280"/>
  <c r="CP15" i="280"/>
  <c r="CO15" i="280"/>
  <c r="CN15" i="280"/>
  <c r="CM15" i="280"/>
  <c r="CL15" i="280"/>
  <c r="CK15" i="280"/>
  <c r="CJ15" i="280"/>
  <c r="CI15" i="280"/>
  <c r="CH15" i="280"/>
  <c r="CG15" i="280"/>
  <c r="CF15" i="280"/>
  <c r="CE15" i="280"/>
  <c r="CD15" i="280"/>
  <c r="CC15" i="280"/>
  <c r="CB15" i="280"/>
  <c r="CA15" i="280"/>
  <c r="BZ15" i="280"/>
  <c r="BY15" i="280"/>
  <c r="BX15" i="280"/>
  <c r="BW15" i="280"/>
  <c r="BV15" i="280"/>
  <c r="BU15" i="280"/>
  <c r="BT15" i="280"/>
  <c r="BS15" i="280"/>
  <c r="BR15" i="280"/>
  <c r="BQ15" i="280"/>
  <c r="BP15" i="280"/>
  <c r="BO15" i="280"/>
  <c r="BN15" i="280"/>
  <c r="BM15" i="280"/>
  <c r="BL15" i="280"/>
  <c r="BK15" i="280"/>
  <c r="BJ15" i="280"/>
  <c r="BI15" i="280"/>
  <c r="BH15" i="280"/>
  <c r="BG15" i="280"/>
  <c r="BF15" i="280"/>
  <c r="BE15" i="280"/>
  <c r="BD15" i="280"/>
  <c r="BA15" i="280"/>
  <c r="DA14" i="280"/>
  <c r="CZ14" i="280"/>
  <c r="CY14" i="280"/>
  <c r="CX14" i="280"/>
  <c r="CW14" i="280"/>
  <c r="CV14" i="280"/>
  <c r="CU14" i="280"/>
  <c r="CT14" i="280"/>
  <c r="CS14" i="280"/>
  <c r="CR14" i="280"/>
  <c r="CQ14" i="280"/>
  <c r="CP14" i="280"/>
  <c r="CO14" i="280"/>
  <c r="CN14" i="280"/>
  <c r="CM14" i="280"/>
  <c r="CL14" i="280"/>
  <c r="CK14" i="280"/>
  <c r="CJ14" i="280"/>
  <c r="CI14" i="280"/>
  <c r="CH14" i="280"/>
  <c r="CG14" i="280"/>
  <c r="CF14" i="280"/>
  <c r="CE14" i="280"/>
  <c r="CD14" i="280"/>
  <c r="CC14" i="280"/>
  <c r="CB14" i="280"/>
  <c r="CA14" i="280"/>
  <c r="BZ14" i="280"/>
  <c r="BY14" i="280"/>
  <c r="BX14" i="280"/>
  <c r="BW14" i="280"/>
  <c r="BV14" i="280"/>
  <c r="BU14" i="280"/>
  <c r="BT14" i="280"/>
  <c r="BS14" i="280"/>
  <c r="BR14" i="280"/>
  <c r="BQ14" i="280"/>
  <c r="BP14" i="280"/>
  <c r="BO14" i="280"/>
  <c r="BN14" i="280"/>
  <c r="BM14" i="280"/>
  <c r="BL14" i="280"/>
  <c r="BK14" i="280"/>
  <c r="BJ14" i="280"/>
  <c r="BI14" i="280"/>
  <c r="BH14" i="280"/>
  <c r="BG14" i="280"/>
  <c r="BF14" i="280"/>
  <c r="BE14" i="280"/>
  <c r="BD14" i="280"/>
  <c r="BA14" i="280"/>
  <c r="DA13" i="280"/>
  <c r="CZ13" i="280"/>
  <c r="CY13" i="280"/>
  <c r="CX13" i="280"/>
  <c r="CW13" i="280"/>
  <c r="CV13" i="280"/>
  <c r="CU13" i="280"/>
  <c r="CT13" i="280"/>
  <c r="CS13" i="280"/>
  <c r="CR13" i="280"/>
  <c r="CQ13" i="280"/>
  <c r="CP13" i="280"/>
  <c r="CO13" i="280"/>
  <c r="CN13" i="280"/>
  <c r="CM13" i="280"/>
  <c r="CL13" i="280"/>
  <c r="CK13" i="280"/>
  <c r="CJ13" i="280"/>
  <c r="CI13" i="280"/>
  <c r="CH13" i="280"/>
  <c r="CG13" i="280"/>
  <c r="CF13" i="280"/>
  <c r="CE13" i="280"/>
  <c r="CD13" i="280"/>
  <c r="CC13" i="280"/>
  <c r="CB13" i="280"/>
  <c r="CA13" i="280"/>
  <c r="BZ13" i="280"/>
  <c r="BY13" i="280"/>
  <c r="BX13" i="280"/>
  <c r="BW13" i="280"/>
  <c r="BV13" i="280"/>
  <c r="BU13" i="280"/>
  <c r="BT13" i="280"/>
  <c r="BS13" i="280"/>
  <c r="BR13" i="280"/>
  <c r="BQ13" i="280"/>
  <c r="BP13" i="280"/>
  <c r="BO13" i="280"/>
  <c r="BN13" i="280"/>
  <c r="BM13" i="280"/>
  <c r="BL13" i="280"/>
  <c r="BK13" i="280"/>
  <c r="BJ13" i="280"/>
  <c r="BI13" i="280"/>
  <c r="BH13" i="280"/>
  <c r="BG13" i="280"/>
  <c r="BF13" i="280"/>
  <c r="BE13" i="280"/>
  <c r="BD13" i="280"/>
  <c r="BA13" i="280"/>
  <c r="DA12" i="280"/>
  <c r="CZ12" i="280"/>
  <c r="CY12" i="280"/>
  <c r="CX12" i="280"/>
  <c r="CW12" i="280"/>
  <c r="CV12" i="280"/>
  <c r="CU12" i="280"/>
  <c r="CT12" i="280"/>
  <c r="CS12" i="280"/>
  <c r="CR12" i="280"/>
  <c r="CQ12" i="280"/>
  <c r="CP12" i="280"/>
  <c r="CO12" i="280"/>
  <c r="CN12" i="280"/>
  <c r="CM12" i="280"/>
  <c r="CL12" i="280"/>
  <c r="CK12" i="280"/>
  <c r="CJ12" i="280"/>
  <c r="CI12" i="280"/>
  <c r="CH12" i="280"/>
  <c r="CG12" i="280"/>
  <c r="CF12" i="280"/>
  <c r="CE12" i="280"/>
  <c r="CD12" i="280"/>
  <c r="CC12" i="280"/>
  <c r="CB12" i="280"/>
  <c r="CA12" i="280"/>
  <c r="BZ12" i="280"/>
  <c r="BY12" i="280"/>
  <c r="BX12" i="280"/>
  <c r="BW12" i="280"/>
  <c r="BV12" i="280"/>
  <c r="BU12" i="280"/>
  <c r="BT12" i="280"/>
  <c r="BS12" i="280"/>
  <c r="BR12" i="280"/>
  <c r="BQ12" i="280"/>
  <c r="BP12" i="280"/>
  <c r="BO12" i="280"/>
  <c r="BN12" i="280"/>
  <c r="BM12" i="280"/>
  <c r="BL12" i="280"/>
  <c r="BK12" i="280"/>
  <c r="BJ12" i="280"/>
  <c r="BI12" i="280"/>
  <c r="BH12" i="280"/>
  <c r="BG12" i="280"/>
  <c r="BF12" i="280"/>
  <c r="BE12" i="280"/>
  <c r="BD12" i="280"/>
  <c r="BA12" i="280"/>
  <c r="DA11" i="280"/>
  <c r="CZ11" i="280"/>
  <c r="CY11" i="280"/>
  <c r="CX11" i="280"/>
  <c r="CW11" i="280"/>
  <c r="CV11" i="280"/>
  <c r="CU11" i="280"/>
  <c r="CT11" i="280"/>
  <c r="CS11" i="280"/>
  <c r="CR11" i="280"/>
  <c r="CQ11" i="280"/>
  <c r="CP11" i="280"/>
  <c r="CO11" i="280"/>
  <c r="CN11" i="280"/>
  <c r="CM11" i="280"/>
  <c r="CL11" i="280"/>
  <c r="CK11" i="280"/>
  <c r="CJ11" i="280"/>
  <c r="CI11" i="280"/>
  <c r="CH11" i="280"/>
  <c r="CG11" i="280"/>
  <c r="CF11" i="280"/>
  <c r="CE11" i="280"/>
  <c r="CD11" i="280"/>
  <c r="CC11" i="280"/>
  <c r="CB11" i="280"/>
  <c r="CA11" i="280"/>
  <c r="BZ11" i="280"/>
  <c r="BY11" i="280"/>
  <c r="BX11" i="280"/>
  <c r="BW11" i="280"/>
  <c r="BV11" i="280"/>
  <c r="BU11" i="280"/>
  <c r="BT11" i="280"/>
  <c r="BS11" i="280"/>
  <c r="BR11" i="280"/>
  <c r="BQ11" i="280"/>
  <c r="BP11" i="280"/>
  <c r="BO11" i="280"/>
  <c r="BN11" i="280"/>
  <c r="BM11" i="280"/>
  <c r="BL11" i="280"/>
  <c r="BK11" i="280"/>
  <c r="BJ11" i="280"/>
  <c r="BI11" i="280"/>
  <c r="BH11" i="280"/>
  <c r="BG11" i="280"/>
  <c r="BF11" i="280"/>
  <c r="BE11" i="280"/>
  <c r="BD11" i="280"/>
  <c r="BA11" i="280"/>
  <c r="DA10" i="280"/>
  <c r="CZ10" i="280"/>
  <c r="CY10" i="280"/>
  <c r="CX10" i="280"/>
  <c r="CW10" i="280"/>
  <c r="CV10" i="280"/>
  <c r="CU10" i="280"/>
  <c r="CT10" i="280"/>
  <c r="CS10" i="280"/>
  <c r="CR10" i="280"/>
  <c r="CQ10" i="280"/>
  <c r="CP10" i="280"/>
  <c r="CO10" i="280"/>
  <c r="CN10" i="280"/>
  <c r="CM10" i="280"/>
  <c r="CL10" i="280"/>
  <c r="CK10" i="280"/>
  <c r="CJ10" i="280"/>
  <c r="CI10" i="280"/>
  <c r="CH10" i="280"/>
  <c r="CG10" i="280"/>
  <c r="CF10" i="280"/>
  <c r="CE10" i="280"/>
  <c r="CD10" i="280"/>
  <c r="CC10" i="280"/>
  <c r="CB10" i="280"/>
  <c r="CA10" i="280"/>
  <c r="BZ10" i="280"/>
  <c r="BY10" i="280"/>
  <c r="BX10" i="280"/>
  <c r="BW10" i="280"/>
  <c r="BV10" i="280"/>
  <c r="BU10" i="280"/>
  <c r="BT10" i="280"/>
  <c r="BS10" i="280"/>
  <c r="BR10" i="280"/>
  <c r="BQ10" i="280"/>
  <c r="BP10" i="280"/>
  <c r="BO10" i="280"/>
  <c r="BN10" i="280"/>
  <c r="BM10" i="280"/>
  <c r="BL10" i="280"/>
  <c r="BK10" i="280"/>
  <c r="BJ10" i="280"/>
  <c r="BI10" i="280"/>
  <c r="BH10" i="280"/>
  <c r="BG10" i="280"/>
  <c r="BF10" i="280"/>
  <c r="BE10" i="280"/>
  <c r="BD10" i="280"/>
  <c r="BA10" i="280"/>
  <c r="DA9" i="280"/>
  <c r="CZ9" i="280"/>
  <c r="CY9" i="280"/>
  <c r="CX9" i="280"/>
  <c r="CW9" i="280"/>
  <c r="CV9" i="280"/>
  <c r="CU9" i="280"/>
  <c r="CT9" i="280"/>
  <c r="CS9" i="280"/>
  <c r="CR9" i="280"/>
  <c r="CQ9" i="280"/>
  <c r="CP9" i="280"/>
  <c r="CO9" i="280"/>
  <c r="CN9" i="280"/>
  <c r="CM9" i="280"/>
  <c r="CL9" i="280"/>
  <c r="CK9" i="280"/>
  <c r="CJ9" i="280"/>
  <c r="CI9" i="280"/>
  <c r="CH9" i="280"/>
  <c r="CG9" i="280"/>
  <c r="CF9" i="280"/>
  <c r="CE9" i="280"/>
  <c r="CD9" i="280"/>
  <c r="CC9" i="280"/>
  <c r="CB9" i="280"/>
  <c r="CA9" i="280"/>
  <c r="BZ9" i="280"/>
  <c r="BY9" i="280"/>
  <c r="BX9" i="280"/>
  <c r="BW9" i="280"/>
  <c r="BV9" i="280"/>
  <c r="BU9" i="280"/>
  <c r="BT9" i="280"/>
  <c r="BS9" i="280"/>
  <c r="BR9" i="280"/>
  <c r="BQ9" i="280"/>
  <c r="BP9" i="280"/>
  <c r="BO9" i="280"/>
  <c r="BN9" i="280"/>
  <c r="BM9" i="280"/>
  <c r="BL9" i="280"/>
  <c r="BK9" i="280"/>
  <c r="BJ9" i="280"/>
  <c r="BI9" i="280"/>
  <c r="BH9" i="280"/>
  <c r="BG9" i="280"/>
  <c r="BF9" i="280"/>
  <c r="BE9" i="280"/>
  <c r="BD9" i="280"/>
  <c r="BA9" i="280"/>
  <c r="DA8" i="280"/>
  <c r="CZ8" i="280"/>
  <c r="CY8" i="280"/>
  <c r="CX8" i="280"/>
  <c r="CW8" i="280"/>
  <c r="CV8" i="280"/>
  <c r="CU8" i="280"/>
  <c r="CT8" i="280"/>
  <c r="CS8" i="280"/>
  <c r="CR8" i="280"/>
  <c r="CQ8" i="280"/>
  <c r="CP8" i="280"/>
  <c r="CO8" i="280"/>
  <c r="CN8" i="280"/>
  <c r="CM8" i="280"/>
  <c r="CL8" i="280"/>
  <c r="CK8" i="280"/>
  <c r="CJ8" i="280"/>
  <c r="CI8" i="280"/>
  <c r="CH8" i="280"/>
  <c r="CG8" i="280"/>
  <c r="CF8" i="280"/>
  <c r="CE8" i="280"/>
  <c r="CD8" i="280"/>
  <c r="CC8" i="280"/>
  <c r="CB8" i="280"/>
  <c r="CA8" i="280"/>
  <c r="BZ8" i="280"/>
  <c r="BY8" i="280"/>
  <c r="BX8" i="280"/>
  <c r="BW8" i="280"/>
  <c r="BV8" i="280"/>
  <c r="BU8" i="280"/>
  <c r="BT8" i="280"/>
  <c r="BS8" i="280"/>
  <c r="BR8" i="280"/>
  <c r="BQ8" i="280"/>
  <c r="BP8" i="280"/>
  <c r="BO8" i="280"/>
  <c r="BN8" i="280"/>
  <c r="BM8" i="280"/>
  <c r="BL8" i="280"/>
  <c r="BK8" i="280"/>
  <c r="BJ8" i="280"/>
  <c r="BI8" i="280"/>
  <c r="BH8" i="280"/>
  <c r="BG8" i="280"/>
  <c r="BF8" i="280"/>
  <c r="BE8" i="280"/>
  <c r="BD8" i="280"/>
  <c r="BA8" i="280"/>
  <c r="DA7" i="280"/>
  <c r="CZ7" i="280"/>
  <c r="CY7" i="280"/>
  <c r="CX7" i="280"/>
  <c r="CW7" i="280"/>
  <c r="CV7" i="280"/>
  <c r="CU7" i="280"/>
  <c r="CT7" i="280"/>
  <c r="CS7" i="280"/>
  <c r="CR7" i="280"/>
  <c r="CQ7" i="280"/>
  <c r="CP7" i="280"/>
  <c r="CO7" i="280"/>
  <c r="CN7" i="280"/>
  <c r="CM7" i="280"/>
  <c r="CL7" i="280"/>
  <c r="CK7" i="280"/>
  <c r="CJ7" i="280"/>
  <c r="CI7" i="280"/>
  <c r="CH7" i="280"/>
  <c r="CG7" i="280"/>
  <c r="CF7" i="280"/>
  <c r="CE7" i="280"/>
  <c r="CD7" i="280"/>
  <c r="CC7" i="280"/>
  <c r="CB7" i="280"/>
  <c r="CA7" i="280"/>
  <c r="BZ7" i="280"/>
  <c r="BY7" i="280"/>
  <c r="BX7" i="280"/>
  <c r="BW7" i="280"/>
  <c r="BV7" i="280"/>
  <c r="BU7" i="280"/>
  <c r="BT7" i="280"/>
  <c r="BS7" i="280"/>
  <c r="BR7" i="280"/>
  <c r="BQ7" i="280"/>
  <c r="BP7" i="280"/>
  <c r="BO7" i="280"/>
  <c r="BN7" i="280"/>
  <c r="BM7" i="280"/>
  <c r="BL7" i="280"/>
  <c r="BK7" i="280"/>
  <c r="BJ7" i="280"/>
  <c r="BI7" i="280"/>
  <c r="BH7" i="280"/>
  <c r="BG7" i="280"/>
  <c r="BF7" i="280"/>
  <c r="BE7" i="280"/>
  <c r="BD7" i="280"/>
  <c r="BA7" i="280"/>
  <c r="DA6" i="280"/>
  <c r="CZ6" i="280"/>
  <c r="CY6" i="280"/>
  <c r="CX6" i="280"/>
  <c r="CW6" i="280"/>
  <c r="CV6" i="280"/>
  <c r="CU6" i="280"/>
  <c r="CT6" i="280"/>
  <c r="CS6" i="280"/>
  <c r="CR6" i="280"/>
  <c r="CQ6" i="280"/>
  <c r="CP6" i="280"/>
  <c r="CO6" i="280"/>
  <c r="CN6" i="280"/>
  <c r="CM6" i="280"/>
  <c r="CL6" i="280"/>
  <c r="CK6" i="280"/>
  <c r="CJ6" i="280"/>
  <c r="CI6" i="280"/>
  <c r="CH6" i="280"/>
  <c r="CG6" i="280"/>
  <c r="CF6" i="280"/>
  <c r="CE6" i="280"/>
  <c r="CD6" i="280"/>
  <c r="CC6" i="280"/>
  <c r="CB6" i="280"/>
  <c r="CA6" i="280"/>
  <c r="BZ6" i="280"/>
  <c r="BY6" i="280"/>
  <c r="BX6" i="280"/>
  <c r="BW6" i="280"/>
  <c r="BV6" i="280"/>
  <c r="BU6" i="280"/>
  <c r="BT6" i="280"/>
  <c r="BS6" i="280"/>
  <c r="BR6" i="280"/>
  <c r="BQ6" i="280"/>
  <c r="BP6" i="280"/>
  <c r="BO6" i="280"/>
  <c r="BN6" i="280"/>
  <c r="BM6" i="280"/>
  <c r="BL6" i="280"/>
  <c r="BK6" i="280"/>
  <c r="BJ6" i="280"/>
  <c r="BI6" i="280"/>
  <c r="BH6" i="280"/>
  <c r="BG6" i="280"/>
  <c r="BF6" i="280"/>
  <c r="BE6" i="280"/>
  <c r="BD6" i="280"/>
  <c r="BA6" i="280"/>
  <c r="L3" i="280"/>
  <c r="DA3" i="280"/>
  <c r="CS3" i="280"/>
  <c r="CO3" i="280"/>
  <c r="BY3" i="280"/>
  <c r="AB46" i="276"/>
  <c r="Z46" i="276"/>
  <c r="X46" i="276"/>
  <c r="V46" i="276"/>
  <c r="T46" i="276"/>
  <c r="R46" i="276"/>
  <c r="P46" i="276"/>
  <c r="N46" i="276"/>
  <c r="L46" i="276"/>
  <c r="J46" i="276"/>
  <c r="H46" i="276"/>
  <c r="F46" i="276"/>
  <c r="AF45" i="276"/>
  <c r="AD45" i="276"/>
  <c r="AH45" i="276" s="1"/>
  <c r="AF44" i="276"/>
  <c r="AD44" i="276"/>
  <c r="AH44" i="276" s="1"/>
  <c r="AF43" i="276"/>
  <c r="AD43" i="276"/>
  <c r="AH43" i="276" s="1"/>
  <c r="AH42" i="276"/>
  <c r="AF42" i="276"/>
  <c r="AD42" i="276"/>
  <c r="AF41" i="276"/>
  <c r="AD41" i="276"/>
  <c r="AH41" i="276" s="1"/>
  <c r="AF40" i="276"/>
  <c r="AD40" i="276"/>
  <c r="AH40" i="276" s="1"/>
  <c r="AF39" i="276"/>
  <c r="AD39" i="276"/>
  <c r="AH39" i="276" s="1"/>
  <c r="AF38" i="276"/>
  <c r="AD38" i="276"/>
  <c r="AH38" i="276" s="1"/>
  <c r="AF37" i="276"/>
  <c r="AD37" i="276"/>
  <c r="AH37" i="276" s="1"/>
  <c r="AF36" i="276"/>
  <c r="AD36" i="276"/>
  <c r="AH36" i="276" s="1"/>
  <c r="AF35" i="276"/>
  <c r="AF46" i="276" s="1"/>
  <c r="AD35" i="276"/>
  <c r="AH35" i="276" s="1"/>
  <c r="AH34" i="276"/>
  <c r="AF34" i="276"/>
  <c r="AD34" i="276"/>
  <c r="AD47" i="276" s="1"/>
  <c r="AB21" i="276"/>
  <c r="Z21" i="276"/>
  <c r="X21" i="276"/>
  <c r="V21" i="276"/>
  <c r="T21" i="276"/>
  <c r="R21" i="276"/>
  <c r="P21" i="276"/>
  <c r="N21" i="276"/>
  <c r="L21" i="276"/>
  <c r="J21" i="276"/>
  <c r="H21" i="276"/>
  <c r="F21" i="276"/>
  <c r="AF20" i="276"/>
  <c r="AD20" i="276"/>
  <c r="AH20" i="276" s="1"/>
  <c r="AF19" i="276"/>
  <c r="AD19" i="276"/>
  <c r="AH19" i="276" s="1"/>
  <c r="AH18" i="276"/>
  <c r="AF18" i="276"/>
  <c r="AD18" i="276"/>
  <c r="AF17" i="276"/>
  <c r="AD17" i="276"/>
  <c r="AH17" i="276" s="1"/>
  <c r="AF16" i="276"/>
  <c r="AD16" i="276"/>
  <c r="AH16" i="276" s="1"/>
  <c r="AF15" i="276"/>
  <c r="AD15" i="276"/>
  <c r="AH15" i="276" s="1"/>
  <c r="AH14" i="276"/>
  <c r="AF14" i="276"/>
  <c r="AD14" i="276"/>
  <c r="AF13" i="276"/>
  <c r="AD13" i="276"/>
  <c r="AH13" i="276" s="1"/>
  <c r="AF12" i="276"/>
  <c r="AD12" i="276"/>
  <c r="AH12" i="276" s="1"/>
  <c r="AF11" i="276"/>
  <c r="AF21" i="276" s="1"/>
  <c r="AD11" i="276"/>
  <c r="AH11" i="276" s="1"/>
  <c r="AH10" i="276"/>
  <c r="AF10" i="276"/>
  <c r="AD10" i="276"/>
  <c r="AF9" i="276"/>
  <c r="AD9" i="276"/>
  <c r="AD22" i="276" s="1"/>
  <c r="BM4" i="280" l="1"/>
  <c r="CW4" i="280"/>
  <c r="BY4" i="280"/>
  <c r="CW3" i="280"/>
  <c r="CG4" i="280"/>
  <c r="CS4" i="280"/>
  <c r="CO4" i="280"/>
  <c r="DA4" i="280"/>
  <c r="BD4" i="280"/>
  <c r="BI4" i="280"/>
  <c r="CG3" i="280"/>
  <c r="BM3" i="280"/>
  <c r="BI3" i="280"/>
  <c r="BD3" i="280"/>
  <c r="M3" i="280"/>
  <c r="L4" i="280"/>
  <c r="L5" i="280" s="1"/>
  <c r="AH21" i="276"/>
  <c r="AH46" i="276"/>
  <c r="AH9" i="276"/>
  <c r="M4" i="280" l="1"/>
  <c r="M5" i="280" s="1"/>
  <c r="N3" i="280"/>
  <c r="AH32" i="272"/>
  <c r="AH30" i="272"/>
  <c r="V29" i="272"/>
  <c r="V30" i="272" s="1"/>
  <c r="AC30" i="272" s="1"/>
  <c r="J29" i="272"/>
  <c r="G29" i="272"/>
  <c r="AH28" i="272"/>
  <c r="AC28" i="272"/>
  <c r="AH27" i="272"/>
  <c r="AC27" i="272"/>
  <c r="J26" i="272"/>
  <c r="G26" i="272"/>
  <c r="V25" i="272"/>
  <c r="V26" i="272" s="1"/>
  <c r="AC24" i="272"/>
  <c r="AH23" i="272"/>
  <c r="AC23" i="272"/>
  <c r="AH22" i="272"/>
  <c r="AC22" i="272"/>
  <c r="AH21" i="272"/>
  <c r="AC21" i="272"/>
  <c r="T13" i="272"/>
  <c r="T12" i="272"/>
  <c r="Y11" i="272"/>
  <c r="T11" i="272"/>
  <c r="Y10" i="272"/>
  <c r="T10" i="272"/>
  <c r="G31" i="272" l="1"/>
  <c r="J31" i="272"/>
  <c r="AC29" i="272"/>
  <c r="V12" i="272"/>
  <c r="AC25" i="272"/>
  <c r="AC26" i="272" s="1"/>
  <c r="V32" i="272"/>
  <c r="AC32" i="272" s="1"/>
  <c r="V10" i="272"/>
  <c r="N4" i="280"/>
  <c r="N5" i="280" s="1"/>
  <c r="O3" i="280"/>
  <c r="O4" i="280" l="1"/>
  <c r="O5" i="280" s="1"/>
  <c r="P3" i="280"/>
  <c r="Q3" i="280" l="1"/>
  <c r="P4" i="280"/>
  <c r="P5" i="280" s="1"/>
  <c r="Q4" i="280" l="1"/>
  <c r="Q5" i="280" s="1"/>
  <c r="R3" i="280"/>
  <c r="R4" i="280" l="1"/>
  <c r="R5" i="280" s="1"/>
  <c r="S3" i="280"/>
  <c r="S4" i="280" l="1"/>
  <c r="S5" i="280" s="1"/>
  <c r="T3" i="280"/>
  <c r="U3" i="280" l="1"/>
  <c r="T4" i="280"/>
  <c r="T5" i="280" s="1"/>
  <c r="V3" i="280" l="1"/>
  <c r="U4" i="280"/>
  <c r="U5" i="280" s="1"/>
  <c r="T54" i="246"/>
  <c r="N54" i="246"/>
  <c r="H54" i="246"/>
  <c r="V4" i="280" l="1"/>
  <c r="V5" i="280" s="1"/>
  <c r="W3" i="280"/>
  <c r="X3" i="280" l="1"/>
  <c r="W4" i="280"/>
  <c r="W5" i="280" s="1"/>
  <c r="Y3" i="280" l="1"/>
  <c r="X4" i="280"/>
  <c r="X5" i="280" s="1"/>
  <c r="Y4" i="280" l="1"/>
  <c r="Y5" i="280" s="1"/>
  <c r="Z3" i="280"/>
  <c r="Z4" i="280" l="1"/>
  <c r="Z5" i="280" s="1"/>
  <c r="AA3" i="280"/>
  <c r="AA4" i="280" l="1"/>
  <c r="AA5" i="280" s="1"/>
  <c r="AB3" i="280"/>
  <c r="AC3" i="280" l="1"/>
  <c r="AB4" i="280"/>
  <c r="AB5" i="280" s="1"/>
  <c r="AC4" i="280" l="1"/>
  <c r="AC5" i="280" s="1"/>
  <c r="AD3" i="280"/>
  <c r="AD4" i="280" l="1"/>
  <c r="AD5" i="280" s="1"/>
  <c r="AE3" i="280"/>
  <c r="AE4" i="280" l="1"/>
  <c r="AE5" i="280" s="1"/>
  <c r="AF3" i="280"/>
  <c r="AF4" i="280" l="1"/>
  <c r="AF5" i="280" s="1"/>
  <c r="AG3" i="280"/>
  <c r="AH3" i="280" l="1"/>
  <c r="AG4" i="280"/>
  <c r="AG5" i="280" s="1"/>
  <c r="AH4" i="280" l="1"/>
  <c r="AH5" i="280" s="1"/>
  <c r="AI3" i="280"/>
  <c r="AJ3" i="280" l="1"/>
  <c r="AI4" i="280"/>
  <c r="AI5" i="280" s="1"/>
  <c r="AK3" i="280" l="1"/>
  <c r="AJ4" i="280"/>
  <c r="AJ5" i="280" s="1"/>
  <c r="AK4" i="280" l="1"/>
  <c r="AK5" i="280" s="1"/>
  <c r="AL3" i="280"/>
  <c r="AL4" i="280" l="1"/>
  <c r="AL5" i="280" s="1"/>
  <c r="AM3" i="280"/>
  <c r="AM4" i="280" l="1"/>
  <c r="AM5" i="280" s="1"/>
  <c r="AN3" i="280"/>
  <c r="AO3" i="280" l="1"/>
  <c r="AN4" i="280"/>
  <c r="AN5" i="280" s="1"/>
  <c r="AO4" i="280" l="1"/>
  <c r="AO5" i="280" s="1"/>
  <c r="AP3" i="280"/>
  <c r="AP4" i="280" s="1"/>
  <c r="AP5" i="280" s="1"/>
  <c r="AG36" i="154" l="1"/>
  <c r="H35" i="154"/>
  <c r="AG34" i="154"/>
  <c r="U33" i="154"/>
  <c r="U36" i="154" s="1"/>
  <c r="AB36" i="154" s="1"/>
  <c r="J33" i="154"/>
  <c r="AG32" i="154"/>
  <c r="AB32" i="154"/>
  <c r="AG31" i="154"/>
  <c r="AB31" i="154"/>
  <c r="AG30" i="154"/>
  <c r="AB30" i="154"/>
  <c r="U29" i="154"/>
  <c r="J29" i="154"/>
  <c r="AB27" i="154"/>
  <c r="AG26" i="154"/>
  <c r="AB24" i="154"/>
  <c r="AB29" i="154" s="1"/>
  <c r="AG23" i="154"/>
  <c r="Y12" i="154"/>
  <c r="Y11" i="154"/>
  <c r="Y9" i="154"/>
  <c r="AB33" i="154" l="1"/>
  <c r="J35" i="154"/>
  <c r="AG10" i="154"/>
  <c r="AG9" i="154"/>
  <c r="U34" i="154"/>
  <c r="AB34" i="15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soramimi69</author>
  </authors>
  <commentList>
    <comment ref="N6" authorId="0" shapeId="0" xr:uid="{00000000-0006-0000-0100-000001000000}">
      <text>
        <r>
          <rPr>
            <sz val="8"/>
            <color indexed="81"/>
            <rFont val="ＭＳ Ｐ明朝"/>
            <family val="1"/>
            <charset val="128"/>
          </rPr>
          <t>このページは、色の付いたセルに数式が入っています</t>
        </r>
        <r>
          <rPr>
            <sz val="8"/>
            <color indexed="81"/>
            <rFont val="ＭＳ Ｐゴシック"/>
            <family val="3"/>
            <charset val="128"/>
          </rPr>
          <t>。</t>
        </r>
        <r>
          <rPr>
            <b/>
            <sz val="8"/>
            <color indexed="81"/>
            <rFont val="ＭＳ Ｐゴシック"/>
            <family val="3"/>
            <charset val="128"/>
          </rPr>
          <t>色なしセル</t>
        </r>
        <r>
          <rPr>
            <sz val="8"/>
            <color indexed="81"/>
            <rFont val="ＭＳ Ｐ明朝"/>
            <family val="1"/>
            <charset val="128"/>
          </rPr>
          <t>に入力してください。</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kyoiku-4</author>
  </authors>
  <commentList>
    <comment ref="L51" authorId="0" shapeId="0" xr:uid="{81F085F4-F94C-4099-9CAF-B99015C694D7}">
      <text>
        <r>
          <rPr>
            <sz val="9"/>
            <color indexed="81"/>
            <rFont val="ＭＳ Ｐ明朝"/>
            <family val="1"/>
            <charset val="128"/>
          </rPr>
          <t>「円」、「か月」が入っています。</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soramimi69</author>
  </authors>
  <commentList>
    <comment ref="D56" authorId="0" shapeId="0" xr:uid="{87D019A4-F11F-4FA6-9598-A9BDB31909D0}">
      <text>
        <r>
          <rPr>
            <sz val="9"/>
            <color indexed="81"/>
            <rFont val="ＭＳ Ｐ明朝"/>
            <family val="1"/>
            <charset val="128"/>
          </rPr>
          <t>（例）6～7月</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中部広域</author>
  </authors>
  <commentList>
    <comment ref="L7" authorId="0" shapeId="0" xr:uid="{4F5B092B-B90F-4B63-B365-ACA4784C8EE6}">
      <text>
        <r>
          <rPr>
            <sz val="9"/>
            <color indexed="81"/>
            <rFont val="ＭＳ Ｐ明朝"/>
            <family val="1"/>
            <charset val="128"/>
          </rPr>
          <t>（入力方法の例）
H31</t>
        </r>
      </text>
    </comment>
    <comment ref="L15" authorId="0" shapeId="0" xr:uid="{DEBC2B1E-0A2D-4BDE-BFFA-562F5D34D739}">
      <text>
        <r>
          <rPr>
            <sz val="9"/>
            <color indexed="81"/>
            <rFont val="ＭＳ Ｐ明朝"/>
            <family val="1"/>
            <charset val="128"/>
          </rPr>
          <t>（入力方法の例）
H31</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中部広域</author>
  </authors>
  <commentList>
    <comment ref="F13" authorId="0" shapeId="0" xr:uid="{0A0CED73-18E9-47A9-B567-A08F13CF8449}">
      <text>
        <r>
          <rPr>
            <sz val="9"/>
            <color indexed="81"/>
            <rFont val="ＭＳ Ｐ明朝"/>
            <family val="1"/>
            <charset val="128"/>
          </rPr>
          <t>（入力方法の例）
H30</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沖縄県</author>
    <author>中部広域</author>
    <author>soramimi69</author>
  </authors>
  <commentList>
    <comment ref="U9" authorId="0" shapeId="0" xr:uid="{103C797E-40CE-4553-A6E3-9E20FBED80C7}">
      <text>
        <r>
          <rPr>
            <sz val="9"/>
            <color indexed="81"/>
            <rFont val="ＭＳ Ｐ明朝"/>
            <family val="1"/>
            <charset val="128"/>
          </rPr>
          <t>自動で入力されます</t>
        </r>
      </text>
    </comment>
    <comment ref="AE9" authorId="0" shapeId="0" xr:uid="{1E3AEE38-E3C3-452C-8748-1966659EFF3C}">
      <text>
        <r>
          <rPr>
            <sz val="9"/>
            <color indexed="81"/>
            <rFont val="ＭＳ Ｐ明朝"/>
            <family val="1"/>
            <charset val="128"/>
          </rPr>
          <t>自動で入力されます</t>
        </r>
      </text>
    </comment>
    <comment ref="S24" authorId="1" shapeId="0" xr:uid="{BEE7CBB2-6263-4408-9CEC-FF2C8145EBCD}">
      <text>
        <r>
          <rPr>
            <sz val="9"/>
            <color indexed="81"/>
            <rFont val="ＭＳ Ｐ明朝"/>
            <family val="1"/>
            <charset val="128"/>
          </rPr>
          <t>常勤換算計算表に入力すると値が自動的に反映されます</t>
        </r>
        <r>
          <rPr>
            <sz val="9"/>
            <color indexed="81"/>
            <rFont val="MS P ゴシック"/>
            <family val="3"/>
            <charset val="128"/>
          </rPr>
          <t>。</t>
        </r>
      </text>
    </comment>
    <comment ref="BA34" authorId="0" shapeId="0" xr:uid="{6CC8675F-54C1-475F-BCA9-B89A719B9765}">
      <text>
        <r>
          <rPr>
            <sz val="9"/>
            <color indexed="81"/>
            <rFont val="ＭＳ Ｐ明朝"/>
            <family val="1"/>
            <charset val="128"/>
          </rPr>
          <t>保育士カウントの看護師等を含む</t>
        </r>
      </text>
    </comment>
    <comment ref="BM34" authorId="0" shapeId="0" xr:uid="{A4C98770-475E-4B1C-BFDC-C719F66B7996}">
      <text>
        <r>
          <rPr>
            <sz val="9"/>
            <color indexed="81"/>
            <rFont val="ＭＳ Ｐ明朝"/>
            <family val="1"/>
            <charset val="128"/>
          </rPr>
          <t>保育士カウントの看護師等を含む</t>
        </r>
      </text>
    </comment>
    <comment ref="BE36" authorId="2" shapeId="0" xr:uid="{B15FA447-70E3-4E5E-B501-0B95F20903E9}">
      <text>
        <r>
          <rPr>
            <sz val="9"/>
            <color indexed="81"/>
            <rFont val="ＭＳ Ｐ明朝"/>
            <family val="1"/>
            <charset val="128"/>
          </rPr>
          <t>式が入っています。</t>
        </r>
      </text>
    </comment>
    <comment ref="BQ36" authorId="2" shapeId="0" xr:uid="{80BF8DFA-194C-47B3-BA2B-B9D9E12F5493}">
      <text>
        <r>
          <rPr>
            <sz val="9"/>
            <color indexed="81"/>
            <rFont val="ＭＳ Ｐ明朝"/>
            <family val="1"/>
            <charset val="128"/>
          </rPr>
          <t>式が入っています。</t>
        </r>
      </text>
    </comment>
    <comment ref="BE48" authorId="1" shapeId="0" xr:uid="{A7FD9E3C-8E30-4B08-AEEC-53412E2E15EF}">
      <text>
        <r>
          <rPr>
            <sz val="9"/>
            <color indexed="81"/>
            <rFont val="ＭＳ Ｐ明朝"/>
            <family val="1"/>
            <charset val="128"/>
          </rPr>
          <t>育休代替</t>
        </r>
      </text>
    </comment>
    <comment ref="BE51" authorId="1" shapeId="0" xr:uid="{95BDAE83-0D4F-45C6-80D8-1323064D1B80}">
      <text>
        <r>
          <rPr>
            <sz val="9"/>
            <color indexed="81"/>
            <rFont val="ＭＳ Ｐ明朝"/>
            <family val="1"/>
            <charset val="128"/>
          </rPr>
          <t>短時間：1日4時間勤務</t>
        </r>
      </text>
    </comment>
    <comment ref="BE52" authorId="1" shapeId="0" xr:uid="{232B5C8E-4016-459D-900F-D2C272A01D5C}">
      <text>
        <r>
          <rPr>
            <sz val="9"/>
            <color indexed="81"/>
            <rFont val="ＭＳ Ｐ明朝"/>
            <family val="1"/>
            <charset val="128"/>
          </rPr>
          <t>幼稚園教諭</t>
        </r>
      </text>
    </comment>
    <comment ref="BE53" authorId="1" shapeId="0" xr:uid="{EF33663D-25D1-4D26-8CEE-4AF9B738FB69}">
      <text>
        <r>
          <rPr>
            <sz val="9"/>
            <color indexed="81"/>
            <rFont val="ＭＳ Ｐ明朝"/>
            <family val="1"/>
            <charset val="128"/>
          </rPr>
          <t>看護師</t>
        </r>
      </text>
    </comment>
    <comment ref="BE54" authorId="1" shapeId="0" xr:uid="{151291C8-B997-40F2-BFC0-F559A170E7FB}">
      <text>
        <r>
          <rPr>
            <sz val="9"/>
            <color indexed="81"/>
            <rFont val="ＭＳ Ｐ明朝"/>
            <family val="1"/>
            <charset val="128"/>
          </rPr>
          <t>子育て支援員</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沖縄県</author>
    <author>中部広域</author>
    <author>soramimi69</author>
  </authors>
  <commentList>
    <comment ref="U9" authorId="0" shapeId="0" xr:uid="{27378AE3-C6AE-4E35-B051-A90A2F4A098B}">
      <text>
        <r>
          <rPr>
            <sz val="9"/>
            <color indexed="81"/>
            <rFont val="ＭＳ Ｐ明朝"/>
            <family val="1"/>
            <charset val="128"/>
          </rPr>
          <t>自動で入力されます</t>
        </r>
      </text>
    </comment>
    <comment ref="AE9" authorId="0" shapeId="0" xr:uid="{FDB4ABB5-3DDC-4225-B13D-4E528F4D32EA}">
      <text>
        <r>
          <rPr>
            <sz val="9"/>
            <color indexed="81"/>
            <rFont val="ＭＳ Ｐ明朝"/>
            <family val="1"/>
            <charset val="128"/>
          </rPr>
          <t>自動で入力されます</t>
        </r>
      </text>
    </comment>
    <comment ref="S24" authorId="1" shapeId="0" xr:uid="{4EDF83ED-1624-46A0-8813-E065459A73DA}">
      <text>
        <r>
          <rPr>
            <sz val="9"/>
            <color indexed="81"/>
            <rFont val="ＭＳ Ｐ明朝"/>
            <family val="1"/>
            <charset val="128"/>
          </rPr>
          <t>常勤換算計算表に入力すると値が自動的に反映されます</t>
        </r>
        <r>
          <rPr>
            <sz val="9"/>
            <color indexed="81"/>
            <rFont val="MS P ゴシック"/>
            <family val="3"/>
            <charset val="128"/>
          </rPr>
          <t>。</t>
        </r>
      </text>
    </comment>
    <comment ref="BA34" authorId="0" shapeId="0" xr:uid="{90915865-B642-4A88-A33D-0E5610AEBAC7}">
      <text>
        <r>
          <rPr>
            <sz val="9"/>
            <color indexed="81"/>
            <rFont val="ＭＳ Ｐ明朝"/>
            <family val="1"/>
            <charset val="128"/>
          </rPr>
          <t>保育士カウントの看護師等を含む</t>
        </r>
      </text>
    </comment>
    <comment ref="BM34" authorId="0" shapeId="0" xr:uid="{5B561F7B-3978-4F9D-B936-BC1CC98643AB}">
      <text>
        <r>
          <rPr>
            <sz val="9"/>
            <color indexed="81"/>
            <rFont val="ＭＳ Ｐ明朝"/>
            <family val="1"/>
            <charset val="128"/>
          </rPr>
          <t>保育士カウントの看護師等を含む</t>
        </r>
      </text>
    </comment>
    <comment ref="BE36" authorId="2" shapeId="0" xr:uid="{E522AA56-FAE6-4148-BFE3-433069DDA836}">
      <text>
        <r>
          <rPr>
            <sz val="9"/>
            <color indexed="81"/>
            <rFont val="ＭＳ Ｐ明朝"/>
            <family val="1"/>
            <charset val="128"/>
          </rPr>
          <t>式が入っています。</t>
        </r>
      </text>
    </comment>
    <comment ref="BQ36" authorId="2" shapeId="0" xr:uid="{38E00850-F9C3-4720-A5A0-90A396C2EB43}">
      <text>
        <r>
          <rPr>
            <sz val="9"/>
            <color indexed="81"/>
            <rFont val="ＭＳ Ｐ明朝"/>
            <family val="1"/>
            <charset val="128"/>
          </rPr>
          <t>式が入っています。</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kyoiku-1</author>
    <author>沖縄県</author>
    <author>soramimi69</author>
  </authors>
  <commentList>
    <comment ref="F9" authorId="0" shapeId="0" xr:uid="{FA490819-F2AE-492F-97B9-39739A0704B7}">
      <text>
        <r>
          <rPr>
            <sz val="9"/>
            <color indexed="81"/>
            <rFont val="ＭＳ Ｐ明朝"/>
            <family val="1"/>
            <charset val="128"/>
          </rPr>
          <t>市町村長が認めた障害児を受入れている事業所</t>
        </r>
      </text>
    </comment>
    <comment ref="L10" authorId="0" shapeId="0" xr:uid="{4F04875B-1F9B-4EFE-B063-4E3E25AD6E68}">
      <text>
        <r>
          <rPr>
            <sz val="9"/>
            <color indexed="81"/>
            <rFont val="ＭＳ Ｐ明朝"/>
            <family val="1"/>
            <charset val="128"/>
          </rPr>
          <t>適用されている栄養士の配置の形態を選択すること。</t>
        </r>
      </text>
    </comment>
    <comment ref="AT21" authorId="1" shapeId="0" xr:uid="{E1579BD9-06A7-4D8D-99F0-A7F66E9341B8}">
      <text>
        <r>
          <rPr>
            <sz val="9"/>
            <color indexed="81"/>
            <rFont val="ＭＳ Ｐ明朝"/>
            <family val="1"/>
            <charset val="128"/>
          </rPr>
          <t>保育士カウントの看護師等を含む</t>
        </r>
      </text>
    </comment>
    <comment ref="BF21" authorId="1" shapeId="0" xr:uid="{7882F500-D6D0-4A77-831D-A57AACD00977}">
      <text>
        <r>
          <rPr>
            <sz val="9"/>
            <color indexed="81"/>
            <rFont val="ＭＳ Ｐ明朝"/>
            <family val="1"/>
            <charset val="128"/>
          </rPr>
          <t>保育士カウントの看護師等を含む</t>
        </r>
      </text>
    </comment>
    <comment ref="AE23" authorId="2" shapeId="0" xr:uid="{72AFDA24-310C-4DFA-AD98-59A964543A70}">
      <text>
        <r>
          <rPr>
            <sz val="9"/>
            <color indexed="81"/>
            <rFont val="ＭＳ Ｐ明朝"/>
            <family val="1"/>
            <charset val="128"/>
          </rPr>
          <t xml:space="preserve">常勤とは、各事業所の就業規則等において定められている常勤の従業者が勤務すべき時間数（1か月に勤務すべき時間数が120時間以上であるものに限る。） に達している者又は前記以外の者であって、1日6時間以上かつ月20日以上勤務するものをいう。
</t>
        </r>
        <r>
          <rPr>
            <u/>
            <sz val="9"/>
            <color indexed="81"/>
            <rFont val="ＭＳ Ｐ明朝"/>
            <family val="1"/>
            <charset val="128"/>
          </rPr>
          <t>正規・非正規を問わず、雇用契約による労働時間数で区分。</t>
        </r>
      </text>
    </comment>
    <comment ref="AG23" authorId="2" shapeId="0" xr:uid="{06295B6B-835B-488C-8A8A-7D1DBECEE7A5}">
      <text>
        <r>
          <rPr>
            <sz val="9"/>
            <color indexed="81"/>
            <rFont val="ＭＳ Ｐ明朝"/>
            <family val="1"/>
            <charset val="128"/>
          </rPr>
          <t>短時間とは、常勤</t>
        </r>
        <r>
          <rPr>
            <b/>
            <u/>
            <sz val="9"/>
            <color indexed="81"/>
            <rFont val="ＭＳ Ｐ明朝"/>
            <family val="1"/>
            <charset val="128"/>
          </rPr>
          <t>以外</t>
        </r>
        <r>
          <rPr>
            <sz val="9"/>
            <color indexed="81"/>
            <rFont val="ＭＳ Ｐ明朝"/>
            <family val="1"/>
            <charset val="128"/>
          </rPr>
          <t xml:space="preserve">の者をいう。
</t>
        </r>
        <r>
          <rPr>
            <u/>
            <sz val="9"/>
            <color indexed="81"/>
            <rFont val="ＭＳ Ｐ明朝"/>
            <family val="1"/>
            <charset val="128"/>
          </rPr>
          <t>正規・非正規を問わず、雇用契約による労働時間数で区分。</t>
        </r>
      </text>
    </comment>
    <comment ref="AX23" authorId="2" shapeId="0" xr:uid="{55737960-D399-4227-906C-6AEB2094E1CE}">
      <text>
        <r>
          <rPr>
            <sz val="9"/>
            <color indexed="81"/>
            <rFont val="ＭＳ Ｐ明朝"/>
            <family val="1"/>
            <charset val="128"/>
          </rPr>
          <t>式が入っています。</t>
        </r>
      </text>
    </comment>
    <comment ref="BJ23" authorId="2" shapeId="0" xr:uid="{31F1FE22-9FA6-4CB7-AFAB-2A9ACFF39064}">
      <text>
        <r>
          <rPr>
            <sz val="9"/>
            <color indexed="81"/>
            <rFont val="ＭＳ Ｐ明朝"/>
            <family val="1"/>
            <charset val="128"/>
          </rPr>
          <t>式が入っています。</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kyoiku-1</author>
  </authors>
  <commentList>
    <comment ref="AD23" authorId="0" shapeId="0" xr:uid="{B52F06E6-0ABC-4DC5-8A3E-4F23DD2E9C1D}">
      <text>
        <r>
          <rPr>
            <sz val="9"/>
            <color indexed="81"/>
            <rFont val="ＭＳ Ｐ明朝"/>
            <family val="1"/>
            <charset val="128"/>
          </rPr>
          <t>保育士資格者が3分の2未満となった場合（児童の人数に応じて必要となる保育士の数が１名となる時間帯においては１名未満となった場合）には赤字表記されます。</t>
        </r>
      </text>
    </comment>
    <comment ref="AD37" authorId="0" shapeId="0" xr:uid="{D57D0D8F-D7BE-4A05-8004-BD8A6D2D975F}">
      <text>
        <r>
          <rPr>
            <sz val="9"/>
            <color indexed="81"/>
            <rFont val="ＭＳ Ｐ明朝"/>
            <family val="1"/>
            <charset val="128"/>
          </rPr>
          <t>保育士資格者が3分の2未満となった場合（児童の人数に応じて必要となる保育士の数が１名となる時間帯においては１名未満となった場合）には赤字表記されます。</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中部広域</author>
  </authors>
  <commentList>
    <comment ref="M52" authorId="0" shapeId="0" xr:uid="{74F67A0A-07D3-4F78-8DD6-4A6C0708E7DB}">
      <text>
        <r>
          <rPr>
            <sz val="9"/>
            <color indexed="81"/>
            <rFont val="ＭＳ Ｐ明朝"/>
            <family val="1"/>
            <charset val="128"/>
          </rPr>
          <t>入力方法の例
H29.4.1</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soramimi69</author>
  </authors>
  <commentList>
    <comment ref="M49" authorId="0" shapeId="0" xr:uid="{032589E3-4B87-49E9-9AA1-4B9A6800ACD6}">
      <text>
        <r>
          <rPr>
            <sz val="9"/>
            <color indexed="81"/>
            <rFont val="ＭＳ Ｐ明朝"/>
            <family val="1"/>
            <charset val="128"/>
          </rPr>
          <t>（例）H26.6.1</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中部広域</author>
  </authors>
  <commentList>
    <comment ref="BJ1" authorId="0" shapeId="0" xr:uid="{03706B68-C3B1-459E-9128-6E822A51944B}">
      <text>
        <r>
          <rPr>
            <sz val="9"/>
            <color indexed="81"/>
            <rFont val="ＭＳ Ｐ明朝"/>
            <family val="1"/>
            <charset val="128"/>
          </rPr>
          <t>必要に応じてご利用ください。
※提出不要です。</t>
        </r>
      </text>
    </comment>
    <comment ref="AM2" authorId="0" shapeId="0" xr:uid="{0491AEBF-4D8F-4BDE-9D6B-24D6E66C2B7A}">
      <text>
        <r>
          <rPr>
            <sz val="9"/>
            <color indexed="81"/>
            <rFont val="ＭＳ Ｐ明朝"/>
            <family val="1"/>
            <charset val="128"/>
          </rPr>
          <t>監査調書提出月を選択すると、日及び曜日が自動入力されます。</t>
        </r>
      </text>
    </comment>
    <comment ref="BC6" authorId="0" shapeId="0" xr:uid="{DDAECB25-293F-4DC9-901E-091DCDC1CD3E}">
      <text>
        <r>
          <rPr>
            <sz val="9"/>
            <color indexed="81"/>
            <rFont val="ＭＳ Ｐ明朝"/>
            <family val="1"/>
            <charset val="128"/>
          </rPr>
          <t>下表の太枠内に■を入力後、シフト記号を選択すると、自動的に反映されます。</t>
        </r>
      </text>
    </comment>
    <comment ref="V28" authorId="0" shapeId="0" xr:uid="{616DB38E-B4B7-421B-AF96-1625E51078A7}">
      <text>
        <r>
          <rPr>
            <sz val="9"/>
            <color indexed="81"/>
            <rFont val="ＭＳ Ｐ明朝"/>
            <family val="1"/>
            <charset val="128"/>
          </rPr>
          <t>リストに当てはまる休憩時間がない場合は、手入力してください。
例）15分休憩→「0：15」と入力
例）休憩時間が無い場合→「0：00」と入力</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soramimi69</author>
    <author>kyoho-6</author>
    <author>沖縄県</author>
    <author>中部広域</author>
  </authors>
  <commentList>
    <comment ref="D9" authorId="0" shapeId="0" xr:uid="{C1677C5E-AFBF-463D-9FEF-3DAF57D132D2}">
      <text>
        <r>
          <rPr>
            <sz val="9"/>
            <color indexed="81"/>
            <rFont val="ＭＳ Ｐ明朝"/>
            <family val="1"/>
            <charset val="128"/>
          </rPr>
          <t>リスト（産休、育休、介護休、病休）から選択。
手入力も可。</t>
        </r>
      </text>
    </comment>
    <comment ref="L9" authorId="1" shapeId="0" xr:uid="{B182D351-AE01-47A0-A82B-FDF46CEDADC6}">
      <text>
        <r>
          <rPr>
            <sz val="9"/>
            <color indexed="81"/>
            <rFont val="ＭＳ Ｐ明朝"/>
            <family val="1"/>
            <charset val="128"/>
          </rPr>
          <t>選択肢リストにない場合は、手入力してください。</t>
        </r>
      </text>
    </comment>
    <comment ref="O9" authorId="2" shapeId="0" xr:uid="{8E30B95A-78AE-4E83-A124-07FB07ED2F56}">
      <text>
        <r>
          <rPr>
            <sz val="9"/>
            <color indexed="81"/>
            <rFont val="ＭＳ Ｐ明朝"/>
            <family val="1"/>
            <charset val="128"/>
          </rPr>
          <t>リストから選択（正規職員、常勤（非正規）、非常勤（非正規）</t>
        </r>
      </text>
    </comment>
    <comment ref="S9" authorId="0" shapeId="0" xr:uid="{282BB09A-A572-439C-8B55-121F89506A3F}">
      <text>
        <r>
          <rPr>
            <sz val="9"/>
            <color indexed="81"/>
            <rFont val="ＭＳ Ｐ明朝"/>
            <family val="1"/>
            <charset val="128"/>
          </rPr>
          <t>（入力方法の例）
H25.4.17</t>
        </r>
      </text>
    </comment>
    <comment ref="D19" authorId="0" shapeId="0" xr:uid="{ED39EE50-EFE4-4CFF-B6DB-FC4D59F1190A}">
      <text>
        <r>
          <rPr>
            <sz val="9"/>
            <color indexed="81"/>
            <rFont val="ＭＳ Ｐ明朝"/>
            <family val="1"/>
            <charset val="128"/>
          </rPr>
          <t>リスト（退職、転出）から選択してください。</t>
        </r>
      </text>
    </comment>
    <comment ref="G19" authorId="3" shapeId="0" xr:uid="{96602BCE-80F2-4583-AC92-4F9C3EA1671B}">
      <text>
        <r>
          <rPr>
            <sz val="9"/>
            <color indexed="81"/>
            <rFont val="ＭＳ Ｐ明朝"/>
            <family val="1"/>
            <charset val="128"/>
          </rPr>
          <t>（入力方法の例）
H31.3.31</t>
        </r>
      </text>
    </comment>
    <comment ref="R19" authorId="1" shapeId="0" xr:uid="{4F7F2D3F-FE0A-4233-BF8F-2DB279F27452}">
      <text>
        <r>
          <rPr>
            <sz val="9"/>
            <color indexed="81"/>
            <rFont val="ＭＳ Ｐ明朝"/>
            <family val="1"/>
            <charset val="128"/>
          </rPr>
          <t>選択肢リストにない場合は、手入力してください。</t>
        </r>
      </text>
    </comment>
    <comment ref="X19" authorId="2" shapeId="0" xr:uid="{ABCF1C50-20DF-4C3C-89A9-9870C6AA62D1}">
      <text>
        <r>
          <rPr>
            <sz val="9"/>
            <color indexed="81"/>
            <rFont val="ＭＳ Ｐ明朝"/>
            <family val="1"/>
            <charset val="128"/>
          </rPr>
          <t>リストから選択（正規職員、常勤(正規)、非常勤（非正規）</t>
        </r>
      </text>
    </comment>
  </commentList>
</comments>
</file>

<file path=xl/sharedStrings.xml><?xml version="1.0" encoding="utf-8"?>
<sst xmlns="http://schemas.openxmlformats.org/spreadsheetml/2006/main" count="4708" uniqueCount="1778">
  <si>
    <t>訓　　練　　内　　容</t>
    <rPh sb="0" eb="1">
      <t>クン</t>
    </rPh>
    <rPh sb="3" eb="4">
      <t>ネリ</t>
    </rPh>
    <rPh sb="6" eb="7">
      <t>ナイ</t>
    </rPh>
    <rPh sb="9" eb="10">
      <t>カタチ</t>
    </rPh>
    <phoneticPr fontId="10"/>
  </si>
  <si>
    <t>事業開始年月日</t>
    <rPh sb="0" eb="2">
      <t>ジギョウ</t>
    </rPh>
    <rPh sb="2" eb="4">
      <t>カイシ</t>
    </rPh>
    <rPh sb="4" eb="7">
      <t>ネンガッピ</t>
    </rPh>
    <phoneticPr fontId="4"/>
  </si>
  <si>
    <t>建替年月日</t>
    <rPh sb="0" eb="1">
      <t>タ</t>
    </rPh>
    <rPh sb="1" eb="2">
      <t>カ</t>
    </rPh>
    <rPh sb="2" eb="5">
      <t>ネンガッピ</t>
    </rPh>
    <phoneticPr fontId="4"/>
  </si>
  <si>
    <t>特　記　事　項</t>
    <rPh sb="0" eb="1">
      <t>トク</t>
    </rPh>
    <rPh sb="2" eb="3">
      <t>キ</t>
    </rPh>
    <rPh sb="4" eb="5">
      <t>コト</t>
    </rPh>
    <rPh sb="6" eb="7">
      <t>コウ</t>
    </rPh>
    <phoneticPr fontId="10"/>
  </si>
  <si>
    <t>０歳児</t>
    <rPh sb="1" eb="3">
      <t>サイジ</t>
    </rPh>
    <phoneticPr fontId="10"/>
  </si>
  <si>
    <t>２歳児</t>
    <rPh sb="1" eb="3">
      <t>サイジ</t>
    </rPh>
    <phoneticPr fontId="10"/>
  </si>
  <si>
    <t xml:space="preserve"> ※各部屋の面積が分かる平面図等を添付すること。</t>
  </si>
  <si>
    <t>室　名</t>
    <rPh sb="0" eb="1">
      <t>シツ</t>
    </rPh>
    <rPh sb="2" eb="3">
      <t>メイ</t>
    </rPh>
    <phoneticPr fontId="10"/>
  </si>
  <si>
    <t>遊戯室</t>
    <rPh sb="0" eb="3">
      <t>ユウギシツ</t>
    </rPh>
    <phoneticPr fontId="10"/>
  </si>
  <si>
    <t>面積　㎡</t>
    <rPh sb="0" eb="2">
      <t>メンセキ</t>
    </rPh>
    <phoneticPr fontId="10"/>
  </si>
  <si>
    <t>：</t>
    <phoneticPr fontId="10"/>
  </si>
  <si>
    <t>～</t>
    <phoneticPr fontId="10"/>
  </si>
  <si>
    <t>端数処理等</t>
  </si>
  <si>
    <t>人</t>
  </si>
  <si>
    <t>施設長</t>
    <rPh sb="0" eb="3">
      <t>シセツチョウ</t>
    </rPh>
    <phoneticPr fontId="10"/>
  </si>
  <si>
    <t>・</t>
    <phoneticPr fontId="10"/>
  </si>
  <si>
    <t>　</t>
    <phoneticPr fontId="10"/>
  </si>
  <si>
    <t>）</t>
    <phoneticPr fontId="10"/>
  </si>
  <si>
    <t>)</t>
    <phoneticPr fontId="10"/>
  </si>
  <si>
    <t>おやつ</t>
    <phoneticPr fontId="10"/>
  </si>
  <si>
    <t xml:space="preserve"> </t>
    <phoneticPr fontId="10"/>
  </si>
  <si>
    <t>年</t>
    <rPh sb="0" eb="1">
      <t>ネン</t>
    </rPh>
    <phoneticPr fontId="4"/>
  </si>
  <si>
    <t>月</t>
    <rPh sb="0" eb="1">
      <t>ツキ</t>
    </rPh>
    <phoneticPr fontId="4"/>
  </si>
  <si>
    <t>保育室①</t>
    <rPh sb="0" eb="3">
      <t>ホイクシツ</t>
    </rPh>
    <phoneticPr fontId="10"/>
  </si>
  <si>
    <t>保育室②</t>
    <rPh sb="0" eb="3">
      <t>ホイクシツ</t>
    </rPh>
    <phoneticPr fontId="10"/>
  </si>
  <si>
    <t>保育室③</t>
    <rPh sb="0" eb="3">
      <t>ホイクシツ</t>
    </rPh>
    <phoneticPr fontId="10"/>
  </si>
  <si>
    <t>部屋数計</t>
    <rPh sb="0" eb="2">
      <t>ヘヤ</t>
    </rPh>
    <rPh sb="2" eb="3">
      <t>カズ</t>
    </rPh>
    <rPh sb="3" eb="4">
      <t>ケイ</t>
    </rPh>
    <phoneticPr fontId="10"/>
  </si>
  <si>
    <t>（</t>
    <phoneticPr fontId="10"/>
  </si>
  <si>
    <t>月</t>
    <rPh sb="0" eb="1">
      <t>ツキ</t>
    </rPh>
    <phoneticPr fontId="10"/>
  </si>
  <si>
    <t>職員配置関係</t>
    <rPh sb="0" eb="2">
      <t>ショクイン</t>
    </rPh>
    <rPh sb="2" eb="4">
      <t>ハイチ</t>
    </rPh>
    <phoneticPr fontId="10"/>
  </si>
  <si>
    <t>※</t>
    <phoneticPr fontId="10"/>
  </si>
  <si>
    <t>クラス名</t>
    <rPh sb="3" eb="4">
      <t>ナ</t>
    </rPh>
    <phoneticPr fontId="10"/>
  </si>
  <si>
    <t>②</t>
    <phoneticPr fontId="10"/>
  </si>
  <si>
    <t>労働基準法第89条</t>
    <phoneticPr fontId="10"/>
  </si>
  <si>
    <t>常時10人以上の労働者を使用する使用者は、一定の事項について就業規則を作成し、行政官庁に届け出なければならない。変更した場合においても、同様とする。</t>
    <phoneticPr fontId="10"/>
  </si>
  <si>
    <t>①</t>
    <phoneticPr fontId="10"/>
  </si>
  <si>
    <t>常時各作業所の見易い場所へ掲示､又は備え付け</t>
    <phoneticPr fontId="10"/>
  </si>
  <si>
    <t>書面による交付</t>
    <phoneticPr fontId="10"/>
  </si>
  <si>
    <t>③</t>
    <phoneticPr fontId="10"/>
  </si>
  <si>
    <t>前年
度計</t>
    <rPh sb="0" eb="2">
      <t>ゼンネン</t>
    </rPh>
    <rPh sb="3" eb="4">
      <t>タビ</t>
    </rPh>
    <rPh sb="4" eb="5">
      <t>ケイ</t>
    </rPh>
    <phoneticPr fontId="10"/>
  </si>
  <si>
    <t>時間</t>
    <rPh sb="0" eb="2">
      <t>ジカン</t>
    </rPh>
    <phoneticPr fontId="10"/>
  </si>
  <si>
    <t>日</t>
    <rPh sb="0" eb="1">
      <t>ニチ</t>
    </rPh>
    <phoneticPr fontId="10"/>
  </si>
  <si>
    <t>人</t>
    <rPh sb="0" eb="1">
      <t>ニン</t>
    </rPh>
    <phoneticPr fontId="10"/>
  </si>
  <si>
    <t>事　　業　　名</t>
    <rPh sb="0" eb="1">
      <t>コト</t>
    </rPh>
    <rPh sb="3" eb="4">
      <t>ギョウ</t>
    </rPh>
    <rPh sb="6" eb="7">
      <t>メイ</t>
    </rPh>
    <phoneticPr fontId="10"/>
  </si>
  <si>
    <t>クラス名</t>
    <rPh sb="3" eb="4">
      <t>メイ</t>
    </rPh>
    <phoneticPr fontId="10"/>
  </si>
  <si>
    <t>児童数</t>
    <rPh sb="0" eb="3">
      <t>ジドウスウ</t>
    </rPh>
    <phoneticPr fontId="10"/>
  </si>
  <si>
    <t>計</t>
    <rPh sb="0" eb="1">
      <t>ケイ</t>
    </rPh>
    <phoneticPr fontId="10"/>
  </si>
  <si>
    <t>時間帯における在籍児童数（年齢別）</t>
  </si>
  <si>
    <t>計</t>
  </si>
  <si>
    <t>常勤</t>
    <rPh sb="0" eb="2">
      <t>ジョウキン</t>
    </rPh>
    <phoneticPr fontId="10"/>
  </si>
  <si>
    <t xml:space="preserve"> 期 　　　間</t>
  </si>
  <si>
    <t>氏　　名</t>
    <rPh sb="0" eb="1">
      <t>シ</t>
    </rPh>
    <rPh sb="3" eb="4">
      <t>メイ</t>
    </rPh>
    <phoneticPr fontId="10"/>
  </si>
  <si>
    <t>年齢</t>
    <rPh sb="0" eb="2">
      <t>ネンレイ</t>
    </rPh>
    <phoneticPr fontId="10"/>
  </si>
  <si>
    <t>職種</t>
    <rPh sb="0" eb="2">
      <t>ショクシュ</t>
    </rPh>
    <phoneticPr fontId="10"/>
  </si>
  <si>
    <t>退職（転出）の理由</t>
    <rPh sb="0" eb="2">
      <t>タイショク</t>
    </rPh>
    <rPh sb="3" eb="5">
      <t>テンシュツ</t>
    </rPh>
    <rPh sb="7" eb="9">
      <t>リユウ</t>
    </rPh>
    <phoneticPr fontId="10"/>
  </si>
  <si>
    <t>番号</t>
    <rPh sb="0" eb="2">
      <t>バンゴウ</t>
    </rPh>
    <phoneticPr fontId="10"/>
  </si>
  <si>
    <t>職名</t>
    <rPh sb="0" eb="2">
      <t>ショクメイ</t>
    </rPh>
    <phoneticPr fontId="10"/>
  </si>
  <si>
    <t>経　験　年　数</t>
    <rPh sb="0" eb="1">
      <t>キョウ</t>
    </rPh>
    <rPh sb="2" eb="3">
      <t>シルシ</t>
    </rPh>
    <rPh sb="4" eb="5">
      <t>トシ</t>
    </rPh>
    <rPh sb="6" eb="7">
      <t>カズ</t>
    </rPh>
    <phoneticPr fontId="10"/>
  </si>
  <si>
    <t>現施設経験</t>
    <rPh sb="0" eb="1">
      <t>ゲン</t>
    </rPh>
    <rPh sb="1" eb="3">
      <t>シセツ</t>
    </rPh>
    <rPh sb="3" eb="5">
      <t>ケイケン</t>
    </rPh>
    <phoneticPr fontId="10"/>
  </si>
  <si>
    <t>(1)　構造設備は、設備運営基準を満たしているか｡</t>
    <rPh sb="10" eb="12">
      <t>セツビ</t>
    </rPh>
    <rPh sb="12" eb="14">
      <t>ウンエイ</t>
    </rPh>
    <rPh sb="14" eb="16">
      <t>キジュン</t>
    </rPh>
    <phoneticPr fontId="10"/>
  </si>
  <si>
    <t>その他の施設の経験年数B</t>
    <rPh sb="2" eb="3">
      <t>タ</t>
    </rPh>
    <rPh sb="4" eb="6">
      <t>シセツ</t>
    </rPh>
    <rPh sb="7" eb="9">
      <t>ケイケン</t>
    </rPh>
    <rPh sb="9" eb="11">
      <t>ネンスウ</t>
    </rPh>
    <phoneticPr fontId="10"/>
  </si>
  <si>
    <t>保育士</t>
    <rPh sb="0" eb="3">
      <t>ホイクシ</t>
    </rPh>
    <phoneticPr fontId="10"/>
  </si>
  <si>
    <t>事務員</t>
    <rPh sb="0" eb="3">
      <t>ジムイン</t>
    </rPh>
    <phoneticPr fontId="10"/>
  </si>
  <si>
    <t>調理員</t>
    <rPh sb="0" eb="3">
      <t>チョウリイン</t>
    </rPh>
    <phoneticPr fontId="10"/>
  </si>
  <si>
    <t>〃</t>
    <phoneticPr fontId="10"/>
  </si>
  <si>
    <t>氏　名</t>
    <rPh sb="0" eb="1">
      <t>シ</t>
    </rPh>
    <rPh sb="2" eb="3">
      <t>メイ</t>
    </rPh>
    <phoneticPr fontId="10"/>
  </si>
  <si>
    <t>職　名</t>
    <rPh sb="0" eb="1">
      <t>ショク</t>
    </rPh>
    <rPh sb="2" eb="3">
      <t>メイ</t>
    </rPh>
    <phoneticPr fontId="10"/>
  </si>
  <si>
    <t>実働時間</t>
    <rPh sb="0" eb="2">
      <t>ジツドウ</t>
    </rPh>
    <rPh sb="2" eb="4">
      <t>ジカン</t>
    </rPh>
    <phoneticPr fontId="10"/>
  </si>
  <si>
    <t>曜日</t>
    <rPh sb="0" eb="2">
      <t>ヨウビ</t>
    </rPh>
    <phoneticPr fontId="10"/>
  </si>
  <si>
    <t>記号</t>
    <rPh sb="0" eb="2">
      <t>キゴウ</t>
    </rPh>
    <phoneticPr fontId="10"/>
  </si>
  <si>
    <t>勤務形態</t>
    <rPh sb="0" eb="2">
      <t>キンム</t>
    </rPh>
    <rPh sb="2" eb="4">
      <t>ケイタイ</t>
    </rPh>
    <phoneticPr fontId="10"/>
  </si>
  <si>
    <t>11月</t>
  </si>
  <si>
    <t>12月</t>
  </si>
  <si>
    <t>10月</t>
    <rPh sb="2" eb="3">
      <t>ガツ</t>
    </rPh>
    <phoneticPr fontId="10"/>
  </si>
  <si>
    <t>昼食</t>
    <rPh sb="0" eb="2">
      <t>チュウショク</t>
    </rPh>
    <phoneticPr fontId="10"/>
  </si>
  <si>
    <t>処　理　の　状　況</t>
    <rPh sb="0" eb="1">
      <t>トコロ</t>
    </rPh>
    <rPh sb="2" eb="3">
      <t>リ</t>
    </rPh>
    <rPh sb="6" eb="7">
      <t>ジョウ</t>
    </rPh>
    <rPh sb="8" eb="9">
      <t>キョウ</t>
    </rPh>
    <phoneticPr fontId="10"/>
  </si>
  <si>
    <t>検食時間</t>
    <rPh sb="0" eb="1">
      <t>ケン</t>
    </rPh>
    <rPh sb="1" eb="2">
      <t>ショク</t>
    </rPh>
    <rPh sb="2" eb="4">
      <t>ジカン</t>
    </rPh>
    <phoneticPr fontId="10"/>
  </si>
  <si>
    <t>食事開始時間</t>
    <rPh sb="0" eb="2">
      <t>ショクジ</t>
    </rPh>
    <rPh sb="2" eb="4">
      <t>カイシ</t>
    </rPh>
    <rPh sb="4" eb="6">
      <t>ジカン</t>
    </rPh>
    <phoneticPr fontId="10"/>
  </si>
  <si>
    <t>氏　　　名</t>
    <rPh sb="0" eb="1">
      <t>シ</t>
    </rPh>
    <rPh sb="4" eb="5">
      <t>メイ</t>
    </rPh>
    <phoneticPr fontId="10"/>
  </si>
  <si>
    <t>作成者氏名</t>
    <rPh sb="0" eb="3">
      <t>サクセイシャ</t>
    </rPh>
    <rPh sb="3" eb="5">
      <t>シメイ</t>
    </rPh>
    <phoneticPr fontId="10"/>
  </si>
  <si>
    <t>資　　　格</t>
    <rPh sb="0" eb="1">
      <t>シ</t>
    </rPh>
    <rPh sb="4" eb="5">
      <t>カク</t>
    </rPh>
    <phoneticPr fontId="10"/>
  </si>
  <si>
    <t>回</t>
    <rPh sb="0" eb="1">
      <t>カイ</t>
    </rPh>
    <phoneticPr fontId="10"/>
  </si>
  <si>
    <t>月</t>
    <rPh sb="0" eb="1">
      <t>ガツ</t>
    </rPh>
    <phoneticPr fontId="10"/>
  </si>
  <si>
    <t>平常</t>
    <rPh sb="0" eb="2">
      <t>ヘイジョウ</t>
    </rPh>
    <phoneticPr fontId="10"/>
  </si>
  <si>
    <t>勤務</t>
    <rPh sb="0" eb="2">
      <t>キンム</t>
    </rPh>
    <phoneticPr fontId="10"/>
  </si>
  <si>
    <t>時　　間　　帯</t>
    <rPh sb="0" eb="1">
      <t>トキ</t>
    </rPh>
    <rPh sb="3" eb="4">
      <t>アイダ</t>
    </rPh>
    <rPh sb="6" eb="7">
      <t>オビ</t>
    </rPh>
    <phoneticPr fontId="10"/>
  </si>
  <si>
    <t>延べ人数</t>
    <rPh sb="0" eb="1">
      <t>ノ</t>
    </rPh>
    <rPh sb="2" eb="4">
      <t>ニンズウ</t>
    </rPh>
    <phoneticPr fontId="10"/>
  </si>
  <si>
    <t>氏名</t>
    <rPh sb="0" eb="2">
      <t>シメイ</t>
    </rPh>
    <phoneticPr fontId="10"/>
  </si>
  <si>
    <t>専門科名</t>
    <rPh sb="0" eb="2">
      <t>センモン</t>
    </rPh>
    <rPh sb="2" eb="4">
      <t>カメイ</t>
    </rPh>
    <phoneticPr fontId="10"/>
  </si>
  <si>
    <t>医療機関名</t>
    <rPh sb="0" eb="2">
      <t>イリョウ</t>
    </rPh>
    <rPh sb="2" eb="5">
      <t>キカンメイ</t>
    </rPh>
    <phoneticPr fontId="10"/>
  </si>
  <si>
    <t>医療機関の住所</t>
    <rPh sb="0" eb="2">
      <t>イリョウ</t>
    </rPh>
    <rPh sb="2" eb="4">
      <t>キカン</t>
    </rPh>
    <rPh sb="5" eb="7">
      <t>ジュウショ</t>
    </rPh>
    <phoneticPr fontId="10"/>
  </si>
  <si>
    <t>（注）</t>
    <phoneticPr fontId="10"/>
  </si>
  <si>
    <t>1．</t>
    <phoneticPr fontId="10"/>
  </si>
  <si>
    <t>児童・保育士の状況</t>
    <rPh sb="0" eb="2">
      <t>ジドウ</t>
    </rPh>
    <rPh sb="3" eb="6">
      <t>ホイクシ</t>
    </rPh>
    <rPh sb="7" eb="9">
      <t>ジョウキョウ</t>
    </rPh>
    <phoneticPr fontId="10"/>
  </si>
  <si>
    <t>閉所時</t>
    <rPh sb="0" eb="2">
      <t>ヘイショ</t>
    </rPh>
    <rPh sb="2" eb="3">
      <t>ジ</t>
    </rPh>
    <phoneticPr fontId="10"/>
  </si>
  <si>
    <t>勤務
年数</t>
    <rPh sb="0" eb="2">
      <t>キンム</t>
    </rPh>
    <rPh sb="3" eb="5">
      <t>ネンスウ</t>
    </rPh>
    <phoneticPr fontId="10"/>
  </si>
  <si>
    <t>最終
学歴</t>
    <rPh sb="0" eb="2">
      <t>サイシュウ</t>
    </rPh>
    <rPh sb="3" eb="5">
      <t>ガクレキ</t>
    </rPh>
    <phoneticPr fontId="10"/>
  </si>
  <si>
    <t>勤　続
年数A</t>
    <rPh sb="0" eb="1">
      <t>ツトム</t>
    </rPh>
    <rPh sb="2" eb="3">
      <t>ゾク</t>
    </rPh>
    <rPh sb="4" eb="6">
      <t>ネンスウ</t>
    </rPh>
    <phoneticPr fontId="10"/>
  </si>
  <si>
    <t>計
A＋B</t>
    <rPh sb="0" eb="1">
      <t>ケイ</t>
    </rPh>
    <phoneticPr fontId="10"/>
  </si>
  <si>
    <t>年</t>
    <rPh sb="0" eb="1">
      <t>ネン</t>
    </rPh>
    <phoneticPr fontId="10"/>
  </si>
  <si>
    <t>任　　期</t>
    <rPh sb="0" eb="1">
      <t>ニン</t>
    </rPh>
    <rPh sb="3" eb="4">
      <t>キ</t>
    </rPh>
    <phoneticPr fontId="10"/>
  </si>
  <si>
    <t>日迄</t>
    <rPh sb="0" eb="1">
      <t>ニチ</t>
    </rPh>
    <rPh sb="1" eb="2">
      <t>マデ</t>
    </rPh>
    <phoneticPr fontId="10"/>
  </si>
  <si>
    <t>処理件数</t>
    <rPh sb="0" eb="2">
      <t>ショリ</t>
    </rPh>
    <rPh sb="2" eb="4">
      <t>ケンスウ</t>
    </rPh>
    <phoneticPr fontId="10"/>
  </si>
  <si>
    <t>未処理件数</t>
    <rPh sb="0" eb="3">
      <t>ミショリ</t>
    </rPh>
    <rPh sb="3" eb="5">
      <t>ケンスウ</t>
    </rPh>
    <phoneticPr fontId="10"/>
  </si>
  <si>
    <t>第三者委員への報告</t>
    <rPh sb="0" eb="3">
      <t>ダイサンシャ</t>
    </rPh>
    <rPh sb="3" eb="5">
      <t>イイン</t>
    </rPh>
    <rPh sb="7" eb="9">
      <t>ホウコク</t>
    </rPh>
    <phoneticPr fontId="10"/>
  </si>
  <si>
    <t>前年度</t>
    <rPh sb="0" eb="3">
      <t>ゼンネンド</t>
    </rPh>
    <phoneticPr fontId="10"/>
  </si>
  <si>
    <t>保育室</t>
    <rPh sb="0" eb="3">
      <t>ホイクシツ</t>
    </rPh>
    <phoneticPr fontId="4"/>
  </si>
  <si>
    <t>小計</t>
    <rPh sb="0" eb="2">
      <t>ショウケイ</t>
    </rPh>
    <phoneticPr fontId="4"/>
  </si>
  <si>
    <t>屋外遊技場</t>
    <rPh sb="0" eb="2">
      <t>オクガイ</t>
    </rPh>
    <rPh sb="2" eb="5">
      <t>ユウギジョウ</t>
    </rPh>
    <phoneticPr fontId="4"/>
  </si>
  <si>
    <t>人</t>
    <rPh sb="0" eb="1">
      <t>ヒト</t>
    </rPh>
    <phoneticPr fontId="4"/>
  </si>
  <si>
    <t>A</t>
    <phoneticPr fontId="4"/>
  </si>
  <si>
    <t>B</t>
    <phoneticPr fontId="4"/>
  </si>
  <si>
    <t>１歳児</t>
    <rPh sb="1" eb="3">
      <t>サイジ</t>
    </rPh>
    <phoneticPr fontId="4"/>
  </si>
  <si>
    <t>= 保育士</t>
  </si>
  <si>
    <t>保育士配置には、無資格保育補助者を含めないこと。</t>
    <rPh sb="3" eb="5">
      <t>ハイチ</t>
    </rPh>
    <phoneticPr fontId="10"/>
  </si>
  <si>
    <t>人</t>
    <rPh sb="0" eb="1">
      <t>ヒト</t>
    </rPh>
    <phoneticPr fontId="10"/>
  </si>
  <si>
    <t>（</t>
    <phoneticPr fontId="4"/>
  </si>
  <si>
    <t>計</t>
    <rPh sb="0" eb="1">
      <t>ケイ</t>
    </rPh>
    <phoneticPr fontId="4"/>
  </si>
  <si>
    <t>特　記　事　項</t>
    <phoneticPr fontId="10"/>
  </si>
  <si>
    <t>特　記　事　項</t>
    <phoneticPr fontId="4"/>
  </si>
  <si>
    <t>内科検診</t>
    <rPh sb="0" eb="2">
      <t>ナイカ</t>
    </rPh>
    <rPh sb="2" eb="4">
      <t>ケンシン</t>
    </rPh>
    <phoneticPr fontId="10"/>
  </si>
  <si>
    <t>歯科検診</t>
    <rPh sb="0" eb="2">
      <t>シカ</t>
    </rPh>
    <rPh sb="2" eb="4">
      <t>ケンシン</t>
    </rPh>
    <phoneticPr fontId="10"/>
  </si>
  <si>
    <t>尿検査</t>
    <rPh sb="0" eb="3">
      <t>ニョウケンサ</t>
    </rPh>
    <phoneticPr fontId="10"/>
  </si>
  <si>
    <t>その他の検査</t>
    <rPh sb="2" eb="3">
      <t>タ</t>
    </rPh>
    <rPh sb="4" eb="6">
      <t>ケンサ</t>
    </rPh>
    <phoneticPr fontId="10"/>
  </si>
  <si>
    <t>実施日</t>
    <rPh sb="0" eb="3">
      <t>ジッシビ</t>
    </rPh>
    <phoneticPr fontId="10"/>
  </si>
  <si>
    <t>日</t>
    <rPh sb="0" eb="1">
      <t>ニチ</t>
    </rPh>
    <phoneticPr fontId="4"/>
  </si>
  <si>
    <t>小計
（部屋数）</t>
    <rPh sb="0" eb="1">
      <t>ショウ</t>
    </rPh>
    <phoneticPr fontId="4"/>
  </si>
  <si>
    <t>・</t>
    <phoneticPr fontId="4"/>
  </si>
  <si>
    <t>記録</t>
    <rPh sb="0" eb="2">
      <t>キロク</t>
    </rPh>
    <phoneticPr fontId="10"/>
  </si>
  <si>
    <t>公表</t>
    <rPh sb="0" eb="2">
      <t>コウヒョウ</t>
    </rPh>
    <phoneticPr fontId="10"/>
  </si>
  <si>
    <t>4月</t>
    <rPh sb="1" eb="2">
      <t>ガツ</t>
    </rPh>
    <phoneticPr fontId="10"/>
  </si>
  <si>
    <t>実施月日</t>
    <rPh sb="0" eb="1">
      <t>ジツ</t>
    </rPh>
    <rPh sb="1" eb="2">
      <t>シ</t>
    </rPh>
    <rPh sb="2" eb="3">
      <t>ツキ</t>
    </rPh>
    <rPh sb="3" eb="4">
      <t>ヒ</t>
    </rPh>
    <phoneticPr fontId="10"/>
  </si>
  <si>
    <t>「児童福祉施設における事故防止について」（昭和46年7月31日児発418号）</t>
    <rPh sb="25" eb="26">
      <t>ネン</t>
    </rPh>
    <rPh sb="27" eb="28">
      <t>ツキ</t>
    </rPh>
    <rPh sb="30" eb="31">
      <t>ニチ</t>
    </rPh>
    <phoneticPr fontId="10"/>
  </si>
  <si>
    <t>日現在）</t>
    <rPh sb="0" eb="1">
      <t>ニチ</t>
    </rPh>
    <rPh sb="1" eb="3">
      <t>ゲンザイ</t>
    </rPh>
    <phoneticPr fontId="10"/>
  </si>
  <si>
    <t>基準配置保育士数</t>
    <rPh sb="4" eb="7">
      <t>ホイクシ</t>
    </rPh>
    <phoneticPr fontId="10"/>
  </si>
  <si>
    <t>認可定員</t>
    <rPh sb="0" eb="2">
      <t>ニンカ</t>
    </rPh>
    <rPh sb="2" eb="3">
      <t>サダム</t>
    </rPh>
    <rPh sb="3" eb="4">
      <t>イン</t>
    </rPh>
    <phoneticPr fontId="4"/>
  </si>
  <si>
    <t>利用定員</t>
    <rPh sb="0" eb="2">
      <t>リヨウ</t>
    </rPh>
    <rPh sb="2" eb="4">
      <t>テイイン</t>
    </rPh>
    <rPh sb="3" eb="4">
      <t>イン</t>
    </rPh>
    <phoneticPr fontId="4"/>
  </si>
  <si>
    <t>定員</t>
    <rPh sb="0" eb="2">
      <t>テイイン</t>
    </rPh>
    <phoneticPr fontId="4"/>
  </si>
  <si>
    <t>認可年月日</t>
    <rPh sb="0" eb="2">
      <t>ニンカ</t>
    </rPh>
    <rPh sb="2" eb="5">
      <t>ネンガッピ</t>
    </rPh>
    <phoneticPr fontId="4"/>
  </si>
  <si>
    <t>名</t>
    <rPh sb="0" eb="1">
      <t>メイ</t>
    </rPh>
    <phoneticPr fontId="4"/>
  </si>
  <si>
    <t>）</t>
    <phoneticPr fontId="4"/>
  </si>
  <si>
    <t>（変更年月日）</t>
    <rPh sb="1" eb="3">
      <t>ヘンコウ</t>
    </rPh>
    <rPh sb="3" eb="6">
      <t>ネンガッピ</t>
    </rPh>
    <phoneticPr fontId="4"/>
  </si>
  <si>
    <t>　</t>
  </si>
  <si>
    <t xml:space="preserve"> １　入所児童の状況</t>
    <phoneticPr fontId="10"/>
  </si>
  <si>
    <t>クラス</t>
    <phoneticPr fontId="4"/>
  </si>
  <si>
    <t>合計</t>
    <rPh sb="0" eb="2">
      <t>ゴウケイ</t>
    </rPh>
    <phoneticPr fontId="4"/>
  </si>
  <si>
    <t>0歳児室</t>
    <phoneticPr fontId="4"/>
  </si>
  <si>
    <t>㎡</t>
    <phoneticPr fontId="4"/>
  </si>
  <si>
    <t>根拠法令・通知等（印刷不要）</t>
    <rPh sb="0" eb="2">
      <t>コンキョ</t>
    </rPh>
    <rPh sb="2" eb="4">
      <t>ホウレイ</t>
    </rPh>
    <rPh sb="5" eb="7">
      <t>ツウチ</t>
    </rPh>
    <rPh sb="7" eb="8">
      <t>トウ</t>
    </rPh>
    <rPh sb="9" eb="11">
      <t>インサツ</t>
    </rPh>
    <rPh sb="11" eb="13">
      <t>フヨウ</t>
    </rPh>
    <phoneticPr fontId="4"/>
  </si>
  <si>
    <t>→</t>
    <phoneticPr fontId="4"/>
  </si>
  <si>
    <t>※</t>
    <phoneticPr fontId="4"/>
  </si>
  <si>
    <t>合計</t>
    <rPh sb="0" eb="2">
      <t>ゴウケイ</t>
    </rPh>
    <phoneticPr fontId="10"/>
  </si>
  <si>
    <t>＜記入要領＞</t>
    <rPh sb="1" eb="3">
      <t>キニュウ</t>
    </rPh>
    <rPh sb="3" eb="5">
      <t>ヨウリョウ</t>
    </rPh>
    <phoneticPr fontId="10"/>
  </si>
  <si>
    <t>(ｲ)</t>
    <phoneticPr fontId="10"/>
  </si>
  <si>
    <t>＜基準配置保育士数算定表＞</t>
    <rPh sb="1" eb="3">
      <t>キジュン</t>
    </rPh>
    <rPh sb="3" eb="5">
      <t>ハイチ</t>
    </rPh>
    <rPh sb="5" eb="8">
      <t>ホイクシ</t>
    </rPh>
    <rPh sb="8" eb="9">
      <t>スウ</t>
    </rPh>
    <rPh sb="9" eb="11">
      <t>サンテイ</t>
    </rPh>
    <rPh sb="11" eb="12">
      <t>ヒョウ</t>
    </rPh>
    <phoneticPr fontId="10"/>
  </si>
  <si>
    <t>区分</t>
    <rPh sb="0" eb="2">
      <t>クブン</t>
    </rPh>
    <phoneticPr fontId="10"/>
  </si>
  <si>
    <t>小計</t>
    <phoneticPr fontId="10"/>
  </si>
  <si>
    <t>職員配置関係</t>
    <phoneticPr fontId="10"/>
  </si>
  <si>
    <t>対象職員名</t>
  </si>
  <si>
    <t>延長保育事業</t>
    <rPh sb="0" eb="4">
      <t>エンチョウホイク</t>
    </rPh>
    <rPh sb="4" eb="6">
      <t>ジギョウ</t>
    </rPh>
    <phoneticPr fontId="4"/>
  </si>
  <si>
    <t>放課後児童健全育成事業</t>
    <rPh sb="0" eb="3">
      <t>ホウカゴ</t>
    </rPh>
    <rPh sb="3" eb="5">
      <t>ジドウ</t>
    </rPh>
    <rPh sb="5" eb="7">
      <t>ケンゼン</t>
    </rPh>
    <rPh sb="7" eb="9">
      <t>イクセイ</t>
    </rPh>
    <rPh sb="9" eb="11">
      <t>ジギョウ</t>
    </rPh>
    <phoneticPr fontId="4"/>
  </si>
  <si>
    <t>病児保育事業（</t>
    <rPh sb="0" eb="2">
      <t>ビョウジ</t>
    </rPh>
    <rPh sb="2" eb="4">
      <t>ホイク</t>
    </rPh>
    <rPh sb="4" eb="6">
      <t>ジギョウ</t>
    </rPh>
    <phoneticPr fontId="4"/>
  </si>
  <si>
    <t>その他</t>
    <rPh sb="2" eb="3">
      <t>タ</t>
    </rPh>
    <phoneticPr fontId="4"/>
  </si>
  <si>
    <t>その他（</t>
    <rPh sb="2" eb="3">
      <t>タ</t>
    </rPh>
    <phoneticPr fontId="4"/>
  </si>
  <si>
    <t>面積</t>
    <rPh sb="0" eb="2">
      <t>メンセキ</t>
    </rPh>
    <phoneticPr fontId="4"/>
  </si>
  <si>
    <t>基準
配置
保育士</t>
    <rPh sb="0" eb="2">
      <t>キジュン</t>
    </rPh>
    <rPh sb="3" eb="5">
      <t>ハイチ</t>
    </rPh>
    <rPh sb="6" eb="9">
      <t>ホイクシ</t>
    </rPh>
    <phoneticPr fontId="4"/>
  </si>
  <si>
    <t>保育士数</t>
    <rPh sb="0" eb="2">
      <t>ホイク</t>
    </rPh>
    <rPh sb="2" eb="3">
      <t>シ</t>
    </rPh>
    <rPh sb="3" eb="4">
      <t>スウ</t>
    </rPh>
    <phoneticPr fontId="4"/>
  </si>
  <si>
    <t>0歳</t>
    <rPh sb="1" eb="2">
      <t>サイ</t>
    </rPh>
    <phoneticPr fontId="4"/>
  </si>
  <si>
    <t>1歳</t>
    <rPh sb="1" eb="2">
      <t>サイ</t>
    </rPh>
    <phoneticPr fontId="4"/>
  </si>
  <si>
    <t>2歳</t>
    <rPh sb="1" eb="2">
      <t>サイ</t>
    </rPh>
    <phoneticPr fontId="4"/>
  </si>
  <si>
    <t>3歳</t>
    <rPh sb="1" eb="2">
      <t>サイ</t>
    </rPh>
    <phoneticPr fontId="4"/>
  </si>
  <si>
    <t>4歳</t>
    <rPh sb="1" eb="2">
      <t>サイ</t>
    </rPh>
    <phoneticPr fontId="4"/>
  </si>
  <si>
    <t>5歳</t>
    <rPh sb="1" eb="2">
      <t>サイ</t>
    </rPh>
    <phoneticPr fontId="4"/>
  </si>
  <si>
    <t>常勤換算</t>
    <rPh sb="0" eb="2">
      <t>ジョウキン</t>
    </rPh>
    <rPh sb="2" eb="4">
      <t>カンサン</t>
    </rPh>
    <phoneticPr fontId="4"/>
  </si>
  <si>
    <t>（常勤換算計算表）</t>
    <rPh sb="1" eb="3">
      <t>ジョウキン</t>
    </rPh>
    <rPh sb="3" eb="5">
      <t>カンサン</t>
    </rPh>
    <rPh sb="5" eb="8">
      <t>ケイサンヒョウ</t>
    </rPh>
    <phoneticPr fontId="4"/>
  </si>
  <si>
    <t>（例）</t>
    <rPh sb="1" eb="2">
      <t>レイ</t>
    </rPh>
    <phoneticPr fontId="4"/>
  </si>
  <si>
    <t>人</t>
    <phoneticPr fontId="4"/>
  </si>
  <si>
    <t>時間/月</t>
    <rPh sb="0" eb="2">
      <t>ジカン</t>
    </rPh>
    <rPh sb="3" eb="4">
      <t>ツキ</t>
    </rPh>
    <phoneticPr fontId="4"/>
  </si>
  <si>
    <t>うさぎ</t>
    <phoneticPr fontId="4"/>
  </si>
  <si>
    <t>365日÷7日≒52週/年</t>
    <rPh sb="3" eb="4">
      <t>ニチ</t>
    </rPh>
    <rPh sb="6" eb="7">
      <t>ニチ</t>
    </rPh>
    <rPh sb="10" eb="11">
      <t>シュウ</t>
    </rPh>
    <rPh sb="12" eb="13">
      <t>ネン</t>
    </rPh>
    <phoneticPr fontId="4"/>
  </si>
  <si>
    <t>40時間×52週＝2,080時間/年</t>
    <rPh sb="2" eb="4">
      <t>ジカン</t>
    </rPh>
    <rPh sb="7" eb="8">
      <t>シュウ</t>
    </rPh>
    <rPh sb="14" eb="16">
      <t>ジカン</t>
    </rPh>
    <rPh sb="17" eb="18">
      <t>ネン</t>
    </rPh>
    <phoneticPr fontId="4"/>
  </si>
  <si>
    <t>2,080時間÷12月≒173時間/月</t>
    <rPh sb="5" eb="7">
      <t>ジカン</t>
    </rPh>
    <rPh sb="10" eb="11">
      <t>ツキ</t>
    </rPh>
    <rPh sb="15" eb="17">
      <t>ジカン</t>
    </rPh>
    <rPh sb="18" eb="19">
      <t>ツキ</t>
    </rPh>
    <phoneticPr fontId="4"/>
  </si>
  <si>
    <t>フリー保育士</t>
    <rPh sb="3" eb="6">
      <t>ホイクシ</t>
    </rPh>
    <phoneticPr fontId="4"/>
  </si>
  <si>
    <t>(ｱ)</t>
    <phoneticPr fontId="4"/>
  </si>
  <si>
    <t>(ｳ)</t>
    <phoneticPr fontId="4"/>
  </si>
  <si>
    <t>施設運営管理関係</t>
    <phoneticPr fontId="10"/>
  </si>
  <si>
    <t>人（</t>
    <rPh sb="0" eb="1">
      <t>ヒト</t>
    </rPh>
    <phoneticPr fontId="10"/>
  </si>
  <si>
    <t>日変更）</t>
    <rPh sb="0" eb="1">
      <t>ニチ</t>
    </rPh>
    <rPh sb="1" eb="3">
      <t>ヘンコウ</t>
    </rPh>
    <phoneticPr fontId="10"/>
  </si>
  <si>
    <t>児童数</t>
    <rPh sb="0" eb="3">
      <t>ジドウスウ</t>
    </rPh>
    <phoneticPr fontId="4"/>
  </si>
  <si>
    <t>(A)</t>
    <phoneticPr fontId="10"/>
  </si>
  <si>
    <t>＜記入方法＞</t>
    <rPh sb="1" eb="3">
      <t>キニュウ</t>
    </rPh>
    <rPh sb="3" eb="5">
      <t>ホウホウ</t>
    </rPh>
    <phoneticPr fontId="4"/>
  </si>
  <si>
    <t>入所児童数については、毎月初日の在籍児童数を記入すること。</t>
    <phoneticPr fontId="4"/>
  </si>
  <si>
    <t>％</t>
    <phoneticPr fontId="10"/>
  </si>
  <si>
    <t>4月1日現在利用定員：</t>
    <rPh sb="1" eb="2">
      <t>ツキ</t>
    </rPh>
    <rPh sb="3" eb="4">
      <t>ニチ</t>
    </rPh>
    <rPh sb="4" eb="6">
      <t>ゲンザイ</t>
    </rPh>
    <rPh sb="6" eb="8">
      <t>リヨウ</t>
    </rPh>
    <rPh sb="8" eb="10">
      <t>テイイン</t>
    </rPh>
    <phoneticPr fontId="10"/>
  </si>
  <si>
    <t>人、変更後利用定員：</t>
    <rPh sb="0" eb="1">
      <t>ヒト</t>
    </rPh>
    <rPh sb="2" eb="4">
      <t>ヘンコウ</t>
    </rPh>
    <rPh sb="4" eb="5">
      <t>ゴ</t>
    </rPh>
    <rPh sb="5" eb="7">
      <t>リヨウ</t>
    </rPh>
    <rPh sb="7" eb="9">
      <t>テイイン</t>
    </rPh>
    <phoneticPr fontId="10"/>
  </si>
  <si>
    <t>(ｲ)</t>
    <phoneticPr fontId="4"/>
  </si>
  <si>
    <t>4月1日現在認可定員：</t>
    <rPh sb="1" eb="2">
      <t>ツキ</t>
    </rPh>
    <rPh sb="3" eb="4">
      <t>ニチ</t>
    </rPh>
    <rPh sb="4" eb="6">
      <t>ゲンザイ</t>
    </rPh>
    <rPh sb="6" eb="8">
      <t>ニンカ</t>
    </rPh>
    <rPh sb="8" eb="10">
      <t>テイイン</t>
    </rPh>
    <phoneticPr fontId="10"/>
  </si>
  <si>
    <t>入所児童数については、毎月初日の在籍児童数を監査調書提出月まで記入すること。</t>
    <rPh sb="22" eb="24">
      <t>カンサ</t>
    </rPh>
    <rPh sb="24" eb="26">
      <t>チョウショ</t>
    </rPh>
    <rPh sb="26" eb="28">
      <t>テイシュツ</t>
    </rPh>
    <rPh sb="28" eb="29">
      <t>ツキ</t>
    </rPh>
    <phoneticPr fontId="4"/>
  </si>
  <si>
    <t>定員超過の範囲</t>
    <phoneticPr fontId="10"/>
  </si>
  <si>
    <t>標準時間認定</t>
    <rPh sb="0" eb="2">
      <t>ヒョウジュン</t>
    </rPh>
    <rPh sb="2" eb="4">
      <t>ジカン</t>
    </rPh>
    <rPh sb="4" eb="6">
      <t>ニンテイ</t>
    </rPh>
    <phoneticPr fontId="10"/>
  </si>
  <si>
    <t>利用可能時間範囲</t>
    <rPh sb="0" eb="2">
      <t>リヨウ</t>
    </rPh>
    <rPh sb="2" eb="4">
      <t>カノウ</t>
    </rPh>
    <rPh sb="4" eb="6">
      <t>ジカン</t>
    </rPh>
    <rPh sb="6" eb="8">
      <t>ハンイ</t>
    </rPh>
    <phoneticPr fontId="10"/>
  </si>
  <si>
    <t>延長保育</t>
    <rPh sb="0" eb="2">
      <t>エンチョウ</t>
    </rPh>
    <rPh sb="2" eb="4">
      <t>ホイク</t>
    </rPh>
    <phoneticPr fontId="10"/>
  </si>
  <si>
    <t>早朝</t>
    <phoneticPr fontId="10"/>
  </si>
  <si>
    <t>夕方</t>
    <phoneticPr fontId="10"/>
  </si>
  <si>
    <t>短時間認定</t>
    <rPh sb="0" eb="1">
      <t>ミジカ</t>
    </rPh>
    <rPh sb="1" eb="3">
      <t>ジカン</t>
    </rPh>
    <rPh sb="3" eb="5">
      <t>ニンテイ</t>
    </rPh>
    <phoneticPr fontId="10"/>
  </si>
  <si>
    <t>保育時間帯　　</t>
    <phoneticPr fontId="10"/>
  </si>
  <si>
    <t>0歳</t>
    <phoneticPr fontId="10"/>
  </si>
  <si>
    <t>開所時間前</t>
    <rPh sb="0" eb="2">
      <t>カイショ</t>
    </rPh>
    <rPh sb="2" eb="4">
      <t>ジカン</t>
    </rPh>
    <rPh sb="4" eb="5">
      <t>マエ</t>
    </rPh>
    <phoneticPr fontId="10"/>
  </si>
  <si>
    <t>土曜日閉園をしている場合、該当するものにチェックすること。</t>
    <rPh sb="0" eb="3">
      <t>ドヨウビ</t>
    </rPh>
    <rPh sb="3" eb="5">
      <t>ヘイエン</t>
    </rPh>
    <rPh sb="10" eb="12">
      <t>バアイ</t>
    </rPh>
    <rPh sb="13" eb="15">
      <t>ガイトウ</t>
    </rPh>
    <phoneticPr fontId="10"/>
  </si>
  <si>
    <t>(B)</t>
    <phoneticPr fontId="10"/>
  </si>
  <si>
    <t>A．</t>
    <phoneticPr fontId="10"/>
  </si>
  <si>
    <t>一時預かり事業の児童数は、当該月の一日平均の利用児童数を監査調書提出月まで記入すること。</t>
    <rPh sb="28" eb="30">
      <t>カンサ</t>
    </rPh>
    <rPh sb="30" eb="32">
      <t>チョウショ</t>
    </rPh>
    <rPh sb="32" eb="34">
      <t>テイシュツ</t>
    </rPh>
    <rPh sb="34" eb="35">
      <t>ツキ</t>
    </rPh>
    <phoneticPr fontId="4"/>
  </si>
  <si>
    <t>＜前年度＞</t>
    <rPh sb="1" eb="4">
      <t>ゼンネンド</t>
    </rPh>
    <phoneticPr fontId="10"/>
  </si>
  <si>
    <t>理　　由　　等</t>
    <rPh sb="0" eb="1">
      <t>リ</t>
    </rPh>
    <rPh sb="3" eb="4">
      <t>ヨシ</t>
    </rPh>
    <rPh sb="6" eb="7">
      <t>トウ</t>
    </rPh>
    <phoneticPr fontId="10"/>
  </si>
  <si>
    <t>協力保育等の名目であっても、保護者に在宅保育を強要してはならない。保育を必要とする子どもがいる場合は、受入れること。</t>
    <rPh sb="0" eb="2">
      <t>キョウリョク</t>
    </rPh>
    <rPh sb="2" eb="4">
      <t>ホイク</t>
    </rPh>
    <rPh sb="4" eb="5">
      <t>トウ</t>
    </rPh>
    <rPh sb="6" eb="8">
      <t>メイモク</t>
    </rPh>
    <rPh sb="14" eb="17">
      <t>ホゴシャ</t>
    </rPh>
    <rPh sb="18" eb="20">
      <t>ザイタク</t>
    </rPh>
    <rPh sb="20" eb="22">
      <t>ホイク</t>
    </rPh>
    <rPh sb="23" eb="25">
      <t>キョウヨウ</t>
    </rPh>
    <rPh sb="33" eb="35">
      <t>ホイク</t>
    </rPh>
    <rPh sb="36" eb="38">
      <t>ヒツヨウ</t>
    </rPh>
    <rPh sb="41" eb="42">
      <t>コ</t>
    </rPh>
    <rPh sb="47" eb="49">
      <t>バアイ</t>
    </rPh>
    <rPh sb="51" eb="53">
      <t>ウケイ</t>
    </rPh>
    <phoneticPr fontId="10"/>
  </si>
  <si>
    <t>タイムカード</t>
    <phoneticPr fontId="4"/>
  </si>
  <si>
    <t>労働基準法第106条第1項</t>
    <rPh sb="0" eb="2">
      <t>ロウドウ</t>
    </rPh>
    <rPh sb="2" eb="5">
      <t>キジュンホウ</t>
    </rPh>
    <rPh sb="5" eb="6">
      <t>ダイ</t>
    </rPh>
    <rPh sb="9" eb="10">
      <t>ジョウ</t>
    </rPh>
    <rPh sb="10" eb="11">
      <t>ダイ</t>
    </rPh>
    <rPh sb="12" eb="13">
      <t>コウ</t>
    </rPh>
    <phoneticPr fontId="10"/>
  </si>
  <si>
    <t>労働基準法第15条</t>
    <rPh sb="0" eb="2">
      <t>ロウドウ</t>
    </rPh>
    <rPh sb="2" eb="5">
      <t>キジュンホウ</t>
    </rPh>
    <rPh sb="5" eb="6">
      <t>ダイ</t>
    </rPh>
    <rPh sb="8" eb="9">
      <t>ジョウ</t>
    </rPh>
    <phoneticPr fontId="10"/>
  </si>
  <si>
    <t>週</t>
    <rPh sb="0" eb="1">
      <t>シュウ</t>
    </rPh>
    <phoneticPr fontId="10"/>
  </si>
  <si>
    <t>労働基準法第39条</t>
    <rPh sb="0" eb="2">
      <t>ロウドウ</t>
    </rPh>
    <rPh sb="2" eb="5">
      <t>キジュンホウ</t>
    </rPh>
    <rPh sb="5" eb="6">
      <t>ダイ</t>
    </rPh>
    <rPh sb="8" eb="9">
      <t>ジョウ</t>
    </rPh>
    <phoneticPr fontId="10"/>
  </si>
  <si>
    <t>根拠法令・通知（印刷不要）</t>
    <rPh sb="0" eb="2">
      <t>コンキョ</t>
    </rPh>
    <rPh sb="2" eb="4">
      <t>ホウレイ</t>
    </rPh>
    <rPh sb="5" eb="7">
      <t>ツウチ</t>
    </rPh>
    <rPh sb="8" eb="10">
      <t>インサツ</t>
    </rPh>
    <rPh sb="10" eb="12">
      <t>フヨウ</t>
    </rPh>
    <phoneticPr fontId="10"/>
  </si>
  <si>
    <t>雇用契約書</t>
    <rPh sb="0" eb="2">
      <t>コヨウ</t>
    </rPh>
    <rPh sb="2" eb="5">
      <t>ケイヤクショ</t>
    </rPh>
    <phoneticPr fontId="10"/>
  </si>
  <si>
    <t>履歴書</t>
    <phoneticPr fontId="10"/>
  </si>
  <si>
    <t>）･</t>
    <phoneticPr fontId="10"/>
  </si>
  <si>
    <t>根拠法令（印刷不要）</t>
    <rPh sb="0" eb="2">
      <t>コンキョ</t>
    </rPh>
    <rPh sb="2" eb="4">
      <t>ホウレイ</t>
    </rPh>
    <rPh sb="5" eb="7">
      <t>インサツ</t>
    </rPh>
    <rPh sb="7" eb="9">
      <t>フヨウ</t>
    </rPh>
    <phoneticPr fontId="10"/>
  </si>
  <si>
    <t>　・</t>
    <phoneticPr fontId="10"/>
  </si>
  <si>
    <t>労働安全衛生規則第43条</t>
    <rPh sb="0" eb="2">
      <t>ロウドウ</t>
    </rPh>
    <rPh sb="2" eb="4">
      <t>アンゼン</t>
    </rPh>
    <rPh sb="4" eb="6">
      <t>エイセイ</t>
    </rPh>
    <rPh sb="6" eb="8">
      <t>キソク</t>
    </rPh>
    <rPh sb="8" eb="9">
      <t>ダイ</t>
    </rPh>
    <rPh sb="11" eb="12">
      <t>ジョウ</t>
    </rPh>
    <phoneticPr fontId="10"/>
  </si>
  <si>
    <t>※検査項目の表記は省略しています。</t>
    <rPh sb="1" eb="3">
      <t>ケンサ</t>
    </rPh>
    <rPh sb="3" eb="5">
      <t>コウモク</t>
    </rPh>
    <rPh sb="6" eb="8">
      <t>ヒョウキ</t>
    </rPh>
    <rPh sb="9" eb="11">
      <t>ショウリャク</t>
    </rPh>
    <phoneticPr fontId="10"/>
  </si>
  <si>
    <t>労働安全衛生規則第47条</t>
    <rPh sb="0" eb="2">
      <t>ロウドウ</t>
    </rPh>
    <rPh sb="2" eb="4">
      <t>アンゼン</t>
    </rPh>
    <rPh sb="4" eb="6">
      <t>エイセイ</t>
    </rPh>
    <rPh sb="6" eb="8">
      <t>キソク</t>
    </rPh>
    <rPh sb="8" eb="9">
      <t>ダイ</t>
    </rPh>
    <rPh sb="11" eb="12">
      <t>ジョウ</t>
    </rPh>
    <phoneticPr fontId="10"/>
  </si>
  <si>
    <t>保育士</t>
  </si>
  <si>
    <t>備考</t>
    <rPh sb="0" eb="2">
      <t>ビコウ</t>
    </rPh>
    <phoneticPr fontId="4"/>
  </si>
  <si>
    <t>最低賃金法第7条</t>
    <rPh sb="0" eb="2">
      <t>サイテイ</t>
    </rPh>
    <rPh sb="2" eb="5">
      <t>チンギンホウ</t>
    </rPh>
    <rPh sb="5" eb="6">
      <t>ダイ</t>
    </rPh>
    <rPh sb="7" eb="8">
      <t>ジョウ</t>
    </rPh>
    <phoneticPr fontId="10"/>
  </si>
  <si>
    <t>健康診断書</t>
    <rPh sb="0" eb="2">
      <t>ケンコウ</t>
    </rPh>
    <rPh sb="2" eb="5">
      <t>シンダンショ</t>
    </rPh>
    <phoneticPr fontId="10"/>
  </si>
  <si>
    <t>最終学歴証明書</t>
    <rPh sb="0" eb="2">
      <t>サイシュウ</t>
    </rPh>
    <rPh sb="2" eb="4">
      <t>ガクレキ</t>
    </rPh>
    <rPh sb="4" eb="7">
      <t>ショウメイショ</t>
    </rPh>
    <phoneticPr fontId="10"/>
  </si>
  <si>
    <t>資格証明書（写）</t>
    <rPh sb="0" eb="2">
      <t>シカク</t>
    </rPh>
    <rPh sb="2" eb="5">
      <t>ショウメイショ</t>
    </rPh>
    <rPh sb="6" eb="7">
      <t>ウツ</t>
    </rPh>
    <phoneticPr fontId="10"/>
  </si>
  <si>
    <t>その他（</t>
    <rPh sb="2" eb="3">
      <t>タ</t>
    </rPh>
    <phoneticPr fontId="10"/>
  </si>
  <si>
    <t>初任給格付関係書類</t>
    <phoneticPr fontId="10"/>
  </si>
  <si>
    <t>採用辞令(写)</t>
    <rPh sb="0" eb="2">
      <t>サイヨウ</t>
    </rPh>
    <phoneticPr fontId="10"/>
  </si>
  <si>
    <t>労働基準法第15条第1項</t>
    <rPh sb="0" eb="2">
      <t>ロウドウ</t>
    </rPh>
    <rPh sb="2" eb="5">
      <t>キジュンホウ</t>
    </rPh>
    <rPh sb="5" eb="6">
      <t>ダイ</t>
    </rPh>
    <rPh sb="8" eb="9">
      <t>ジョウ</t>
    </rPh>
    <rPh sb="9" eb="10">
      <t>ダイ</t>
    </rPh>
    <rPh sb="11" eb="12">
      <t>コウ</t>
    </rPh>
    <phoneticPr fontId="10"/>
  </si>
  <si>
    <t>高年齢者等の雇用の安定等に関する法律の一部を改正する法律</t>
    <phoneticPr fontId="4"/>
  </si>
  <si>
    <t>氏名</t>
    <rPh sb="0" eb="2">
      <t>シメイ</t>
    </rPh>
    <phoneticPr fontId="4"/>
  </si>
  <si>
    <t>雇用形態</t>
    <rPh sb="0" eb="2">
      <t>コヨウ</t>
    </rPh>
    <rPh sb="2" eb="4">
      <t>ケイタイ</t>
    </rPh>
    <phoneticPr fontId="10"/>
  </si>
  <si>
    <t>区分</t>
    <rPh sb="0" eb="2">
      <t>クブン</t>
    </rPh>
    <phoneticPr fontId="4"/>
  </si>
  <si>
    <t>有無</t>
    <rPh sb="0" eb="2">
      <t>ウム</t>
    </rPh>
    <phoneticPr fontId="4"/>
  </si>
  <si>
    <t>代替職員</t>
    <rPh sb="0" eb="2">
      <t>ダイタイ</t>
    </rPh>
    <rPh sb="2" eb="4">
      <t>ショクイン</t>
    </rPh>
    <phoneticPr fontId="4"/>
  </si>
  <si>
    <t>氏名</t>
    <rPh sb="0" eb="1">
      <t>ウジ</t>
    </rPh>
    <phoneticPr fontId="4"/>
  </si>
  <si>
    <t>常勤(非正規)</t>
    <rPh sb="0" eb="2">
      <t>ジョウキン</t>
    </rPh>
    <rPh sb="3" eb="6">
      <t>ヒセイキ</t>
    </rPh>
    <phoneticPr fontId="4"/>
  </si>
  <si>
    <t>正規職員</t>
    <rPh sb="0" eb="2">
      <t>セイキ</t>
    </rPh>
    <rPh sb="2" eb="4">
      <t>ショクイン</t>
    </rPh>
    <phoneticPr fontId="4"/>
  </si>
  <si>
    <t>◯「雇用形態」の選択肢について</t>
    <rPh sb="2" eb="4">
      <t>コヨウ</t>
    </rPh>
    <rPh sb="4" eb="6">
      <t>ケイタイ</t>
    </rPh>
    <rPh sb="8" eb="11">
      <t>センタクシ</t>
    </rPh>
    <phoneticPr fontId="4"/>
  </si>
  <si>
    <t>労働安全衛生規則第47条</t>
    <phoneticPr fontId="10"/>
  </si>
  <si>
    <t>（給食従業員の検便）</t>
    <phoneticPr fontId="4"/>
  </si>
  <si>
    <t>労働安全衛生規則第44条</t>
    <phoneticPr fontId="10"/>
  </si>
  <si>
    <t>労働安全衛生規則第43条</t>
    <phoneticPr fontId="10"/>
  </si>
  <si>
    <t>平成</t>
    <rPh sb="0" eb="2">
      <t>ヘイセイ</t>
    </rPh>
    <phoneticPr fontId="4"/>
  </si>
  <si>
    <t>労働安全衛生規則第51条</t>
    <rPh sb="8" eb="9">
      <t>ダイ</t>
    </rPh>
    <phoneticPr fontId="10"/>
  </si>
  <si>
    <t>有</t>
  </si>
  <si>
    <t>管理職</t>
    <phoneticPr fontId="10"/>
  </si>
  <si>
    <t>前年度
有給休暇</t>
    <rPh sb="0" eb="3">
      <t>ゼンネンド</t>
    </rPh>
    <rPh sb="4" eb="6">
      <t>ユウキュウ</t>
    </rPh>
    <rPh sb="6" eb="8">
      <t>キュウカ</t>
    </rPh>
    <phoneticPr fontId="10"/>
  </si>
  <si>
    <t>取得
日数</t>
    <rPh sb="0" eb="2">
      <t>シュトク</t>
    </rPh>
    <rPh sb="3" eb="5">
      <t>ニッスウ</t>
    </rPh>
    <phoneticPr fontId="10"/>
  </si>
  <si>
    <t>所定
日数</t>
    <rPh sb="0" eb="2">
      <t>ショテイ</t>
    </rPh>
    <rPh sb="3" eb="5">
      <t>ニッスウ</t>
    </rPh>
    <phoneticPr fontId="10"/>
  </si>
  <si>
    <t>基準配置保育士数：</t>
    <rPh sb="0" eb="2">
      <t>キジュン</t>
    </rPh>
    <rPh sb="2" eb="4">
      <t>ハイチ</t>
    </rPh>
    <rPh sb="4" eb="7">
      <t>ホイクシ</t>
    </rPh>
    <phoneticPr fontId="4"/>
  </si>
  <si>
    <t>週平均
労働
時間</t>
    <rPh sb="0" eb="1">
      <t>シュウ</t>
    </rPh>
    <rPh sb="1" eb="3">
      <t>ヘイキン</t>
    </rPh>
    <rPh sb="4" eb="6">
      <t>ロウドウ</t>
    </rPh>
    <rPh sb="7" eb="9">
      <t>ジカン</t>
    </rPh>
    <phoneticPr fontId="4"/>
  </si>
  <si>
    <t>雇用
形態</t>
    <rPh sb="0" eb="2">
      <t>コヨウ</t>
    </rPh>
    <rPh sb="3" eb="5">
      <t>ケイタイ</t>
    </rPh>
    <phoneticPr fontId="4"/>
  </si>
  <si>
    <t>短大</t>
  </si>
  <si>
    <t>格付表</t>
  </si>
  <si>
    <t>算定根拠</t>
    <rPh sb="0" eb="2">
      <t>サンテイ</t>
    </rPh>
    <rPh sb="2" eb="4">
      <t>コンキョ</t>
    </rPh>
    <phoneticPr fontId="4"/>
  </si>
  <si>
    <t>格付</t>
    <rPh sb="0" eb="2">
      <t>カクヅ</t>
    </rPh>
    <phoneticPr fontId="4"/>
  </si>
  <si>
    <t>3．</t>
    <phoneticPr fontId="4"/>
  </si>
  <si>
    <t>4．</t>
    <phoneticPr fontId="4"/>
  </si>
  <si>
    <t>開催年月日</t>
    <rPh sb="0" eb="2">
      <t>カイサイ</t>
    </rPh>
    <rPh sb="2" eb="5">
      <t>ネンガッピ</t>
    </rPh>
    <phoneticPr fontId="10"/>
  </si>
  <si>
    <t>時間帯</t>
    <rPh sb="0" eb="3">
      <t>ジカンタイ</t>
    </rPh>
    <phoneticPr fontId="4"/>
  </si>
  <si>
    <t>～</t>
    <phoneticPr fontId="4"/>
  </si>
  <si>
    <t>(長期指導計画)</t>
    <rPh sb="1" eb="3">
      <t>チョウキ</t>
    </rPh>
    <rPh sb="3" eb="5">
      <t>シドウ</t>
    </rPh>
    <rPh sb="5" eb="7">
      <t>ケイカク</t>
    </rPh>
    <phoneticPr fontId="4"/>
  </si>
  <si>
    <t>(短期指導計画)</t>
    <rPh sb="1" eb="3">
      <t>タンキ</t>
    </rPh>
    <rPh sb="3" eb="5">
      <t>シドウ</t>
    </rPh>
    <rPh sb="5" eb="7">
      <t>ケイカク</t>
    </rPh>
    <phoneticPr fontId="4"/>
  </si>
  <si>
    <t>0歳児</t>
    <rPh sb="1" eb="3">
      <t>サイジ</t>
    </rPh>
    <phoneticPr fontId="10"/>
  </si>
  <si>
    <t>保菌者は調理及び食事介助に従事させない。</t>
    <phoneticPr fontId="10"/>
  </si>
  <si>
    <t>乳児を担当する職員も検便を実施する方が望ましい。</t>
    <phoneticPr fontId="10"/>
  </si>
  <si>
    <t>℃</t>
    <phoneticPr fontId="10"/>
  </si>
  <si>
    <t>＜食器消毒の目安＞</t>
    <phoneticPr fontId="10"/>
  </si>
  <si>
    <t>・熱湯：95℃以上、10分以上浸漬</t>
    <phoneticPr fontId="10"/>
  </si>
  <si>
    <t>・蒸気：100℃以上、10分以上</t>
    <phoneticPr fontId="10"/>
  </si>
  <si>
    <t>・薬用：消毒薬に必要な時間浸漬</t>
    <phoneticPr fontId="10"/>
  </si>
  <si>
    <t>（食器の材質等により異なる。）</t>
    <phoneticPr fontId="10"/>
  </si>
  <si>
    <t>食事時間前に、調理従事者以外の者が実施すること。</t>
    <phoneticPr fontId="10"/>
  </si>
  <si>
    <t>児童の健康管理・安全管理</t>
    <rPh sb="0" eb="2">
      <t>ジドウ</t>
    </rPh>
    <rPh sb="3" eb="5">
      <t>ケンコウ</t>
    </rPh>
    <rPh sb="5" eb="7">
      <t>カンリ</t>
    </rPh>
    <rPh sb="8" eb="10">
      <t>アンゼン</t>
    </rPh>
    <rPh sb="10" eb="12">
      <t>カンリ</t>
    </rPh>
    <phoneticPr fontId="10"/>
  </si>
  <si>
    <t>＜配置している場合＞</t>
    <rPh sb="1" eb="3">
      <t>ハイチ</t>
    </rPh>
    <rPh sb="7" eb="9">
      <t>バアイ</t>
    </rPh>
    <phoneticPr fontId="10"/>
  </si>
  <si>
    <t>嘱託医契約書の記載事項
勤務日時、手当額、業務内容等</t>
    <rPh sb="2" eb="3">
      <t>イ</t>
    </rPh>
    <phoneticPr fontId="10"/>
  </si>
  <si>
    <t>【感染症・食中毒対策】</t>
    <rPh sb="1" eb="4">
      <t>カンセンショウ</t>
    </rPh>
    <rPh sb="5" eb="8">
      <t>ショクチュウドク</t>
    </rPh>
    <rPh sb="8" eb="10">
      <t>タイサク</t>
    </rPh>
    <phoneticPr fontId="10"/>
  </si>
  <si>
    <t>＜清掃回数＞</t>
    <rPh sb="1" eb="3">
      <t>セイソウ</t>
    </rPh>
    <rPh sb="3" eb="5">
      <t>カイスウ</t>
    </rPh>
    <phoneticPr fontId="10"/>
  </si>
  <si>
    <t>【乳幼児突然死症候群の防止対策】</t>
    <rPh sb="1" eb="4">
      <t>ニュウヨウジ</t>
    </rPh>
    <rPh sb="4" eb="7">
      <t>トツゼンシ</t>
    </rPh>
    <rPh sb="7" eb="10">
      <t>ショウコウグン</t>
    </rPh>
    <rPh sb="11" eb="13">
      <t>ボウシ</t>
    </rPh>
    <rPh sb="13" eb="15">
      <t>タイサク</t>
    </rPh>
    <phoneticPr fontId="10"/>
  </si>
  <si>
    <t>･</t>
    <phoneticPr fontId="10"/>
  </si>
  <si>
    <t>児童虐待の防止等に関する法律第5条</t>
    <rPh sb="5" eb="7">
      <t>ボウシ</t>
    </rPh>
    <rPh sb="7" eb="8">
      <t>ナド</t>
    </rPh>
    <rPh sb="9" eb="10">
      <t>カン</t>
    </rPh>
    <rPh sb="12" eb="14">
      <t>ホウリツ</t>
    </rPh>
    <rPh sb="14" eb="15">
      <t>ダイ</t>
    </rPh>
    <rPh sb="16" eb="17">
      <t>ジョウ</t>
    </rPh>
    <phoneticPr fontId="10"/>
  </si>
  <si>
    <t>児童虐待の防止等に関する法律第6条第1項</t>
    <rPh sb="5" eb="7">
      <t>ボウシ</t>
    </rPh>
    <rPh sb="7" eb="8">
      <t>ナド</t>
    </rPh>
    <rPh sb="9" eb="10">
      <t>カン</t>
    </rPh>
    <rPh sb="12" eb="14">
      <t>ホウリツ</t>
    </rPh>
    <rPh sb="14" eb="15">
      <t>ダイ</t>
    </rPh>
    <rPh sb="16" eb="17">
      <t>ジョウ</t>
    </rPh>
    <rPh sb="17" eb="18">
      <t>ダイ</t>
    </rPh>
    <rPh sb="19" eb="20">
      <t>コウ</t>
    </rPh>
    <phoneticPr fontId="10"/>
  </si>
  <si>
    <t>　児童虐待を受けたと思われる児童を発見した者は、速やかに、これを市町村、都道府県の設置する福祉事務所若しくは児童相談所又は児童委員を介して市町村、都道府県の設置する福祉事務所若しくは児童相談所に通告しなければならない。</t>
    <phoneticPr fontId="10"/>
  </si>
  <si>
    <t>【安全管理対策】</t>
    <rPh sb="1" eb="3">
      <t>アンゼン</t>
    </rPh>
    <rPh sb="3" eb="5">
      <t>カンリ</t>
    </rPh>
    <phoneticPr fontId="10"/>
  </si>
  <si>
    <t>発生月日</t>
    <rPh sb="0" eb="2">
      <t>ハッセイ</t>
    </rPh>
    <rPh sb="2" eb="4">
      <t>ガッピ</t>
    </rPh>
    <phoneticPr fontId="10"/>
  </si>
  <si>
    <t>発生時間帯</t>
    <rPh sb="0" eb="2">
      <t>ハッセイ</t>
    </rPh>
    <rPh sb="2" eb="5">
      <t>ジカンタイ</t>
    </rPh>
    <phoneticPr fontId="10"/>
  </si>
  <si>
    <t>消防法施行規則第3条</t>
    <phoneticPr fontId="10"/>
  </si>
  <si>
    <t>（直近の届出日</t>
    <rPh sb="1" eb="3">
      <t>チョッキン</t>
    </rPh>
    <rPh sb="4" eb="6">
      <t>トドケデ</t>
    </rPh>
    <rPh sb="6" eb="7">
      <t>ビ</t>
    </rPh>
    <phoneticPr fontId="10"/>
  </si>
  <si>
    <t>異動等で防火管理責任者が欠けた場合は、直ちに選任し、所轄消防署に届出ること。</t>
    <rPh sb="0" eb="2">
      <t>イドウ</t>
    </rPh>
    <rPh sb="2" eb="3">
      <t>トウ</t>
    </rPh>
    <rPh sb="4" eb="6">
      <t>ボウカ</t>
    </rPh>
    <rPh sb="6" eb="8">
      <t>カンリ</t>
    </rPh>
    <rPh sb="8" eb="11">
      <t>セキニンシャ</t>
    </rPh>
    <rPh sb="12" eb="13">
      <t>カ</t>
    </rPh>
    <rPh sb="15" eb="17">
      <t>バアイ</t>
    </rPh>
    <rPh sb="19" eb="20">
      <t>タダ</t>
    </rPh>
    <rPh sb="22" eb="24">
      <t>センニン</t>
    </rPh>
    <rPh sb="26" eb="28">
      <t>ショカツ</t>
    </rPh>
    <rPh sb="28" eb="31">
      <t>ショウボウショ</t>
    </rPh>
    <rPh sb="32" eb="34">
      <t>トドケデ</t>
    </rPh>
    <phoneticPr fontId="10"/>
  </si>
  <si>
    <t>増改築に伴う計画の変更届に留意すること。</t>
    <phoneticPr fontId="10"/>
  </si>
  <si>
    <t>非常時の連絡網は最新のものを作成すること。</t>
    <phoneticPr fontId="10"/>
  </si>
  <si>
    <t>消防法第17条の3の3</t>
    <phoneticPr fontId="10"/>
  </si>
  <si>
    <t>消防法施行規則第31条の6</t>
    <phoneticPr fontId="10"/>
  </si>
  <si>
    <t>直近2回の点検年月日</t>
    <rPh sb="0" eb="2">
      <t>チョッキン</t>
    </rPh>
    <rPh sb="3" eb="4">
      <t>カイ</t>
    </rPh>
    <rPh sb="5" eb="7">
      <t>テンケン</t>
    </rPh>
    <rPh sb="7" eb="10">
      <t>ネンガッピ</t>
    </rPh>
    <phoneticPr fontId="4"/>
  </si>
  <si>
    <t>日 　異常：</t>
    <phoneticPr fontId="4"/>
  </si>
  <si>
    <t>④</t>
    <phoneticPr fontId="10"/>
  </si>
  <si>
    <t>⑤</t>
    <phoneticPr fontId="10"/>
  </si>
  <si>
    <t>【福祉サービスに関する苦情解決の仕組み】</t>
    <rPh sb="1" eb="3">
      <t>フクシ</t>
    </rPh>
    <rPh sb="8" eb="9">
      <t>カン</t>
    </rPh>
    <rPh sb="11" eb="13">
      <t>クジョウ</t>
    </rPh>
    <rPh sb="13" eb="15">
      <t>カイケツ</t>
    </rPh>
    <rPh sb="16" eb="18">
      <t>シク</t>
    </rPh>
    <phoneticPr fontId="10"/>
  </si>
  <si>
    <t>本年度</t>
    <rPh sb="0" eb="3">
      <t>ホンネンド</t>
    </rPh>
    <phoneticPr fontId="10"/>
  </si>
  <si>
    <t>【業務の質の評価への取組み】</t>
    <rPh sb="1" eb="3">
      <t>ギョウム</t>
    </rPh>
    <rPh sb="4" eb="5">
      <t>シツ</t>
    </rPh>
    <rPh sb="6" eb="8">
      <t>ヒョウカ</t>
    </rPh>
    <rPh sb="10" eb="12">
      <t>トリク</t>
    </rPh>
    <phoneticPr fontId="10"/>
  </si>
  <si>
    <t>日〕</t>
    <rPh sb="0" eb="1">
      <t>ニチ</t>
    </rPh>
    <phoneticPr fontId="10"/>
  </si>
  <si>
    <t>＜「いる」場合＞</t>
    <rPh sb="5" eb="7">
      <t>バアイ</t>
    </rPh>
    <phoneticPr fontId="4"/>
  </si>
  <si>
    <t>職員処遇－給与</t>
    <rPh sb="0" eb="2">
      <t>ショクイン</t>
    </rPh>
    <rPh sb="2" eb="4">
      <t>ショグウ</t>
    </rPh>
    <rPh sb="5" eb="7">
      <t>キュウヨ</t>
    </rPh>
    <phoneticPr fontId="10"/>
  </si>
  <si>
    <t>職員処遇－研修</t>
    <rPh sb="0" eb="2">
      <t>ショクイン</t>
    </rPh>
    <rPh sb="2" eb="4">
      <t>ショグウ</t>
    </rPh>
    <rPh sb="5" eb="7">
      <t>ケンシュウ</t>
    </rPh>
    <phoneticPr fontId="10"/>
  </si>
  <si>
    <t>＜「ある」場合＞</t>
    <rPh sb="5" eb="7">
      <t>バアイ</t>
    </rPh>
    <phoneticPr fontId="10"/>
  </si>
  <si>
    <t>＜｢いる｣場合＞</t>
    <rPh sb="5" eb="7">
      <t>バアイ</t>
    </rPh>
    <phoneticPr fontId="4"/>
  </si>
  <si>
    <t>受付件数</t>
    <rPh sb="0" eb="2">
      <t>ウケツケ</t>
    </rPh>
    <rPh sb="2" eb="4">
      <t>ケンスウ</t>
    </rPh>
    <phoneticPr fontId="4"/>
  </si>
  <si>
    <t>(再)保育士ｶｳﾝﾄ</t>
    <rPh sb="1" eb="2">
      <t>サイ</t>
    </rPh>
    <rPh sb="3" eb="6">
      <t>ホイクシ</t>
    </rPh>
    <phoneticPr fontId="10"/>
  </si>
  <si>
    <t>直接処遇職員（直接保育に携わる職員）</t>
    <phoneticPr fontId="4"/>
  </si>
  <si>
    <t>調理員</t>
    <rPh sb="0" eb="3">
      <t>チョウリイン</t>
    </rPh>
    <phoneticPr fontId="4"/>
  </si>
  <si>
    <t>(再)
栄養士</t>
    <rPh sb="1" eb="2">
      <t>サイ</t>
    </rPh>
    <rPh sb="4" eb="7">
      <t>エイヨウシ</t>
    </rPh>
    <phoneticPr fontId="10"/>
  </si>
  <si>
    <t>【入力例】</t>
    <rPh sb="1" eb="3">
      <t>ニュウリョク</t>
    </rPh>
    <rPh sb="3" eb="4">
      <t>レイ</t>
    </rPh>
    <phoneticPr fontId="4"/>
  </si>
  <si>
    <t>全保育士労働時間</t>
    <rPh sb="0" eb="1">
      <t>ゼン</t>
    </rPh>
    <rPh sb="1" eb="4">
      <t>ホイクシ</t>
    </rPh>
    <rPh sb="4" eb="6">
      <t>ロウドウ</t>
    </rPh>
    <rPh sb="6" eb="8">
      <t>ジカン</t>
    </rPh>
    <phoneticPr fontId="4"/>
  </si>
  <si>
    <t>時間</t>
    <rPh sb="0" eb="2">
      <t>ジカン</t>
    </rPh>
    <phoneticPr fontId="4"/>
  </si>
  <si>
    <t>○週40時間労働の場合（参考例）</t>
    <rPh sb="1" eb="2">
      <t>シュウ</t>
    </rPh>
    <rPh sb="4" eb="6">
      <t>ジカン</t>
    </rPh>
    <rPh sb="6" eb="8">
      <t>ロウドウ</t>
    </rPh>
    <rPh sb="9" eb="11">
      <t>バアイ</t>
    </rPh>
    <rPh sb="12" eb="14">
      <t>サンコウ</t>
    </rPh>
    <rPh sb="14" eb="15">
      <t>レイ</t>
    </rPh>
    <phoneticPr fontId="4"/>
  </si>
  <si>
    <t>労働時間/月</t>
    <rPh sb="0" eb="2">
      <t>ロウドウ</t>
    </rPh>
    <rPh sb="2" eb="4">
      <t>ジカン</t>
    </rPh>
    <rPh sb="5" eb="6">
      <t>ツキ</t>
    </rPh>
    <phoneticPr fontId="4"/>
  </si>
  <si>
    <t>＜参考※色つきセルには計算式が入っています。＞</t>
    <rPh sb="1" eb="3">
      <t>サンコウ</t>
    </rPh>
    <rPh sb="4" eb="5">
      <t>イロ</t>
    </rPh>
    <rPh sb="11" eb="14">
      <t>ケイサンシキ</t>
    </rPh>
    <rPh sb="15" eb="16">
      <t>ハイ</t>
    </rPh>
    <phoneticPr fontId="4"/>
  </si>
  <si>
    <t>○週40時間労働の場合</t>
    <rPh sb="1" eb="2">
      <t>シュウ</t>
    </rPh>
    <rPh sb="4" eb="6">
      <t>ジカン</t>
    </rPh>
    <rPh sb="6" eb="8">
      <t>ロウドウ</t>
    </rPh>
    <rPh sb="9" eb="11">
      <t>バアイ</t>
    </rPh>
    <phoneticPr fontId="4"/>
  </si>
  <si>
    <t>○週37.5時間労働の場合</t>
    <rPh sb="1" eb="2">
      <t>シュウ</t>
    </rPh>
    <rPh sb="6" eb="8">
      <t>ジカン</t>
    </rPh>
    <rPh sb="8" eb="10">
      <t>ロウドウ</t>
    </rPh>
    <rPh sb="11" eb="13">
      <t>バアイ</t>
    </rPh>
    <phoneticPr fontId="4"/>
  </si>
  <si>
    <t>37.5時間×52週＝1,950時間/年</t>
    <rPh sb="4" eb="6">
      <t>ジカン</t>
    </rPh>
    <rPh sb="9" eb="10">
      <t>シュウ</t>
    </rPh>
    <rPh sb="16" eb="18">
      <t>ジカン</t>
    </rPh>
    <rPh sb="19" eb="20">
      <t>ネン</t>
    </rPh>
    <phoneticPr fontId="4"/>
  </si>
  <si>
    <t>1,950時間÷12月≒163時間/月</t>
    <rPh sb="5" eb="7">
      <t>ジカン</t>
    </rPh>
    <phoneticPr fontId="4"/>
  </si>
  <si>
    <t>夏期</t>
    <rPh sb="0" eb="2">
      <t>カキ</t>
    </rPh>
    <phoneticPr fontId="10"/>
  </si>
  <si>
    <t>冬期</t>
    <rPh sb="0" eb="2">
      <t>トウキ</t>
    </rPh>
    <phoneticPr fontId="10"/>
  </si>
  <si>
    <t>年度末</t>
    <rPh sb="0" eb="3">
      <t>ネンドマツ</t>
    </rPh>
    <phoneticPr fontId="10"/>
  </si>
  <si>
    <t>給与が振込の場合は受領印は不要</t>
    <phoneticPr fontId="10"/>
  </si>
  <si>
    <t>＜「いる」場合＞</t>
    <rPh sb="5" eb="6">
      <t>バ</t>
    </rPh>
    <rPh sb="6" eb="7">
      <t>ゴウ</t>
    </rPh>
    <phoneticPr fontId="10"/>
  </si>
  <si>
    <t>＜「いない」場合＞</t>
    <rPh sb="6" eb="7">
      <t>バ</t>
    </rPh>
    <rPh sb="7" eb="8">
      <t>ゴウ</t>
    </rPh>
    <phoneticPr fontId="10"/>
  </si>
  <si>
    <r>
      <t>・</t>
    </r>
    <r>
      <rPr>
        <sz val="10"/>
        <color indexed="10"/>
        <rFont val="ＭＳ Ｐ明朝"/>
        <family val="1"/>
        <charset val="128"/>
      </rPr>
      <t/>
    </r>
    <phoneticPr fontId="10"/>
  </si>
  <si>
    <t>開所時間</t>
    <phoneticPr fontId="10"/>
  </si>
  <si>
    <t>　事業者は、事業に附属する食堂又は炊事場における給食の業務に従事する労働者に対し、その雇入れの際又は当該業務への配置替えの際、検便による健康診断を行なわなければならない。</t>
    <phoneticPr fontId="10"/>
  </si>
  <si>
    <t>＜以下、外部研修へ派遣している場合＞</t>
    <rPh sb="4" eb="6">
      <t>ガイブ</t>
    </rPh>
    <rPh sb="6" eb="8">
      <t>ケンシュウ</t>
    </rPh>
    <rPh sb="9" eb="11">
      <t>ハケン</t>
    </rPh>
    <phoneticPr fontId="4"/>
  </si>
  <si>
    <t>給食業務関係</t>
    <phoneticPr fontId="10"/>
  </si>
  <si>
    <t>給食業務関係</t>
    <rPh sb="0" eb="2">
      <t>キュウショク</t>
    </rPh>
    <rPh sb="2" eb="4">
      <t>ギョウム</t>
    </rPh>
    <rPh sb="4" eb="6">
      <t>カンケイ</t>
    </rPh>
    <phoneticPr fontId="10"/>
  </si>
  <si>
    <t>労働時間</t>
    <rPh sb="0" eb="2">
      <t>ロウドウ</t>
    </rPh>
    <rPh sb="2" eb="4">
      <t>ジカン</t>
    </rPh>
    <phoneticPr fontId="4"/>
  </si>
  <si>
    <t>常勤</t>
    <rPh sb="0" eb="2">
      <t>ジョウキン</t>
    </rPh>
    <phoneticPr fontId="4"/>
  </si>
  <si>
    <t>入所児童・施設、設備関係</t>
    <rPh sb="0" eb="2">
      <t>ニュウショ</t>
    </rPh>
    <rPh sb="2" eb="4">
      <t>ジドウ</t>
    </rPh>
    <rPh sb="5" eb="7">
      <t>シセツ</t>
    </rPh>
    <rPh sb="8" eb="10">
      <t>セツビ</t>
    </rPh>
    <phoneticPr fontId="10"/>
  </si>
  <si>
    <t>３歳児</t>
    <phoneticPr fontId="4"/>
  </si>
  <si>
    <t>４歳児</t>
    <phoneticPr fontId="4"/>
  </si>
  <si>
    <t>５歳児</t>
    <phoneticPr fontId="4"/>
  </si>
  <si>
    <t>入所率 ％</t>
    <rPh sb="0" eb="2">
      <t>ニュウショ</t>
    </rPh>
    <phoneticPr fontId="4"/>
  </si>
  <si>
    <t>発達段階</t>
    <rPh sb="0" eb="2">
      <t>ハッタツ</t>
    </rPh>
    <rPh sb="2" eb="4">
      <t>ダンカイ</t>
    </rPh>
    <phoneticPr fontId="4"/>
  </si>
  <si>
    <t>現員</t>
    <rPh sb="0" eb="2">
      <t>ゲンイン</t>
    </rPh>
    <phoneticPr fontId="4"/>
  </si>
  <si>
    <t>①現員/利用定員</t>
    <rPh sb="4" eb="6">
      <t>リヨウ</t>
    </rPh>
    <phoneticPr fontId="4"/>
  </si>
  <si>
    <t>②現員/認可定員</t>
    <rPh sb="4" eb="6">
      <t>ニンカ</t>
    </rPh>
    <rPh sb="6" eb="8">
      <t>テイイン</t>
    </rPh>
    <phoneticPr fontId="4"/>
  </si>
  <si>
    <t>利用定員</t>
    <rPh sb="0" eb="2">
      <t>リヨウ</t>
    </rPh>
    <rPh sb="2" eb="4">
      <t>テイイン</t>
    </rPh>
    <phoneticPr fontId="4"/>
  </si>
  <si>
    <t>認可定員</t>
    <rPh sb="0" eb="2">
      <t>ニンカ</t>
    </rPh>
    <rPh sb="2" eb="4">
      <t>テイイン</t>
    </rPh>
    <phoneticPr fontId="4"/>
  </si>
  <si>
    <t>※</t>
    <phoneticPr fontId="10"/>
  </si>
  <si>
    <t xml:space="preserve"> ２　施設、設備の状況</t>
    <phoneticPr fontId="10"/>
  </si>
  <si>
    <t>(2)　施設の状況について</t>
    <phoneticPr fontId="10"/>
  </si>
  <si>
    <t xml:space="preserve"> ① 各部屋の面積を記入すること。</t>
    <phoneticPr fontId="10"/>
  </si>
  <si>
    <t>適否</t>
    <phoneticPr fontId="4"/>
  </si>
  <si>
    <t>㎡</t>
    <phoneticPr fontId="10"/>
  </si>
  <si>
    <t>㎡</t>
    <phoneticPr fontId="4"/>
  </si>
  <si>
    <t xml:space="preserve"> ② 設備運営基準に定める他の設備を有しているか。</t>
    <rPh sb="3" eb="5">
      <t>セツビ</t>
    </rPh>
    <rPh sb="5" eb="7">
      <t>ウンエイ</t>
    </rPh>
    <phoneticPr fontId="10"/>
  </si>
  <si>
    <t>）</t>
    <phoneticPr fontId="4"/>
  </si>
  <si>
    <t>・調理室（</t>
    <rPh sb="1" eb="3">
      <t>チョウリ</t>
    </rPh>
    <phoneticPr fontId="4"/>
  </si>
  <si>
    <t>・便　 所（</t>
    <rPh sb="1" eb="2">
      <t>ビン</t>
    </rPh>
    <rPh sb="4" eb="5">
      <t>ショ</t>
    </rPh>
    <phoneticPr fontId="4"/>
  </si>
  <si>
    <t>1歳児室</t>
    <phoneticPr fontId="4"/>
  </si>
  <si>
    <t>乳児室・ほふく室</t>
    <rPh sb="0" eb="2">
      <t>ニュウジ</t>
    </rPh>
    <rPh sb="2" eb="3">
      <t>シツ</t>
    </rPh>
    <rPh sb="7" eb="8">
      <t>シツ</t>
    </rPh>
    <phoneticPr fontId="4"/>
  </si>
  <si>
    <t>(1)　監査調書提出直近月の初日現在の児童現員数を記入すること。</t>
    <rPh sb="10" eb="12">
      <t>チョッキン</t>
    </rPh>
    <phoneticPr fontId="4"/>
  </si>
  <si>
    <t>年齢</t>
    <rPh sb="0" eb="2">
      <t>ネンレイ</t>
    </rPh>
    <phoneticPr fontId="4"/>
  </si>
  <si>
    <t>0歳児</t>
    <rPh sb="1" eb="3">
      <t>サイジ</t>
    </rPh>
    <phoneticPr fontId="4"/>
  </si>
  <si>
    <t>1歳児</t>
    <rPh sb="1" eb="3">
      <t>サイジ</t>
    </rPh>
    <phoneticPr fontId="4"/>
  </si>
  <si>
    <t>人、変更後認可定員：</t>
    <rPh sb="0" eb="1">
      <t>ヒト</t>
    </rPh>
    <rPh sb="2" eb="4">
      <t>ヘンコウ</t>
    </rPh>
    <rPh sb="4" eb="5">
      <t>ゴ</t>
    </rPh>
    <rPh sb="5" eb="7">
      <t>ニンカ</t>
    </rPh>
    <rPh sb="7" eb="9">
      <t>テイイン</t>
    </rPh>
    <phoneticPr fontId="10"/>
  </si>
  <si>
    <t>本年
度計</t>
    <rPh sb="0" eb="1">
      <t>モト</t>
    </rPh>
    <rPh sb="1" eb="2">
      <t>ネン</t>
    </rPh>
    <rPh sb="3" eb="4">
      <t>タビ</t>
    </rPh>
    <rPh sb="4" eb="5">
      <t>ケイ</t>
    </rPh>
    <phoneticPr fontId="10"/>
  </si>
  <si>
    <t>※1</t>
    <phoneticPr fontId="4"/>
  </si>
  <si>
    <t>【会計の区分】</t>
    <rPh sb="1" eb="3">
      <t>カイケイ</t>
    </rPh>
    <rPh sb="4" eb="6">
      <t>クブン</t>
    </rPh>
    <phoneticPr fontId="10"/>
  </si>
  <si>
    <t>その利用定員の減少の日の3月前までに、その旨を市に届けているか。</t>
    <rPh sb="2" eb="4">
      <t>リヨウ</t>
    </rPh>
    <rPh sb="4" eb="6">
      <t>テイイン</t>
    </rPh>
    <rPh sb="7" eb="9">
      <t>ゲンショウ</t>
    </rPh>
    <rPh sb="10" eb="11">
      <t>ヒ</t>
    </rPh>
    <rPh sb="13" eb="14">
      <t>ツキ</t>
    </rPh>
    <rPh sb="14" eb="15">
      <t>マエ</t>
    </rPh>
    <rPh sb="21" eb="22">
      <t>ムネ</t>
    </rPh>
    <rPh sb="23" eb="24">
      <t>シ</t>
    </rPh>
    <rPh sb="25" eb="26">
      <t>トド</t>
    </rPh>
    <phoneticPr fontId="4"/>
  </si>
  <si>
    <t>給付費の支給を受け、又は受けようとしたときは、遅滞なく、意見を付して</t>
    <rPh sb="0" eb="2">
      <t>キュウフ</t>
    </rPh>
    <rPh sb="2" eb="3">
      <t>ヒ</t>
    </rPh>
    <rPh sb="4" eb="6">
      <t>シキュウ</t>
    </rPh>
    <rPh sb="7" eb="8">
      <t>ウ</t>
    </rPh>
    <rPh sb="10" eb="11">
      <t>マタ</t>
    </rPh>
    <rPh sb="12" eb="13">
      <t>ウ</t>
    </rPh>
    <rPh sb="23" eb="25">
      <t>チタイ</t>
    </rPh>
    <rPh sb="28" eb="30">
      <t>イケン</t>
    </rPh>
    <rPh sb="31" eb="32">
      <t>ヅケ</t>
    </rPh>
    <phoneticPr fontId="4"/>
  </si>
  <si>
    <t>その旨を市に通知しているか。</t>
    <rPh sb="2" eb="3">
      <t>ムネ</t>
    </rPh>
    <rPh sb="4" eb="5">
      <t>シ</t>
    </rPh>
    <rPh sb="6" eb="8">
      <t>ツウチ</t>
    </rPh>
    <phoneticPr fontId="4"/>
  </si>
  <si>
    <t>苦情受付担当者</t>
    <rPh sb="0" eb="2">
      <t>クジョウ</t>
    </rPh>
    <rPh sb="2" eb="4">
      <t>ウケツケ</t>
    </rPh>
    <rPh sb="4" eb="7">
      <t>タントウシャ</t>
    </rPh>
    <phoneticPr fontId="4"/>
  </si>
  <si>
    <t>苦情解決責任者</t>
    <rPh sb="0" eb="2">
      <t>クジョウ</t>
    </rPh>
    <rPh sb="2" eb="4">
      <t>カイケツ</t>
    </rPh>
    <rPh sb="4" eb="7">
      <t>セキニンシャ</t>
    </rPh>
    <phoneticPr fontId="4"/>
  </si>
  <si>
    <t>第三者委員</t>
    <rPh sb="0" eb="1">
      <t>ダイ</t>
    </rPh>
    <rPh sb="1" eb="3">
      <t>サンシャ</t>
    </rPh>
    <rPh sb="3" eb="5">
      <t>イイン</t>
    </rPh>
    <phoneticPr fontId="4"/>
  </si>
  <si>
    <t>月</t>
    <rPh sb="0" eb="1">
      <t>ガツ</t>
    </rPh>
    <phoneticPr fontId="4"/>
  </si>
  <si>
    <t>＜以下、事業所内研修を行っている場合＞</t>
    <rPh sb="1" eb="3">
      <t>イカ</t>
    </rPh>
    <rPh sb="4" eb="6">
      <t>ジギョウ</t>
    </rPh>
    <rPh sb="6" eb="8">
      <t>ショナイ</t>
    </rPh>
    <rPh sb="8" eb="10">
      <t>ケンシュウ</t>
    </rPh>
    <rPh sb="11" eb="12">
      <t>オコナ</t>
    </rPh>
    <rPh sb="16" eb="18">
      <t>バアイ</t>
    </rPh>
    <phoneticPr fontId="4"/>
  </si>
  <si>
    <t>職種（職業）</t>
    <rPh sb="0" eb="2">
      <t>ショクシュ</t>
    </rPh>
    <rPh sb="3" eb="5">
      <t>ショクギョウ</t>
    </rPh>
    <phoneticPr fontId="10"/>
  </si>
  <si>
    <t>氏　名</t>
    <rPh sb="0" eb="1">
      <t>シ</t>
    </rPh>
    <rPh sb="2" eb="3">
      <t>メイ</t>
    </rPh>
    <phoneticPr fontId="4"/>
  </si>
  <si>
    <t>ア</t>
    <phoneticPr fontId="40"/>
  </si>
  <si>
    <t>「子ども・子育て支援法」（Ｈ24.8.22法律第65号。以下「法」と言う。)第47条第1項</t>
    <rPh sb="1" eb="2">
      <t>コ</t>
    </rPh>
    <rPh sb="5" eb="7">
      <t>コソダ</t>
    </rPh>
    <rPh sb="8" eb="10">
      <t>シエン</t>
    </rPh>
    <rPh sb="10" eb="11">
      <t>ホウ</t>
    </rPh>
    <rPh sb="28" eb="30">
      <t>イカ</t>
    </rPh>
    <rPh sb="31" eb="32">
      <t>ホウ</t>
    </rPh>
    <rPh sb="34" eb="35">
      <t>イ</t>
    </rPh>
    <rPh sb="38" eb="39">
      <t>ダイ</t>
    </rPh>
    <rPh sb="41" eb="42">
      <t>ジョウ</t>
    </rPh>
    <rPh sb="42" eb="43">
      <t>ダイ</t>
    </rPh>
    <rPh sb="44" eb="45">
      <t>コウ</t>
    </rPh>
    <phoneticPr fontId="40"/>
  </si>
  <si>
    <t>法第47条第2項</t>
    <rPh sb="0" eb="1">
      <t>ホウ</t>
    </rPh>
    <rPh sb="1" eb="2">
      <t>ダイ</t>
    </rPh>
    <rPh sb="4" eb="5">
      <t>ジョウ</t>
    </rPh>
    <rPh sb="5" eb="6">
      <t>ダイ</t>
    </rPh>
    <rPh sb="7" eb="8">
      <t>コウ</t>
    </rPh>
    <phoneticPr fontId="4"/>
  </si>
  <si>
    <t>「子ども・子育て支援法施行規則」（Ｈ26.6.9内閣府令第44号。以下「規則」と言う。)第41条第1項</t>
    <rPh sb="1" eb="2">
      <t>コ</t>
    </rPh>
    <rPh sb="5" eb="7">
      <t>コソダ</t>
    </rPh>
    <rPh sb="8" eb="10">
      <t>シエン</t>
    </rPh>
    <rPh sb="10" eb="11">
      <t>ホウ</t>
    </rPh>
    <rPh sb="11" eb="13">
      <t>セコウ</t>
    </rPh>
    <rPh sb="13" eb="15">
      <t>キソク</t>
    </rPh>
    <rPh sb="24" eb="26">
      <t>ナイカク</t>
    </rPh>
    <rPh sb="26" eb="27">
      <t>フ</t>
    </rPh>
    <rPh sb="27" eb="28">
      <t>レイ</t>
    </rPh>
    <rPh sb="33" eb="35">
      <t>イカ</t>
    </rPh>
    <rPh sb="36" eb="38">
      <t>キソク</t>
    </rPh>
    <rPh sb="40" eb="41">
      <t>イ</t>
    </rPh>
    <rPh sb="44" eb="45">
      <t>ダイ</t>
    </rPh>
    <rPh sb="47" eb="48">
      <t>ジョウ</t>
    </rPh>
    <rPh sb="48" eb="49">
      <t>ダイ</t>
    </rPh>
    <rPh sb="50" eb="51">
      <t>コウ</t>
    </rPh>
    <phoneticPr fontId="40"/>
  </si>
  <si>
    <t>規則第41条第3項</t>
    <rPh sb="0" eb="2">
      <t>キソク</t>
    </rPh>
    <rPh sb="2" eb="3">
      <t>ダイ</t>
    </rPh>
    <rPh sb="5" eb="6">
      <t>ジョウ</t>
    </rPh>
    <rPh sb="6" eb="7">
      <t>ダイ</t>
    </rPh>
    <rPh sb="8" eb="9">
      <t>コウ</t>
    </rPh>
    <phoneticPr fontId="4"/>
  </si>
  <si>
    <t>事業所の名称及び所在地</t>
    <rPh sb="6" eb="7">
      <t>オヨ</t>
    </rPh>
    <rPh sb="8" eb="11">
      <t>ショザイチ</t>
    </rPh>
    <phoneticPr fontId="40"/>
  </si>
  <si>
    <t>イ</t>
    <phoneticPr fontId="4"/>
  </si>
  <si>
    <t>設置者の名称、主たる事務所の所在地、代表者の氏名・生年月日・</t>
    <rPh sb="25" eb="27">
      <t>セイネン</t>
    </rPh>
    <rPh sb="27" eb="29">
      <t>ガッピ</t>
    </rPh>
    <phoneticPr fontId="40"/>
  </si>
  <si>
    <t>住所・職名</t>
    <phoneticPr fontId="4"/>
  </si>
  <si>
    <t>ウ</t>
    <phoneticPr fontId="40"/>
  </si>
  <si>
    <t>定款，寄附行為等及びその登記事項証明書又は条例等</t>
    <phoneticPr fontId="4"/>
  </si>
  <si>
    <t>エ</t>
    <phoneticPr fontId="40"/>
  </si>
  <si>
    <t>事業所の平面図及び設備の概要</t>
    <rPh sb="7" eb="8">
      <t>オヨ</t>
    </rPh>
    <phoneticPr fontId="4"/>
  </si>
  <si>
    <t>オ</t>
    <phoneticPr fontId="40"/>
  </si>
  <si>
    <t>管理者の氏名、生年月日、住所</t>
    <rPh sb="7" eb="9">
      <t>セイネン</t>
    </rPh>
    <rPh sb="9" eb="11">
      <t>ガッピ</t>
    </rPh>
    <phoneticPr fontId="4"/>
  </si>
  <si>
    <t>運営規程</t>
    <phoneticPr fontId="40"/>
  </si>
  <si>
    <t>カ</t>
    <phoneticPr fontId="40"/>
  </si>
  <si>
    <t>地域型保育給付費の請求に関する事項</t>
    <phoneticPr fontId="4"/>
  </si>
  <si>
    <t>役員の氏名、生年月日、住所</t>
    <rPh sb="6" eb="8">
      <t>セイネン</t>
    </rPh>
    <rPh sb="8" eb="10">
      <t>ガッピ</t>
    </rPh>
    <phoneticPr fontId="4"/>
  </si>
  <si>
    <t>連携施設の名称</t>
    <phoneticPr fontId="4"/>
  </si>
  <si>
    <t>キ</t>
    <phoneticPr fontId="40"/>
  </si>
  <si>
    <t>ク</t>
    <phoneticPr fontId="4"/>
  </si>
  <si>
    <t>ケ</t>
    <phoneticPr fontId="4"/>
  </si>
  <si>
    <t>・医務室（</t>
    <phoneticPr fontId="4"/>
  </si>
  <si>
    <t>・調乳室（</t>
    <rPh sb="2" eb="3">
      <t>ニュウ</t>
    </rPh>
    <phoneticPr fontId="4"/>
  </si>
  <si>
    <t>・沐浴室（</t>
    <rPh sb="1" eb="3">
      <t>モクヨク</t>
    </rPh>
    <rPh sb="3" eb="4">
      <t>シツ</t>
    </rPh>
    <phoneticPr fontId="10"/>
  </si>
  <si>
    <t>２歳以上児現員　
（1歳児室の満2歳児を除く）</t>
    <rPh sb="4" eb="5">
      <t>ジ</t>
    </rPh>
    <rPh sb="5" eb="7">
      <t>ゲンイン</t>
    </rPh>
    <phoneticPr fontId="4"/>
  </si>
  <si>
    <t>２歳以上児現員 
(1歳児室の満2歳児を含む)</t>
    <rPh sb="4" eb="5">
      <t>ジ</t>
    </rPh>
    <rPh sb="5" eb="7">
      <t>ゲンイン</t>
    </rPh>
    <rPh sb="11" eb="12">
      <t>サイ</t>
    </rPh>
    <rPh sb="12" eb="14">
      <t>ジシツ</t>
    </rPh>
    <rPh sb="15" eb="16">
      <t>マン</t>
    </rPh>
    <rPh sb="17" eb="19">
      <t>サイジ</t>
    </rPh>
    <rPh sb="20" eb="21">
      <t>フク</t>
    </rPh>
    <phoneticPr fontId="4"/>
  </si>
  <si>
    <t>２歳以上児現員 
(1歳児室の満2歳児を含む)</t>
    <rPh sb="4" eb="5">
      <t>ジ</t>
    </rPh>
    <rPh sb="11" eb="12">
      <t>サイ</t>
    </rPh>
    <rPh sb="12" eb="14">
      <t>ジシツ</t>
    </rPh>
    <rPh sb="15" eb="16">
      <t>マン</t>
    </rPh>
    <rPh sb="17" eb="19">
      <t>サイジ</t>
    </rPh>
    <rPh sb="20" eb="21">
      <t>フク</t>
    </rPh>
    <phoneticPr fontId="4"/>
  </si>
  <si>
    <t xml:space="preserve"> ③ 下記の事項に変更があったときは、10日以内に市に届け出ているか。</t>
    <rPh sb="3" eb="5">
      <t>カキ</t>
    </rPh>
    <rPh sb="6" eb="8">
      <t>ジコウ</t>
    </rPh>
    <rPh sb="9" eb="11">
      <t>ヘンコウ</t>
    </rPh>
    <rPh sb="21" eb="22">
      <t>ニチ</t>
    </rPh>
    <rPh sb="22" eb="24">
      <t>イナイ</t>
    </rPh>
    <rPh sb="25" eb="26">
      <t>シ</t>
    </rPh>
    <rPh sb="27" eb="28">
      <t>トド</t>
    </rPh>
    <rPh sb="29" eb="30">
      <t>デ</t>
    </rPh>
    <phoneticPr fontId="10"/>
  </si>
  <si>
    <t xml:space="preserve"> ④ 利用定員の減少をしようとするときは、内閣府令の定めるところにより、</t>
    <rPh sb="3" eb="5">
      <t>リヨウ</t>
    </rPh>
    <rPh sb="5" eb="7">
      <t>テイイン</t>
    </rPh>
    <rPh sb="8" eb="10">
      <t>ゲンショウ</t>
    </rPh>
    <rPh sb="21" eb="23">
      <t>ナイカク</t>
    </rPh>
    <rPh sb="23" eb="24">
      <t>フ</t>
    </rPh>
    <rPh sb="24" eb="25">
      <t>レイ</t>
    </rPh>
    <rPh sb="26" eb="27">
      <t>サダ</t>
    </rPh>
    <phoneticPr fontId="4"/>
  </si>
  <si>
    <t xml:space="preserve"> ⑤ 支給認定子どもの保護者が偽りその他不正な行為によって地域型保育</t>
    <rPh sb="3" eb="5">
      <t>シキュウ</t>
    </rPh>
    <rPh sb="5" eb="7">
      <t>ニンテイ</t>
    </rPh>
    <rPh sb="7" eb="8">
      <t>コ</t>
    </rPh>
    <rPh sb="11" eb="14">
      <t>ホゴシャ</t>
    </rPh>
    <rPh sb="15" eb="16">
      <t>イツワ</t>
    </rPh>
    <rPh sb="19" eb="20">
      <t>タ</t>
    </rPh>
    <rPh sb="20" eb="22">
      <t>フセイ</t>
    </rPh>
    <rPh sb="23" eb="25">
      <t>コウイ</t>
    </rPh>
    <rPh sb="29" eb="32">
      <t>チイキガタ</t>
    </rPh>
    <rPh sb="32" eb="34">
      <t>ホイク</t>
    </rPh>
    <phoneticPr fontId="4"/>
  </si>
  <si>
    <t>加　算　名</t>
    <rPh sb="0" eb="1">
      <t>カ</t>
    </rPh>
    <rPh sb="2" eb="3">
      <t>サン</t>
    </rPh>
    <rPh sb="4" eb="5">
      <t>メイ</t>
    </rPh>
    <phoneticPr fontId="10"/>
  </si>
  <si>
    <t>※</t>
  </si>
  <si>
    <t>「便所」・「調理室」は必置。</t>
    <phoneticPr fontId="4"/>
  </si>
  <si>
    <t>－小規模保育事業Ａ型　運営No.１－</t>
    <rPh sb="1" eb="4">
      <t>ショウキボ</t>
    </rPh>
    <rPh sb="4" eb="6">
      <t>ホイク</t>
    </rPh>
    <rPh sb="6" eb="8">
      <t>ジギョウ</t>
    </rPh>
    <rPh sb="9" eb="10">
      <t>ガタ</t>
    </rPh>
    <phoneticPr fontId="10"/>
  </si>
  <si>
    <t xml:space="preserve">各市町村が定めた「家庭的保育事業等の設備及び運営に関する基準を定める条例」→以下「家庭的保育条例」と言う。
</t>
    <rPh sb="0" eb="4">
      <t>カクシチョウソン</t>
    </rPh>
    <rPh sb="5" eb="6">
      <t>サダ</t>
    </rPh>
    <rPh sb="9" eb="12">
      <t>カテイテキ</t>
    </rPh>
    <rPh sb="12" eb="14">
      <t>ホイク</t>
    </rPh>
    <rPh sb="14" eb="16">
      <t>ジギョウ</t>
    </rPh>
    <rPh sb="16" eb="17">
      <t>トウ</t>
    </rPh>
    <rPh sb="18" eb="20">
      <t>セツビ</t>
    </rPh>
    <rPh sb="20" eb="21">
      <t>オヨ</t>
    </rPh>
    <rPh sb="22" eb="24">
      <t>ウンエイ</t>
    </rPh>
    <rPh sb="25" eb="26">
      <t>カン</t>
    </rPh>
    <rPh sb="28" eb="30">
      <t>キジュン</t>
    </rPh>
    <rPh sb="31" eb="32">
      <t>サダ</t>
    </rPh>
    <rPh sb="34" eb="36">
      <t>ジョウレイ</t>
    </rPh>
    <rPh sb="41" eb="44">
      <t>カテイテキ</t>
    </rPh>
    <rPh sb="44" eb="46">
      <t>ホイク</t>
    </rPh>
    <rPh sb="50" eb="51">
      <t>イ</t>
    </rPh>
    <phoneticPr fontId="10"/>
  </si>
  <si>
    <r>
      <t>　利用定員、認可定員は、</t>
    </r>
    <r>
      <rPr>
        <sz val="9"/>
        <color rgb="FFFF0000"/>
        <rFont val="ＭＳ Ｐ明朝"/>
        <family val="1"/>
        <charset val="128"/>
      </rPr>
      <t>市町村</t>
    </r>
    <r>
      <rPr>
        <sz val="9"/>
        <color theme="1"/>
        <rFont val="ＭＳ Ｐ明朝"/>
        <family val="1"/>
        <charset val="128"/>
      </rPr>
      <t>へ届け出ている定員数を記載すること。</t>
    </r>
    <rPh sb="13" eb="15">
      <t>チョウソン</t>
    </rPh>
    <rPh sb="24" eb="25">
      <t>スウ</t>
    </rPh>
    <phoneticPr fontId="4"/>
  </si>
  <si>
    <r>
      <t>家庭的保育条例</t>
    </r>
    <r>
      <rPr>
        <sz val="10"/>
        <color rgb="FFFF0000"/>
        <rFont val="ＭＳ Ｐ明朝"/>
        <family val="1"/>
        <charset val="128"/>
      </rPr>
      <t>（小規模保育事業A型）</t>
    </r>
    <r>
      <rPr>
        <sz val="10"/>
        <color theme="1"/>
        <rFont val="ＭＳ Ｐ明朝"/>
        <family val="1"/>
        <charset val="128"/>
      </rPr>
      <t>の設備の基準等</t>
    </r>
    <rPh sb="0" eb="3">
      <t>カテイテキ</t>
    </rPh>
    <rPh sb="3" eb="5">
      <t>ホイク</t>
    </rPh>
    <rPh sb="8" eb="13">
      <t>ショウキボホイク</t>
    </rPh>
    <rPh sb="13" eb="15">
      <t>ジギョウ</t>
    </rPh>
    <rPh sb="16" eb="17">
      <t>ガタ</t>
    </rPh>
    <phoneticPr fontId="10"/>
  </si>
  <si>
    <t>年度</t>
  </si>
  <si>
    <t>家庭的保育条例「小規模保育事業A型」（設備の基準）の条</t>
    <rPh sb="0" eb="3">
      <t>カテイテキ</t>
    </rPh>
    <rPh sb="3" eb="5">
      <t>ホイク</t>
    </rPh>
    <rPh sb="5" eb="6">
      <t>ジョウ</t>
    </rPh>
    <rPh sb="8" eb="11">
      <t>ショウキボ</t>
    </rPh>
    <rPh sb="11" eb="13">
      <t>ホイク</t>
    </rPh>
    <rPh sb="13" eb="15">
      <t>ジギョウ</t>
    </rPh>
    <rPh sb="16" eb="17">
      <t>ガタ</t>
    </rPh>
    <rPh sb="19" eb="21">
      <t>セツビ</t>
    </rPh>
    <rPh sb="22" eb="24">
      <t>キジュン</t>
    </rPh>
    <rPh sb="26" eb="27">
      <t>ジョウ</t>
    </rPh>
    <phoneticPr fontId="4"/>
  </si>
  <si>
    <r>
      <rPr>
        <sz val="9"/>
        <color rgb="FFFF0000"/>
        <rFont val="ＭＳ Ｐ明朝"/>
        <family val="1"/>
        <charset val="128"/>
      </rPr>
      <t>各市町村</t>
    </r>
    <r>
      <rPr>
        <sz val="9"/>
        <color theme="1"/>
        <rFont val="ＭＳ Ｐ明朝"/>
        <family val="1"/>
        <charset val="128"/>
      </rPr>
      <t xml:space="preserve">が定めた「特定教育・保育施設及び地域型保育事業の運営に関する基準を定める条例→以下「特定教育条例」と言う。
</t>
    </r>
    <r>
      <rPr>
        <sz val="9"/>
        <color rgb="FFFF0000"/>
        <rFont val="ＭＳ Ｐ明朝"/>
        <family val="1"/>
        <charset val="128"/>
      </rPr>
      <t>（支給認定保護者に関する市町村への通知）（準用）の条</t>
    </r>
    <r>
      <rPr>
        <sz val="9"/>
        <color theme="1"/>
        <rFont val="ＭＳ Ｐ明朝"/>
        <family val="1"/>
        <charset val="128"/>
      </rPr>
      <t xml:space="preserve">
</t>
    </r>
    <rPh sb="0" eb="4">
      <t>カクシチョウソン</t>
    </rPh>
    <rPh sb="5" eb="6">
      <t>サダ</t>
    </rPh>
    <rPh sb="9" eb="11">
      <t>トクテイ</t>
    </rPh>
    <rPh sb="11" eb="13">
      <t>キョウイク</t>
    </rPh>
    <rPh sb="14" eb="16">
      <t>ホイク</t>
    </rPh>
    <rPh sb="16" eb="18">
      <t>シセツ</t>
    </rPh>
    <rPh sb="18" eb="19">
      <t>オヨ</t>
    </rPh>
    <rPh sb="20" eb="23">
      <t>チイキガタ</t>
    </rPh>
    <rPh sb="23" eb="25">
      <t>ホイク</t>
    </rPh>
    <rPh sb="25" eb="27">
      <t>ジギョウ</t>
    </rPh>
    <rPh sb="28" eb="30">
      <t>ウンエイ</t>
    </rPh>
    <rPh sb="31" eb="32">
      <t>カン</t>
    </rPh>
    <rPh sb="34" eb="36">
      <t>キジュン</t>
    </rPh>
    <rPh sb="37" eb="38">
      <t>サダ</t>
    </rPh>
    <rPh sb="40" eb="42">
      <t>ジョウレイ</t>
    </rPh>
    <rPh sb="43" eb="45">
      <t>イカ</t>
    </rPh>
    <rPh sb="46" eb="48">
      <t>トクテイ</t>
    </rPh>
    <rPh sb="48" eb="50">
      <t>キョウイク</t>
    </rPh>
    <rPh sb="50" eb="52">
      <t>ジョウレイ</t>
    </rPh>
    <rPh sb="54" eb="55">
      <t>イ</t>
    </rPh>
    <phoneticPr fontId="4"/>
  </si>
  <si>
    <t>(5)</t>
    <phoneticPr fontId="4"/>
  </si>
  <si>
    <t>家庭的保育条例（衛生管理等）の条第3項</t>
    <phoneticPr fontId="4"/>
  </si>
  <si>
    <t>1日現在）</t>
    <rPh sb="1" eb="2">
      <t>ニチ</t>
    </rPh>
    <rPh sb="2" eb="4">
      <t>ゲンザイ</t>
    </rPh>
    <phoneticPr fontId="4"/>
  </si>
  <si>
    <t>④</t>
    <phoneticPr fontId="4"/>
  </si>
  <si>
    <t>2歳児</t>
    <rPh sb="1" eb="3">
      <t>サイジ</t>
    </rPh>
    <phoneticPr fontId="10"/>
  </si>
  <si>
    <t>3歳児</t>
    <phoneticPr fontId="4"/>
  </si>
  <si>
    <t>4歳児</t>
    <phoneticPr fontId="4"/>
  </si>
  <si>
    <t>5歳児</t>
    <phoneticPr fontId="4"/>
  </si>
  <si>
    <t>(3)</t>
    <phoneticPr fontId="4"/>
  </si>
  <si>
    <t>(ｱ)</t>
    <phoneticPr fontId="10"/>
  </si>
  <si>
    <t>入所児童の状況</t>
    <phoneticPr fontId="4"/>
  </si>
  <si>
    <t>施設、設備の状況</t>
    <phoneticPr fontId="4"/>
  </si>
  <si>
    <t>施設の状況について</t>
    <phoneticPr fontId="4"/>
  </si>
  <si>
    <t>(2)</t>
    <phoneticPr fontId="4"/>
  </si>
  <si>
    <t>(1)</t>
    <phoneticPr fontId="4"/>
  </si>
  <si>
    <t>保育室等が2階以上に設けられているか。</t>
    <phoneticPr fontId="4"/>
  </si>
  <si>
    <t>⑥</t>
    <phoneticPr fontId="10"/>
  </si>
  <si>
    <t>ア</t>
    <phoneticPr fontId="10"/>
  </si>
  <si>
    <t>イ</t>
    <phoneticPr fontId="10"/>
  </si>
  <si>
    <t>常用の屋内階段、屋外階段のどちらかがあるか。</t>
    <phoneticPr fontId="4"/>
  </si>
  <si>
    <t>ウ</t>
    <phoneticPr fontId="10"/>
  </si>
  <si>
    <t>エ</t>
    <phoneticPr fontId="10"/>
  </si>
  <si>
    <t>オ</t>
    <phoneticPr fontId="10"/>
  </si>
  <si>
    <t>老朽建物があるか。</t>
    <rPh sb="0" eb="4">
      <t>ロウキュウタテモノ</t>
    </rPh>
    <phoneticPr fontId="4"/>
  </si>
  <si>
    <t xml:space="preserve">建物、設備で改善すべき箇所はあるか｡ </t>
    <phoneticPr fontId="4"/>
  </si>
  <si>
    <t>(4)</t>
    <phoneticPr fontId="4"/>
  </si>
  <si>
    <t>「ある」場合、内容とその対策について</t>
    <phoneticPr fontId="4"/>
  </si>
  <si>
    <t>○</t>
    <phoneticPr fontId="10"/>
  </si>
  <si>
    <t>特　記　事　項</t>
    <rPh sb="0" eb="1">
      <t>トク</t>
    </rPh>
    <rPh sb="2" eb="3">
      <t>キ</t>
    </rPh>
    <rPh sb="4" eb="5">
      <t>コト</t>
    </rPh>
    <rPh sb="6" eb="7">
      <t>コウ</t>
    </rPh>
    <phoneticPr fontId="4"/>
  </si>
  <si>
    <t>★</t>
    <phoneticPr fontId="4"/>
  </si>
  <si>
    <t>②</t>
    <phoneticPr fontId="4"/>
  </si>
  <si>
    <t>③</t>
    <phoneticPr fontId="4"/>
  </si>
  <si>
    <t>①</t>
    <phoneticPr fontId="4"/>
  </si>
  <si>
    <t>保育士の配置基準について</t>
    <phoneticPr fontId="4"/>
  </si>
  <si>
    <t>施設運営管理の状況</t>
    <phoneticPr fontId="4"/>
  </si>
  <si>
    <t>0歳児</t>
    <phoneticPr fontId="4"/>
  </si>
  <si>
    <t>1歳児</t>
    <phoneticPr fontId="4"/>
  </si>
  <si>
    <t>2歳児</t>
    <phoneticPr fontId="10"/>
  </si>
  <si>
    <t>4歳児</t>
    <phoneticPr fontId="10"/>
  </si>
  <si>
    <t>本年度分</t>
    <phoneticPr fontId="4"/>
  </si>
  <si>
    <t>認可定員超過</t>
    <rPh sb="0" eb="2">
      <t>ニンカ</t>
    </rPh>
    <rPh sb="2" eb="4">
      <t>テイイン</t>
    </rPh>
    <rPh sb="4" eb="6">
      <t>チョウカ</t>
    </rPh>
    <phoneticPr fontId="4"/>
  </si>
  <si>
    <t>定員範囲内</t>
    <rPh sb="0" eb="2">
      <t>テイイン</t>
    </rPh>
    <rPh sb="2" eb="5">
      <t>ハンイナイ</t>
    </rPh>
    <phoneticPr fontId="4"/>
  </si>
  <si>
    <t>定員超過</t>
    <rPh sb="0" eb="2">
      <t>テイイン</t>
    </rPh>
    <rPh sb="2" eb="4">
      <t>チョウカ</t>
    </rPh>
    <phoneticPr fontId="4"/>
  </si>
  <si>
    <t>利用定員範囲内</t>
    <rPh sb="0" eb="2">
      <t>リヨウ</t>
    </rPh>
    <rPh sb="2" eb="4">
      <t>テイイン</t>
    </rPh>
    <rPh sb="4" eb="7">
      <t>ハンイナイ</t>
    </rPh>
    <phoneticPr fontId="4"/>
  </si>
  <si>
    <t>利用定員超過</t>
    <rPh sb="0" eb="2">
      <t>リヨウ</t>
    </rPh>
    <rPh sb="2" eb="4">
      <t>テイイン</t>
    </rPh>
    <rPh sb="4" eb="6">
      <t>チョウカ</t>
    </rPh>
    <phoneticPr fontId="4"/>
  </si>
  <si>
    <t>認可定員範囲内</t>
    <rPh sb="0" eb="2">
      <t>ニンカ</t>
    </rPh>
    <rPh sb="2" eb="4">
      <t>テイイン</t>
    </rPh>
    <rPh sb="4" eb="7">
      <t>ハンイナイ</t>
    </rPh>
    <phoneticPr fontId="4"/>
  </si>
  <si>
    <t>(5)</t>
    <phoneticPr fontId="10"/>
  </si>
  <si>
    <t>(13)</t>
    <phoneticPr fontId="4"/>
  </si>
  <si>
    <t>連携施設について</t>
    <phoneticPr fontId="4"/>
  </si>
  <si>
    <t>連携施設はあるか。</t>
    <phoneticPr fontId="4"/>
  </si>
  <si>
    <t>(12)</t>
    <phoneticPr fontId="4"/>
  </si>
  <si>
    <t>(11)</t>
    <phoneticPr fontId="4"/>
  </si>
  <si>
    <t>→</t>
    <phoneticPr fontId="10"/>
  </si>
  <si>
    <t>制定（直近改定）年月日：</t>
    <phoneticPr fontId="4"/>
  </si>
  <si>
    <t>〔</t>
    <phoneticPr fontId="10"/>
  </si>
  <si>
    <t>＜本年度（実施状況・実施予定）＞</t>
    <phoneticPr fontId="10"/>
  </si>
  <si>
    <t>欄が不足する場合は、別紙で作成すること。</t>
    <phoneticPr fontId="4"/>
  </si>
  <si>
    <t>★</t>
    <phoneticPr fontId="10"/>
  </si>
  <si>
    <t>(2)</t>
    <phoneticPr fontId="10"/>
  </si>
  <si>
    <t>就業規則は制定・改正ごとに所轄労働基準監督署に届け出ているか。</t>
    <phoneticPr fontId="10"/>
  </si>
  <si>
    <t>書　　類　　名</t>
    <phoneticPr fontId="10"/>
  </si>
  <si>
    <t>有無</t>
    <phoneticPr fontId="10"/>
  </si>
  <si>
    <t>書　類　名</t>
    <phoneticPr fontId="10"/>
  </si>
  <si>
    <t>職員を雇用する際、雇用契約書、採用辞令、雇入通知書等書面により労働条件を明示して交付しているか。</t>
    <rPh sb="0" eb="2">
      <t>ショクイン</t>
    </rPh>
    <rPh sb="3" eb="5">
      <t>コヨウ</t>
    </rPh>
    <rPh sb="7" eb="8">
      <t>サイ</t>
    </rPh>
    <rPh sb="9" eb="11">
      <t>コヨウ</t>
    </rPh>
    <rPh sb="11" eb="14">
      <t>ケイヤクショ</t>
    </rPh>
    <rPh sb="15" eb="17">
      <t>サイヨウ</t>
    </rPh>
    <rPh sb="17" eb="19">
      <t>ジレイ</t>
    </rPh>
    <rPh sb="20" eb="22">
      <t>ヤトイイ</t>
    </rPh>
    <rPh sb="22" eb="25">
      <t>ツウチショ</t>
    </rPh>
    <rPh sb="25" eb="26">
      <t>トウ</t>
    </rPh>
    <rPh sb="26" eb="28">
      <t>ショメン</t>
    </rPh>
    <phoneticPr fontId="10"/>
  </si>
  <si>
    <t>常勤職員所定労働時間　</t>
    <phoneticPr fontId="10"/>
  </si>
  <si>
    <t>定年の適用除外は、</t>
    <phoneticPr fontId="4"/>
  </si>
  <si>
    <t>（職種：</t>
    <phoneticPr fontId="4"/>
  </si>
  <si>
    <t>職員採用時に健康診断の実施若しくは健康診断書の徴取をしているか。</t>
    <phoneticPr fontId="4"/>
  </si>
  <si>
    <t>健康診断実施</t>
    <rPh sb="0" eb="2">
      <t>ケンコウ</t>
    </rPh>
    <rPh sb="2" eb="4">
      <t>シンダン</t>
    </rPh>
    <rPh sb="4" eb="6">
      <t>ジッシ</t>
    </rPh>
    <phoneticPr fontId="4"/>
  </si>
  <si>
    <t>健康診断書徴取）</t>
    <rPh sb="0" eb="2">
      <t>ケンコウ</t>
    </rPh>
    <rPh sb="2" eb="5">
      <t>シンダンショ</t>
    </rPh>
    <phoneticPr fontId="4"/>
  </si>
  <si>
    <t>定期健康診断未受診者</t>
    <phoneticPr fontId="4"/>
  </si>
  <si>
    <t>健康診断書提出（人間ドックを除く）</t>
    <phoneticPr fontId="4"/>
  </si>
  <si>
    <t>(8)</t>
    <phoneticPr fontId="10"/>
  </si>
  <si>
    <t>職員給食費</t>
    <rPh sb="0" eb="2">
      <t>ショクイン</t>
    </rPh>
    <rPh sb="2" eb="5">
      <t>キュウショクヒ</t>
    </rPh>
    <phoneticPr fontId="10"/>
  </si>
  <si>
    <t>財形貯蓄</t>
    <rPh sb="0" eb="2">
      <t>ザイケイ</t>
    </rPh>
    <rPh sb="2" eb="4">
      <t>チョチク</t>
    </rPh>
    <phoneticPr fontId="10"/>
  </si>
  <si>
    <t>互助会費</t>
    <rPh sb="0" eb="1">
      <t>ゴ</t>
    </rPh>
    <rPh sb="1" eb="2">
      <t>スケ</t>
    </rPh>
    <rPh sb="2" eb="4">
      <t>カイヒ</t>
    </rPh>
    <phoneticPr fontId="10"/>
  </si>
  <si>
    <t>支払い方法</t>
    <phoneticPr fontId="10"/>
  </si>
  <si>
    <t>（　</t>
    <phoneticPr fontId="10"/>
  </si>
  <si>
    <t>直接払い</t>
    <rPh sb="0" eb="2">
      <t>チョクセツ</t>
    </rPh>
    <rPh sb="2" eb="3">
      <t>バラ</t>
    </rPh>
    <phoneticPr fontId="10"/>
  </si>
  <si>
    <t>銀行振込</t>
    <rPh sb="0" eb="2">
      <t>ギンコウ</t>
    </rPh>
    <rPh sb="2" eb="4">
      <t>フリコミ</t>
    </rPh>
    <phoneticPr fontId="10"/>
  </si>
  <si>
    <t>年間計画</t>
    <rPh sb="0" eb="2">
      <t>ネンカン</t>
    </rPh>
    <rPh sb="2" eb="4">
      <t>ケイカク</t>
    </rPh>
    <phoneticPr fontId="4"/>
  </si>
  <si>
    <t>月案</t>
    <rPh sb="0" eb="1">
      <t>ゲツ</t>
    </rPh>
    <rPh sb="1" eb="2">
      <t>アン</t>
    </rPh>
    <phoneticPr fontId="4"/>
  </si>
  <si>
    <t>週案</t>
    <rPh sb="0" eb="2">
      <t>シュウアン</t>
    </rPh>
    <phoneticPr fontId="4"/>
  </si>
  <si>
    <t>日案</t>
    <rPh sb="0" eb="1">
      <t>ニチ</t>
    </rPh>
    <rPh sb="1" eb="2">
      <t>アン</t>
    </rPh>
    <phoneticPr fontId="4"/>
  </si>
  <si>
    <t>｢いる｣場合、どのように対応しているか。</t>
    <phoneticPr fontId="4"/>
  </si>
  <si>
    <t>該当するものにチェックすること。</t>
    <phoneticPr fontId="4"/>
  </si>
  <si>
    <t>保育経過の記録</t>
    <rPh sb="0" eb="2">
      <t>ホイク</t>
    </rPh>
    <rPh sb="2" eb="4">
      <t>ケイカ</t>
    </rPh>
    <rPh sb="5" eb="7">
      <t>キロク</t>
    </rPh>
    <phoneticPr fontId="4"/>
  </si>
  <si>
    <t>事故・疾病・既往症の記録</t>
    <rPh sb="0" eb="2">
      <t>ジコ</t>
    </rPh>
    <rPh sb="3" eb="5">
      <t>シッペイ</t>
    </rPh>
    <rPh sb="6" eb="9">
      <t>キオウショウ</t>
    </rPh>
    <rPh sb="10" eb="12">
      <t>キロク</t>
    </rPh>
    <phoneticPr fontId="4"/>
  </si>
  <si>
    <t>身体測定の記録</t>
    <rPh sb="0" eb="2">
      <t>シンタイ</t>
    </rPh>
    <rPh sb="2" eb="4">
      <t>ソクテイ</t>
    </rPh>
    <rPh sb="5" eb="7">
      <t>キロク</t>
    </rPh>
    <phoneticPr fontId="4"/>
  </si>
  <si>
    <t>保護者等家庭欄の記録</t>
    <rPh sb="0" eb="3">
      <t>ホゴシャ</t>
    </rPh>
    <rPh sb="3" eb="4">
      <t>トウ</t>
    </rPh>
    <rPh sb="4" eb="6">
      <t>カテイ</t>
    </rPh>
    <rPh sb="6" eb="7">
      <t>ラン</t>
    </rPh>
    <rPh sb="8" eb="10">
      <t>キロク</t>
    </rPh>
    <phoneticPr fontId="4"/>
  </si>
  <si>
    <t>健康診断の記録</t>
    <rPh sb="0" eb="2">
      <t>ケンコウ</t>
    </rPh>
    <rPh sb="2" eb="4">
      <t>シンダン</t>
    </rPh>
    <rPh sb="5" eb="7">
      <t>キロク</t>
    </rPh>
    <phoneticPr fontId="4"/>
  </si>
  <si>
    <t>有</t>
    <rPh sb="0" eb="1">
      <t>アリ</t>
    </rPh>
    <phoneticPr fontId="4"/>
  </si>
  <si>
    <t>給食とおやつの時間を記入すること。</t>
    <phoneticPr fontId="4"/>
  </si>
  <si>
    <t>調理業務の形態について、該当するものにチェックすること。</t>
    <phoneticPr fontId="4"/>
  </si>
  <si>
    <t>自園調理</t>
    <rPh sb="0" eb="1">
      <t>ジ</t>
    </rPh>
    <rPh sb="1" eb="2">
      <t>エン</t>
    </rPh>
    <rPh sb="2" eb="4">
      <t>チョウリ</t>
    </rPh>
    <phoneticPr fontId="4"/>
  </si>
  <si>
    <t>外部委託</t>
    <rPh sb="0" eb="2">
      <t>ガイブ</t>
    </rPh>
    <rPh sb="2" eb="4">
      <t>イタク</t>
    </rPh>
    <phoneticPr fontId="4"/>
  </si>
  <si>
    <t>外部搬入</t>
    <rPh sb="0" eb="2">
      <t>ガイブ</t>
    </rPh>
    <rPh sb="2" eb="4">
      <t>ハンニュウ</t>
    </rPh>
    <phoneticPr fontId="4"/>
  </si>
  <si>
    <t>両方</t>
    <rPh sb="0" eb="2">
      <t>リョウホウ</t>
    </rPh>
    <phoneticPr fontId="4"/>
  </si>
  <si>
    <t>原材料のみ</t>
    <rPh sb="0" eb="3">
      <t>ゲンザイリョウ</t>
    </rPh>
    <phoneticPr fontId="4"/>
  </si>
  <si>
    <t>防鼠・防虫の実施</t>
    <rPh sb="0" eb="1">
      <t>フセ</t>
    </rPh>
    <rPh sb="1" eb="2">
      <t>ネズミ</t>
    </rPh>
    <rPh sb="3" eb="5">
      <t>ボウチュウ</t>
    </rPh>
    <rPh sb="6" eb="8">
      <t>ジッシ</t>
    </rPh>
    <phoneticPr fontId="4"/>
  </si>
  <si>
    <t>専用手洗いの設置</t>
    <rPh sb="0" eb="2">
      <t>センヨウ</t>
    </rPh>
    <rPh sb="2" eb="4">
      <t>テアラ</t>
    </rPh>
    <rPh sb="6" eb="8">
      <t>セッチ</t>
    </rPh>
    <phoneticPr fontId="4"/>
  </si>
  <si>
    <t>専用便所の設置</t>
    <rPh sb="0" eb="2">
      <t>センヨウ</t>
    </rPh>
    <rPh sb="2" eb="4">
      <t>ベンジョ</t>
    </rPh>
    <rPh sb="5" eb="7">
      <t>セッチ</t>
    </rPh>
    <phoneticPr fontId="4"/>
  </si>
  <si>
    <t>採光、換気、通風設備の設置</t>
    <rPh sb="0" eb="2">
      <t>サイコウ</t>
    </rPh>
    <rPh sb="3" eb="5">
      <t>カンキ</t>
    </rPh>
    <rPh sb="6" eb="8">
      <t>ツウフウ</t>
    </rPh>
    <rPh sb="8" eb="10">
      <t>セツビ</t>
    </rPh>
    <rPh sb="11" eb="13">
      <t>セッチ</t>
    </rPh>
    <phoneticPr fontId="4"/>
  </si>
  <si>
    <t>保管設備は、</t>
    <phoneticPr fontId="4"/>
  </si>
  <si>
    <t>食品庫</t>
    <rPh sb="0" eb="3">
      <t>ショクヒンコ</t>
    </rPh>
    <phoneticPr fontId="4"/>
  </si>
  <si>
    <t>食品戸棚</t>
    <rPh sb="0" eb="2">
      <t>ショクヒン</t>
    </rPh>
    <rPh sb="2" eb="4">
      <t>トダナ</t>
    </rPh>
    <phoneticPr fontId="4"/>
  </si>
  <si>
    <t>冷蔵庫</t>
    <rPh sb="0" eb="3">
      <t>レイゾウコ</t>
    </rPh>
    <phoneticPr fontId="4"/>
  </si>
  <si>
    <t>冷凍庫</t>
    <rPh sb="0" eb="3">
      <t>レイトウコ</t>
    </rPh>
    <phoneticPr fontId="4"/>
  </si>
  <si>
    <t>消毒は、</t>
    <phoneticPr fontId="4"/>
  </si>
  <si>
    <t>熱湯</t>
    <rPh sb="0" eb="2">
      <t>ネットウ</t>
    </rPh>
    <phoneticPr fontId="4"/>
  </si>
  <si>
    <t>蒸気</t>
    <rPh sb="0" eb="2">
      <t>ジョウキ</t>
    </rPh>
    <phoneticPr fontId="4"/>
  </si>
  <si>
    <t>薬用</t>
    <rPh sb="0" eb="2">
      <t>ヤクヨウ</t>
    </rPh>
    <phoneticPr fontId="4"/>
  </si>
  <si>
    <t>保管は、</t>
    <phoneticPr fontId="4"/>
  </si>
  <si>
    <t>保管庫（電気又はガス消毒庫専用）</t>
    <rPh sb="0" eb="3">
      <t>ホカンコ</t>
    </rPh>
    <rPh sb="4" eb="6">
      <t>デンキ</t>
    </rPh>
    <rPh sb="6" eb="7">
      <t>マタ</t>
    </rPh>
    <rPh sb="10" eb="12">
      <t>ショウドク</t>
    </rPh>
    <rPh sb="12" eb="13">
      <t>コ</t>
    </rPh>
    <rPh sb="13" eb="15">
      <t>センヨウ</t>
    </rPh>
    <phoneticPr fontId="4"/>
  </si>
  <si>
    <t>食器庫</t>
    <rPh sb="0" eb="2">
      <t>ショッキ</t>
    </rPh>
    <rPh sb="2" eb="3">
      <t>コ</t>
    </rPh>
    <phoneticPr fontId="4"/>
  </si>
  <si>
    <t>保護者からの申出書</t>
    <rPh sb="0" eb="3">
      <t>ホゴシャ</t>
    </rPh>
    <rPh sb="6" eb="9">
      <t>モウシデショ</t>
    </rPh>
    <phoneticPr fontId="4"/>
  </si>
  <si>
    <t>点検者</t>
    <rPh sb="0" eb="2">
      <t>テンケン</t>
    </rPh>
    <rPh sb="2" eb="3">
      <t>シャ</t>
    </rPh>
    <phoneticPr fontId="4"/>
  </si>
  <si>
    <t>(</t>
    <phoneticPr fontId="10"/>
  </si>
  <si>
    <t>回数</t>
    <phoneticPr fontId="4"/>
  </si>
  <si>
    <t>週</t>
    <rPh sb="0" eb="1">
      <t>シュウ</t>
    </rPh>
    <phoneticPr fontId="4"/>
  </si>
  <si>
    <t>毎日</t>
    <rPh sb="0" eb="2">
      <t>マイニチ</t>
    </rPh>
    <phoneticPr fontId="4"/>
  </si>
  <si>
    <t>避難</t>
    <rPh sb="0" eb="2">
      <t>ヒナン</t>
    </rPh>
    <phoneticPr fontId="4"/>
  </si>
  <si>
    <t>消火</t>
    <rPh sb="0" eb="2">
      <t>ショウカ</t>
    </rPh>
    <phoneticPr fontId="4"/>
  </si>
  <si>
    <t>5月</t>
    <phoneticPr fontId="10"/>
  </si>
  <si>
    <t>6月</t>
    <phoneticPr fontId="10"/>
  </si>
  <si>
    <t>7月</t>
    <phoneticPr fontId="10"/>
  </si>
  <si>
    <t>8月</t>
    <phoneticPr fontId="10"/>
  </si>
  <si>
    <t>9月</t>
    <phoneticPr fontId="10"/>
  </si>
  <si>
    <t>10月</t>
    <phoneticPr fontId="10"/>
  </si>
  <si>
    <t>11月</t>
    <phoneticPr fontId="10"/>
  </si>
  <si>
    <t>12月</t>
    <phoneticPr fontId="10"/>
  </si>
  <si>
    <t>1月</t>
    <phoneticPr fontId="10"/>
  </si>
  <si>
    <t>2月</t>
    <phoneticPr fontId="10"/>
  </si>
  <si>
    <t>3月</t>
    <phoneticPr fontId="10"/>
  </si>
  <si>
    <t>家庭的保育条例（苦情への対応）の条第1項</t>
    <rPh sb="0" eb="3">
      <t>カテイテキ</t>
    </rPh>
    <rPh sb="3" eb="5">
      <t>ホイク</t>
    </rPh>
    <rPh sb="5" eb="7">
      <t>ジョウレイ</t>
    </rPh>
    <rPh sb="8" eb="10">
      <t>クジョウ</t>
    </rPh>
    <rPh sb="12" eb="14">
      <t>タイオウ</t>
    </rPh>
    <rPh sb="16" eb="17">
      <t>ジョウ</t>
    </rPh>
    <rPh sb="17" eb="18">
      <t>ダイ</t>
    </rPh>
    <rPh sb="19" eb="20">
      <t>コウ</t>
    </rPh>
    <phoneticPr fontId="10"/>
  </si>
  <si>
    <t>家庭的保育条例（家庭的保育事業者等と非常災害）の条第1項</t>
    <rPh sb="0" eb="3">
      <t>カテイテキ</t>
    </rPh>
    <rPh sb="3" eb="5">
      <t>ホイク</t>
    </rPh>
    <rPh sb="25" eb="26">
      <t>ダイ</t>
    </rPh>
    <rPh sb="27" eb="28">
      <t>コウ</t>
    </rPh>
    <phoneticPr fontId="4"/>
  </si>
  <si>
    <t>家庭的保育条例（衛生管理等）の条第1項</t>
    <rPh sb="0" eb="3">
      <t>カテイテキ</t>
    </rPh>
    <rPh sb="3" eb="5">
      <t>ホイク</t>
    </rPh>
    <phoneticPr fontId="10"/>
  </si>
  <si>
    <t>家庭的保育条例（利用乳幼児及び職員の健康診断）の条</t>
    <rPh sb="0" eb="3">
      <t>カテイテキ</t>
    </rPh>
    <rPh sb="3" eb="5">
      <t>ホイク</t>
    </rPh>
    <rPh sb="5" eb="7">
      <t>ジョウレイ</t>
    </rPh>
    <rPh sb="8" eb="10">
      <t>リヨウ</t>
    </rPh>
    <rPh sb="10" eb="13">
      <t>ニュウヨウジ</t>
    </rPh>
    <rPh sb="13" eb="14">
      <t>オヨ</t>
    </rPh>
    <rPh sb="15" eb="17">
      <t>ショクイン</t>
    </rPh>
    <rPh sb="18" eb="20">
      <t>ケンコウ</t>
    </rPh>
    <rPh sb="20" eb="22">
      <t>シンダン</t>
    </rPh>
    <rPh sb="24" eb="25">
      <t>ジョウ</t>
    </rPh>
    <phoneticPr fontId="10"/>
  </si>
  <si>
    <t>家庭的保育条例（衛生管理等）の条第2項</t>
    <rPh sb="0" eb="3">
      <t>カテイテキ</t>
    </rPh>
    <rPh sb="3" eb="5">
      <t>ホイク</t>
    </rPh>
    <rPh sb="5" eb="7">
      <t>ジョウレイ</t>
    </rPh>
    <rPh sb="8" eb="10">
      <t>エイセイ</t>
    </rPh>
    <rPh sb="10" eb="13">
      <t>カンリナド</t>
    </rPh>
    <rPh sb="15" eb="16">
      <t>ジョウ</t>
    </rPh>
    <rPh sb="16" eb="17">
      <t>ダイ</t>
    </rPh>
    <rPh sb="18" eb="19">
      <t>コウ</t>
    </rPh>
    <phoneticPr fontId="4"/>
  </si>
  <si>
    <t>家庭的保育条例（食事）の条第5項</t>
    <rPh sb="0" eb="3">
      <t>カテイテキ</t>
    </rPh>
    <rPh sb="3" eb="5">
      <t>ホイク</t>
    </rPh>
    <rPh sb="5" eb="7">
      <t>ジョウレイ</t>
    </rPh>
    <rPh sb="8" eb="10">
      <t>ショクジ</t>
    </rPh>
    <rPh sb="12" eb="13">
      <t>ジョウ</t>
    </rPh>
    <rPh sb="13" eb="14">
      <t>ダイ</t>
    </rPh>
    <rPh sb="15" eb="16">
      <t>コウ</t>
    </rPh>
    <phoneticPr fontId="4"/>
  </si>
  <si>
    <t>家庭的保育条例（食事）の条第4項</t>
    <rPh sb="0" eb="3">
      <t>カテイテキ</t>
    </rPh>
    <rPh sb="3" eb="5">
      <t>ホイク</t>
    </rPh>
    <rPh sb="5" eb="7">
      <t>ジョウレイ</t>
    </rPh>
    <rPh sb="8" eb="10">
      <t>ショクジ</t>
    </rPh>
    <rPh sb="12" eb="13">
      <t>ジョウ</t>
    </rPh>
    <rPh sb="13" eb="14">
      <t>ダイ</t>
    </rPh>
    <rPh sb="15" eb="16">
      <t>コウ</t>
    </rPh>
    <phoneticPr fontId="4"/>
  </si>
  <si>
    <t>家庭的保育条例（食事の提供の特例）の条</t>
    <rPh sb="0" eb="3">
      <t>カテイテキ</t>
    </rPh>
    <rPh sb="3" eb="5">
      <t>ホイク</t>
    </rPh>
    <rPh sb="5" eb="7">
      <t>ジョウレイ</t>
    </rPh>
    <rPh sb="8" eb="10">
      <t>ショクジ</t>
    </rPh>
    <rPh sb="11" eb="13">
      <t>テイキョウ</t>
    </rPh>
    <rPh sb="14" eb="16">
      <t>トクレイ</t>
    </rPh>
    <rPh sb="18" eb="19">
      <t>ジョウ</t>
    </rPh>
    <phoneticPr fontId="4"/>
  </si>
  <si>
    <t>市町村が作成したものを利用している。</t>
    <rPh sb="1" eb="3">
      <t>チョウソン</t>
    </rPh>
    <phoneticPr fontId="10"/>
  </si>
  <si>
    <t>市町村が作成したものを一部変更して利用している。</t>
    <rPh sb="1" eb="3">
      <t>チョウソン</t>
    </rPh>
    <phoneticPr fontId="10"/>
  </si>
  <si>
    <t>(9)</t>
    <phoneticPr fontId="4"/>
  </si>
  <si>
    <t>(10)</t>
    <phoneticPr fontId="4"/>
  </si>
  <si>
    <t>-</t>
    <phoneticPr fontId="4"/>
  </si>
  <si>
    <t>非常災害対策の状況</t>
    <phoneticPr fontId="4"/>
  </si>
  <si>
    <t>防火管理者は届け出ているか。</t>
    <phoneticPr fontId="4"/>
  </si>
  <si>
    <t>防火管理者の職氏名</t>
    <phoneticPr fontId="4"/>
  </si>
  <si>
    <t>○</t>
    <phoneticPr fontId="4"/>
  </si>
  <si>
    <t>避難訓練及び消火訓練の記録はあるか。</t>
    <phoneticPr fontId="4"/>
  </si>
  <si>
    <t>避難場所は、</t>
    <phoneticPr fontId="4"/>
  </si>
  <si>
    <t>消防設備、火気使用設備、器具等の定期点検の状況について</t>
    <phoneticPr fontId="4"/>
  </si>
  <si>
    <t>(6)</t>
    <phoneticPr fontId="10"/>
  </si>
  <si>
    <t>記録しているか。</t>
    <phoneticPr fontId="4"/>
  </si>
  <si>
    <t>消防用設備等の点検結果は、消防署へ報告しているか。</t>
    <phoneticPr fontId="4"/>
  </si>
  <si>
    <t>(7)</t>
    <phoneticPr fontId="4"/>
  </si>
  <si>
    <t>ア</t>
    <phoneticPr fontId="4"/>
  </si>
  <si>
    <t>非常口、避難経路、消火器等の付近に障害物を置いていないか。</t>
    <phoneticPr fontId="4"/>
  </si>
  <si>
    <t>(9)</t>
    <phoneticPr fontId="10"/>
  </si>
  <si>
    <t>ピアノ､ロッカー等の転倒防止対策や子どもの頭上にある物品等の落下防止対策をするなど、安全確保に配慮した耐震対策等は行っているか。</t>
    <phoneticPr fontId="4"/>
  </si>
  <si>
    <t>福祉サービスの質の向上のための措置</t>
    <phoneticPr fontId="4"/>
  </si>
  <si>
    <t>利用乳幼児又はその保護者からの苦情に迅速かつ適切に対応するために、苦情を受け付けるための窓口を設置する等の必要な措置を講じているか。</t>
    <phoneticPr fontId="4"/>
  </si>
  <si>
    <t>苦情解決体制</t>
    <phoneticPr fontId="4"/>
  </si>
  <si>
    <t>苦情受付担当者、苦情解決責任者、第三者委員の氏名や連絡先を事業所内に掲示するなど、周知を行っているか。</t>
    <phoneticPr fontId="4"/>
  </si>
  <si>
    <t>苦情受付の窓口の他に、意見箱（苦情・意見・相談など）を設置しているか。</t>
    <phoneticPr fontId="4"/>
  </si>
  <si>
    <t>苦情の内容及び解決結果を定期的に公表しているか。</t>
    <phoneticPr fontId="4"/>
  </si>
  <si>
    <t>保育士等は、保育の計画や記録を通して自らの保育実践を振り返り、自己評価に取組んでいるか。</t>
    <phoneticPr fontId="4"/>
  </si>
  <si>
    <t>保育事業所として、保育内容等について自己評価を行っているか。</t>
    <phoneticPr fontId="4"/>
  </si>
  <si>
    <t>福祉サービスの第三者評価を受審しているか。</t>
    <phoneticPr fontId="4"/>
  </si>
  <si>
    <t>(6)</t>
    <phoneticPr fontId="4"/>
  </si>
  <si>
    <t>(8)</t>
    <phoneticPr fontId="4"/>
  </si>
  <si>
    <t>児童の健康管理・安全管理の状況</t>
    <phoneticPr fontId="4"/>
  </si>
  <si>
    <t>必要な医薬品等が備えられ、受払簿も整理しているか。</t>
    <phoneticPr fontId="4"/>
  </si>
  <si>
    <t>嘱託医を配置しているか。</t>
    <phoneticPr fontId="4"/>
  </si>
  <si>
    <t>嘱託医（内科、歯科）の状況を記入すること。</t>
    <phoneticPr fontId="4"/>
  </si>
  <si>
    <t>前年度の実施状況（新設事業所は当年度の監査調書提出月まで）</t>
    <phoneticPr fontId="4"/>
  </si>
  <si>
    <t>1回目</t>
    <rPh sb="1" eb="3">
      <t>カイメ</t>
    </rPh>
    <phoneticPr fontId="10"/>
  </si>
  <si>
    <t>2回目</t>
    <rPh sb="1" eb="3">
      <t>カイメ</t>
    </rPh>
    <phoneticPr fontId="10"/>
  </si>
  <si>
    <t>健康診断の結果について、保護者へ伝達しているか。</t>
    <phoneticPr fontId="4"/>
  </si>
  <si>
    <t>前年度の状況（新設事業所は当年度の監査調書提出月まで）</t>
    <phoneticPr fontId="4"/>
  </si>
  <si>
    <t>乳児室（ほふく室）</t>
    <phoneticPr fontId="4"/>
  </si>
  <si>
    <t>1日</t>
    <rPh sb="1" eb="2">
      <t>ニチ</t>
    </rPh>
    <phoneticPr fontId="10"/>
  </si>
  <si>
    <t xml:space="preserve">食事の前､トイレの後､外出から戻った時などの手洗いが十分できているか。 </t>
    <phoneticPr fontId="4"/>
  </si>
  <si>
    <t>玩具、教材などが清潔に保たれているか。</t>
    <phoneticPr fontId="4"/>
  </si>
  <si>
    <t>予防接種実施状況を把握しているか。</t>
    <phoneticPr fontId="4"/>
  </si>
  <si>
    <t>⑦</t>
    <phoneticPr fontId="10"/>
  </si>
  <si>
    <t>感染症やその他の疾病の発生や疑いがある場合には、必要に応じて嘱託医、市町村、保健所等に連絡し、その指示に従うとともに、保護者や全職員に連絡し、協力を求めているか。</t>
    <phoneticPr fontId="4"/>
  </si>
  <si>
    <t>⑧</t>
    <phoneticPr fontId="10"/>
  </si>
  <si>
    <t>その他感染症等の対策として行っていることがあれば記入すること。</t>
    <phoneticPr fontId="4"/>
  </si>
  <si>
    <t>⑨</t>
    <phoneticPr fontId="10"/>
  </si>
  <si>
    <t>睡眠時の乳幼児の状況を定期的に確認するなど、乳幼児突然死症候群（SIDS）の防止対策を行っているか。</t>
    <phoneticPr fontId="4"/>
  </si>
  <si>
    <t>「いる」場合、具体的に記入すること。</t>
    <phoneticPr fontId="4"/>
  </si>
  <si>
    <t>日々の子どもの状況や着替え等から虐待の早期発見に努めているか。</t>
    <phoneticPr fontId="4"/>
  </si>
  <si>
    <t>児童虐待が疑われる状況が生じたときは、速やかに施設長に報告する体制は整っているか。</t>
    <phoneticPr fontId="4"/>
  </si>
  <si>
    <t>施設設備面における安全確保について</t>
    <phoneticPr fontId="4"/>
  </si>
  <si>
    <t>門、囲障、外灯、窓、出入口、避難口、鍵等の状況を点検しているか。</t>
    <phoneticPr fontId="4"/>
  </si>
  <si>
    <t>危険な設備、場所等への囲障の設置、施錠等の状況を点検しているか。</t>
    <phoneticPr fontId="4"/>
  </si>
  <si>
    <t>(14)</t>
    <phoneticPr fontId="4"/>
  </si>
  <si>
    <t>引率者は、参加児童数、移動場所に応じて十分な人数となっているか。</t>
    <phoneticPr fontId="4"/>
  </si>
  <si>
    <t>児童の送迎について</t>
    <phoneticPr fontId="4"/>
  </si>
  <si>
    <t>(15)</t>
    <phoneticPr fontId="4"/>
  </si>
  <si>
    <t>遊具、建物設備（保育室、廊下、便所、屋外遊戯場等）等の安全点検を行っているか。</t>
    <phoneticPr fontId="4"/>
  </si>
  <si>
    <t>点検回数等</t>
    <phoneticPr fontId="4"/>
  </si>
  <si>
    <t>点検記録は整備しているか。</t>
    <phoneticPr fontId="4"/>
  </si>
  <si>
    <t>点検結果は、全職員に周知され、具体的に改善されているか。</t>
    <phoneticPr fontId="4"/>
  </si>
  <si>
    <t>児童の事故が発生した場合に、速やかに保護者又は医療機関へ連絡を行う等の必要な措置を講じているか。</t>
    <phoneticPr fontId="4"/>
  </si>
  <si>
    <t>欄が不足する場合は、別紙に作成し添付すること。</t>
    <phoneticPr fontId="4"/>
  </si>
  <si>
    <t>事故処理簿は、整備しているか。</t>
    <phoneticPr fontId="4"/>
  </si>
  <si>
    <t>書面にて報告を行っていない場合、どのような対応を行っているか。</t>
    <phoneticPr fontId="4"/>
  </si>
  <si>
    <t>不審者対策、感染症及び疾病、消防防災訓練等を含めた総合的な危機管理マニュアル等が策定されているか。</t>
    <phoneticPr fontId="4"/>
  </si>
  <si>
    <t>給食業務の状況</t>
    <phoneticPr fontId="4"/>
  </si>
  <si>
    <t>給食は、適切な時間に提供されているか。</t>
    <phoneticPr fontId="4"/>
  </si>
  <si>
    <t>調理業務の外部委託について（該当する場合のみ記入）</t>
    <phoneticPr fontId="4"/>
  </si>
  <si>
    <t>給食外部搬入について（該当する場合のみ記入）</t>
    <phoneticPr fontId="4"/>
  </si>
  <si>
    <t>4月</t>
    <phoneticPr fontId="10"/>
  </si>
  <si>
    <t>5月</t>
    <phoneticPr fontId="4"/>
  </si>
  <si>
    <t>6月</t>
    <phoneticPr fontId="4"/>
  </si>
  <si>
    <t>7月</t>
    <phoneticPr fontId="4"/>
  </si>
  <si>
    <t>8月</t>
    <phoneticPr fontId="4"/>
  </si>
  <si>
    <t>9月</t>
    <phoneticPr fontId="4"/>
  </si>
  <si>
    <t>調理は清潔に行われているか。（該当するものを全てチェックすること）</t>
    <phoneticPr fontId="4"/>
  </si>
  <si>
    <t>日常清掃は含めない</t>
    <phoneticPr fontId="4"/>
  </si>
  <si>
    <t>調理室内外の特別清掃は、</t>
    <phoneticPr fontId="4"/>
  </si>
  <si>
    <t>食品の保管設備は適当か。（該当するものを全てチェックすること）</t>
    <phoneticPr fontId="10"/>
  </si>
  <si>
    <t>冷蔵庫の温度は、</t>
    <phoneticPr fontId="4"/>
  </si>
  <si>
    <t>食器の消毒・保管方法（該当するものを全てチェックすること）</t>
    <phoneticPr fontId="4"/>
  </si>
  <si>
    <t>検食を行っているか。</t>
    <phoneticPr fontId="4"/>
  </si>
  <si>
    <t>保存食はあるか。</t>
    <phoneticPr fontId="4"/>
  </si>
  <si>
    <t>給食日誌等に残食記録は、あるか。</t>
    <phoneticPr fontId="4"/>
  </si>
  <si>
    <t>食育について</t>
    <phoneticPr fontId="4"/>
  </si>
  <si>
    <t>食育の計画を立てている場合、その評価及び改善に努めているか。</t>
    <phoneticPr fontId="4"/>
  </si>
  <si>
    <t>献立について</t>
    <phoneticPr fontId="4"/>
  </si>
  <si>
    <t>献立の作成は、どのように行っているか。</t>
    <phoneticPr fontId="4"/>
  </si>
  <si>
    <t>献立内容は、変化に富んでいるか。</t>
    <phoneticPr fontId="4"/>
  </si>
  <si>
    <t>献立表は、家庭に配布しているか。</t>
    <phoneticPr fontId="4"/>
  </si>
  <si>
    <t>アレルギー疾患等児童一人ひとりに応じた給食を実施しているか。</t>
    <phoneticPr fontId="4"/>
  </si>
  <si>
    <t>食物アレルギーの児童への除去食等に対応するため、整備している書類にチェックすること。</t>
    <phoneticPr fontId="4"/>
  </si>
  <si>
    <t>児童処遇状況</t>
    <phoneticPr fontId="4"/>
  </si>
  <si>
    <t>作成している指導計画の種類にチェックすること。</t>
    <phoneticPr fontId="4"/>
  </si>
  <si>
    <t>それぞれの指導計画は、関連性と連続性を持たせて作成しているか。</t>
    <phoneticPr fontId="4"/>
  </si>
  <si>
    <t>縦割り保育（異年齢保育）を実施しているか。</t>
    <phoneticPr fontId="4"/>
  </si>
  <si>
    <t>指導計画に基づく保育内容の見直しを行い、改善を図っているか。</t>
    <phoneticPr fontId="4"/>
  </si>
  <si>
    <t>児童出欠簿を作成しているか。</t>
    <phoneticPr fontId="4"/>
  </si>
  <si>
    <t>１か月以上欠席児童がいるか。</t>
    <phoneticPr fontId="4"/>
  </si>
  <si>
    <t>給与支給台帳に受領印はあるか。</t>
    <phoneticPr fontId="10"/>
  </si>
  <si>
    <t>給与は、給与規程に定められた金額を支給しているか。</t>
    <phoneticPr fontId="10"/>
  </si>
  <si>
    <t>出勤簿や勤務実態を確認して給与を支払っているか。</t>
    <phoneticPr fontId="10"/>
  </si>
  <si>
    <t>各種諸手当は諸規程に基づき適正に支給しているか。</t>
    <phoneticPr fontId="10"/>
  </si>
  <si>
    <t>通勤手当、住居手当または扶養手当は、届出書、家賃証明書等挙証資料に基づき適切に認定しているか。</t>
    <phoneticPr fontId="10"/>
  </si>
  <si>
    <t>給与の状況</t>
    <phoneticPr fontId="10"/>
  </si>
  <si>
    <t>給与規程は、整備しているか。</t>
    <phoneticPr fontId="10"/>
  </si>
  <si>
    <t>(1)</t>
    <phoneticPr fontId="10"/>
  </si>
  <si>
    <t>給与規程の最終改定は、</t>
    <rPh sb="0" eb="2">
      <t>キュウヨ</t>
    </rPh>
    <rPh sb="2" eb="4">
      <t>キテイ</t>
    </rPh>
    <rPh sb="5" eb="7">
      <t>サイシュウ</t>
    </rPh>
    <rPh sb="7" eb="9">
      <t>カイテイ</t>
    </rPh>
    <phoneticPr fontId="10"/>
  </si>
  <si>
    <t>改定内容は</t>
    <phoneticPr fontId="10"/>
  </si>
  <si>
    <t>給与表の最終改定は、</t>
    <phoneticPr fontId="10"/>
  </si>
  <si>
    <t>(3)</t>
    <phoneticPr fontId="10"/>
  </si>
  <si>
    <t>(4)</t>
    <phoneticPr fontId="10"/>
  </si>
  <si>
    <t>(7)</t>
    <phoneticPr fontId="10"/>
  </si>
  <si>
    <t>外部研修を受講させているか。</t>
    <phoneticPr fontId="4"/>
  </si>
  <si>
    <t>研修記録（復命書）は作成されているか。</t>
    <phoneticPr fontId="4"/>
  </si>
  <si>
    <t>研修記録（復命書）は、他の職員に供覧し、周知しているか。</t>
    <phoneticPr fontId="4"/>
  </si>
  <si>
    <t>研修は保育士及び保育事業所の自己評価の状況を反映しているか。</t>
    <phoneticPr fontId="4"/>
  </si>
  <si>
    <t>前年度に旅行命令により受講させた主な外部研修を記入すること。</t>
    <phoneticPr fontId="4"/>
  </si>
  <si>
    <t>カ</t>
    <phoneticPr fontId="4"/>
  </si>
  <si>
    <t>職員の労働条件の改善等に配慮し、定着促進及び離職防止に努めているか。</t>
    <phoneticPr fontId="4"/>
  </si>
  <si>
    <t>「いる」場合は、その取組状況を記入すること。</t>
    <phoneticPr fontId="4"/>
  </si>
  <si>
    <t>職員研修の状況</t>
    <phoneticPr fontId="4"/>
  </si>
  <si>
    <t>保育事業所が主催する内部での研修（事業所内研修）は行われているか。</t>
    <phoneticPr fontId="4"/>
  </si>
  <si>
    <t>研修記録は整備しているか。</t>
    <phoneticPr fontId="4"/>
  </si>
  <si>
    <t>事業所内研修は、保育士及び保育事業所の自己評価の状況を反映した研修内容となっているか。</t>
    <phoneticPr fontId="4"/>
  </si>
  <si>
    <t>ウ</t>
    <phoneticPr fontId="4"/>
  </si>
  <si>
    <t>④の結果に基づき、健康診断個人票を作成し、5年間保存しているか。</t>
    <phoneticPr fontId="4"/>
  </si>
  <si>
    <t>健康診断の結果、異常があった場合、再検査等の指導等を行い、その再検査の結果を確認しているか。</t>
    <phoneticPr fontId="10"/>
  </si>
  <si>
    <t>労使協定について</t>
    <phoneticPr fontId="4"/>
  </si>
  <si>
    <t>時間外勤務・休日勤務について、適正に超勤手当を支給しているか。</t>
    <phoneticPr fontId="4"/>
  </si>
  <si>
    <t>時間外勤務命令簿を整備しているか。</t>
    <phoneticPr fontId="4"/>
  </si>
  <si>
    <t>年次有給休暇について</t>
    <phoneticPr fontId="4"/>
  </si>
  <si>
    <t>年次有給休暇は、パート職員を含め、労働基準法に照らして適正に付与しているか。</t>
    <phoneticPr fontId="4"/>
  </si>
  <si>
    <t>付与日数（新規・繰越）や残日数は、有給休暇簿で適正に管理 しているか。</t>
    <phoneticPr fontId="4"/>
  </si>
  <si>
    <t>育児短時間勤務・介護短時間勤務を適正に付与しているか。</t>
    <phoneticPr fontId="4"/>
  </si>
  <si>
    <t>職員処遇の状況</t>
    <phoneticPr fontId="10"/>
  </si>
  <si>
    <t>就業規則(※)を整備しているか。</t>
    <phoneticPr fontId="10"/>
  </si>
  <si>
    <t>就業規則及び労使協定等は職員に周知されているか。</t>
    <phoneticPr fontId="10"/>
  </si>
  <si>
    <t>就業規則及び労使協定等の職員への周知方法を記入すること。</t>
    <phoneticPr fontId="10"/>
  </si>
  <si>
    <t>職員採用手続きについて</t>
    <phoneticPr fontId="10"/>
  </si>
  <si>
    <t>県の最低賃金を下回る賃金の職員はいないか。</t>
    <phoneticPr fontId="10"/>
  </si>
  <si>
    <t>勤務時間について</t>
    <phoneticPr fontId="10"/>
  </si>
  <si>
    <t>1日8時間以内、週40時間以内勤務は守られているか。</t>
    <phoneticPr fontId="10"/>
  </si>
  <si>
    <t>職員、財産、収支及び利用乳幼児の処遇の状況を明らかにする書類を整備しているか。</t>
    <phoneticPr fontId="4"/>
  </si>
  <si>
    <t>直接契約した児童の保育を行っているか。</t>
    <phoneticPr fontId="4"/>
  </si>
  <si>
    <t>いる場合、利用定員の範囲内で受け入れているか。</t>
    <phoneticPr fontId="4"/>
  </si>
  <si>
    <t>土曜日閉園（半日閉園を含む）を行っているか。</t>
    <phoneticPr fontId="4"/>
  </si>
  <si>
    <t>入所率は利用定員の範囲内か。</t>
    <phoneticPr fontId="4"/>
  </si>
  <si>
    <t>入所率は認可定員の範囲内か。</t>
    <phoneticPr fontId="4"/>
  </si>
  <si>
    <t>「ある」場合</t>
    <phoneticPr fontId="4"/>
  </si>
  <si>
    <t>家庭的保育条例（家庭的保育事業者等と非常災害）の条</t>
    <phoneticPr fontId="4"/>
  </si>
  <si>
    <t>避難場所までの誘導を含めて訓練とみなす。</t>
    <phoneticPr fontId="4"/>
  </si>
  <si>
    <t>特定教育・保育条例（定員の遵守）の条</t>
    <rPh sb="0" eb="2">
      <t>トクテイ</t>
    </rPh>
    <rPh sb="2" eb="4">
      <t>キョウイク</t>
    </rPh>
    <rPh sb="7" eb="9">
      <t>ジョウレイ</t>
    </rPh>
    <rPh sb="10" eb="12">
      <t>テイイン</t>
    </rPh>
    <rPh sb="13" eb="15">
      <t>ジュンシュ</t>
    </rPh>
    <rPh sb="17" eb="18">
      <t>ジョウ</t>
    </rPh>
    <phoneticPr fontId="4"/>
  </si>
  <si>
    <t>特定教育・保育条例（特定地域型保育の取扱方針）の条</t>
    <rPh sb="5" eb="7">
      <t>ホイク</t>
    </rPh>
    <phoneticPr fontId="4"/>
  </si>
  <si>
    <t>保育日誌は、毎日必要事項を記録しているか。</t>
    <phoneticPr fontId="4"/>
  </si>
  <si>
    <t>保育の記録等は、児童票などに適正に整備しているか。</t>
    <phoneticPr fontId="4"/>
  </si>
  <si>
    <t>「児童福祉施設等における衛生管理の強化について」(昭和39年8月1日児発第669号)</t>
    <rPh sb="1" eb="3">
      <t>ジドウ</t>
    </rPh>
    <rPh sb="3" eb="5">
      <t>フクシ</t>
    </rPh>
    <rPh sb="5" eb="7">
      <t>シセツ</t>
    </rPh>
    <rPh sb="7" eb="8">
      <t>トウ</t>
    </rPh>
    <rPh sb="12" eb="14">
      <t>エイセイ</t>
    </rPh>
    <rPh sb="14" eb="16">
      <t>カンリ</t>
    </rPh>
    <rPh sb="17" eb="19">
      <t>キョウカ</t>
    </rPh>
    <rPh sb="25" eb="27">
      <t>ショウワ</t>
    </rPh>
    <rPh sb="29" eb="30">
      <t>ネン</t>
    </rPh>
    <rPh sb="31" eb="32">
      <t>ガツ</t>
    </rPh>
    <rPh sb="33" eb="34">
      <t>ニチ</t>
    </rPh>
    <rPh sb="34" eb="35">
      <t>ジ</t>
    </rPh>
    <rPh sb="35" eb="36">
      <t>ハツ</t>
    </rPh>
    <rPh sb="36" eb="37">
      <t>ダイ</t>
    </rPh>
    <rPh sb="40" eb="41">
      <t>ゴウ</t>
    </rPh>
    <phoneticPr fontId="10"/>
  </si>
  <si>
    <t>「社会福祉施設における保存食の保存期間等について」(平成8年7月25日社援施第117号)</t>
    <rPh sb="29" eb="30">
      <t>ネン</t>
    </rPh>
    <rPh sb="31" eb="32">
      <t>ガツ</t>
    </rPh>
    <rPh sb="34" eb="35">
      <t>ニチ</t>
    </rPh>
    <phoneticPr fontId="10"/>
  </si>
  <si>
    <t>有</t>
    <rPh sb="0" eb="1">
      <t>アリ</t>
    </rPh>
    <phoneticPr fontId="10"/>
  </si>
  <si>
    <t>無</t>
    <rPh sb="0" eb="1">
      <t>ナ</t>
    </rPh>
    <phoneticPr fontId="10"/>
  </si>
  <si>
    <t>→使用者は、労働者に、休憩時間を除き１週間について40時間を超えて労働させてはならない。また、休憩時間を除き1日について8時間を超えて、労働させてはならない。</t>
    <phoneticPr fontId="10"/>
  </si>
  <si>
    <t>0歳児</t>
    <phoneticPr fontId="10"/>
  </si>
  <si>
    <t>= 保育士</t>
    <phoneticPr fontId="10"/>
  </si>
  <si>
    <t>小数点第2位切り捨て</t>
    <phoneticPr fontId="10"/>
  </si>
  <si>
    <t>3歳児</t>
    <phoneticPr fontId="10"/>
  </si>
  <si>
    <t>4歳以上児</t>
    <phoneticPr fontId="10"/>
  </si>
  <si>
    <t>(非常勤)保育士</t>
    <rPh sb="1" eb="4">
      <t>ヒジョウキン</t>
    </rPh>
    <rPh sb="5" eb="7">
      <t>ホイク</t>
    </rPh>
    <rPh sb="7" eb="8">
      <t>シ</t>
    </rPh>
    <phoneticPr fontId="10"/>
  </si>
  <si>
    <t>半日閉園</t>
    <rPh sb="0" eb="2">
      <t>ハンニチ</t>
    </rPh>
    <rPh sb="2" eb="4">
      <t>ヘイエン</t>
    </rPh>
    <phoneticPr fontId="4"/>
  </si>
  <si>
    <t>隔週閉園</t>
    <rPh sb="0" eb="2">
      <t>カクシュウ</t>
    </rPh>
    <rPh sb="2" eb="4">
      <t>ヘイエン</t>
    </rPh>
    <phoneticPr fontId="4"/>
  </si>
  <si>
    <t>毎月第〇土曜日閉園</t>
    <rPh sb="0" eb="2">
      <t>マイツキ</t>
    </rPh>
    <rPh sb="2" eb="3">
      <t>ダイ</t>
    </rPh>
    <rPh sb="4" eb="7">
      <t>ドヨウビ</t>
    </rPh>
    <rPh sb="7" eb="9">
      <t>ヘイエン</t>
    </rPh>
    <phoneticPr fontId="4"/>
  </si>
  <si>
    <t>毎週閉園</t>
    <rPh sb="0" eb="2">
      <t>マイシュウ</t>
    </rPh>
    <rPh sb="2" eb="4">
      <t>ヘイエン</t>
    </rPh>
    <phoneticPr fontId="4"/>
  </si>
  <si>
    <t>勤務時間が6時間を超える場合、45～60分の休憩時間を与えているか。</t>
    <phoneticPr fontId="10"/>
  </si>
  <si>
    <t>無資格者に「保育士」の名称を使用していないか。</t>
    <phoneticPr fontId="4"/>
  </si>
  <si>
    <t>無資格者が補助的な業務を超えて保育に従事していないか。</t>
    <phoneticPr fontId="4"/>
  </si>
  <si>
    <t>社会福祉法人会計基準</t>
    <rPh sb="0" eb="2">
      <t>シャカイ</t>
    </rPh>
    <rPh sb="2" eb="4">
      <t>フクシ</t>
    </rPh>
    <rPh sb="4" eb="6">
      <t>ホウジン</t>
    </rPh>
    <rPh sb="6" eb="8">
      <t>カイケイ</t>
    </rPh>
    <rPh sb="8" eb="10">
      <t>キジュン</t>
    </rPh>
    <phoneticPr fontId="4"/>
  </si>
  <si>
    <t>企業会計基準</t>
    <rPh sb="0" eb="2">
      <t>キギョウ</t>
    </rPh>
    <rPh sb="2" eb="4">
      <t>カイケイ</t>
    </rPh>
    <rPh sb="4" eb="6">
      <t>キジュン</t>
    </rPh>
    <phoneticPr fontId="4"/>
  </si>
  <si>
    <t>学校法人会計基準</t>
    <rPh sb="0" eb="2">
      <t>ガッコウ</t>
    </rPh>
    <rPh sb="2" eb="4">
      <t>ホウジン</t>
    </rPh>
    <rPh sb="4" eb="6">
      <t>カイケイ</t>
    </rPh>
    <rPh sb="6" eb="8">
      <t>キジュン</t>
    </rPh>
    <phoneticPr fontId="4"/>
  </si>
  <si>
    <t>正規職員と同じ</t>
    <rPh sb="0" eb="2">
      <t>セイキ</t>
    </rPh>
    <rPh sb="2" eb="4">
      <t>ショクイン</t>
    </rPh>
    <rPh sb="5" eb="6">
      <t>オナ</t>
    </rPh>
    <phoneticPr fontId="10"/>
  </si>
  <si>
    <t>→少なくとも年に2回の定期健康診断を学校保健安全法に規定する健康診断に準じて行うこと。</t>
    <phoneticPr fontId="10"/>
  </si>
  <si>
    <t>別途作成</t>
    <phoneticPr fontId="10"/>
  </si>
  <si>
    <t>(ア)</t>
    <phoneticPr fontId="4"/>
  </si>
  <si>
    <t>（ウ）</t>
    <phoneticPr fontId="4"/>
  </si>
  <si>
    <t xml:space="preserve">受講者は、正規職員に限定していないか｡ </t>
    <rPh sb="5" eb="7">
      <t>セイキ</t>
    </rPh>
    <phoneticPr fontId="4"/>
  </si>
  <si>
    <t>一時預かり児童の数は、当該月の一日平均の利用児童数を記入すること。</t>
    <phoneticPr fontId="4"/>
  </si>
  <si>
    <t xml:space="preserve">労働基準法第24条 </t>
    <rPh sb="5" eb="6">
      <t>ダイ</t>
    </rPh>
    <phoneticPr fontId="10"/>
  </si>
  <si>
    <t>一時預かり事業（</t>
    <rPh sb="0" eb="2">
      <t>イチジ</t>
    </rPh>
    <rPh sb="2" eb="3">
      <t>アズ</t>
    </rPh>
    <rPh sb="5" eb="7">
      <t>ジギョウ</t>
    </rPh>
    <phoneticPr fontId="4"/>
  </si>
  <si>
    <t>労働基準法第34条</t>
    <phoneticPr fontId="4"/>
  </si>
  <si>
    <t>障害児保育加算</t>
    <rPh sb="0" eb="2">
      <t>ショウガイ</t>
    </rPh>
    <rPh sb="2" eb="3">
      <t>ジ</t>
    </rPh>
    <rPh sb="3" eb="5">
      <t>ホイク</t>
    </rPh>
    <rPh sb="5" eb="7">
      <t>カサン</t>
    </rPh>
    <phoneticPr fontId="4"/>
  </si>
  <si>
    <t>労働基準法施行規則第52条の2</t>
    <rPh sb="0" eb="2">
      <t>ロウドウ</t>
    </rPh>
    <rPh sb="2" eb="5">
      <t>キジュンホウ</t>
    </rPh>
    <rPh sb="5" eb="7">
      <t>セコウ</t>
    </rPh>
    <rPh sb="7" eb="9">
      <t>キソク</t>
    </rPh>
    <rPh sb="9" eb="10">
      <t>ダイ</t>
    </rPh>
    <rPh sb="12" eb="13">
      <t>ジョウ</t>
    </rPh>
    <phoneticPr fontId="10"/>
  </si>
  <si>
    <t>家庭的保育条例（家庭的保育事業者等の職員の知識及び技能の向上等）の条</t>
    <rPh sb="0" eb="3">
      <t>カテイテキ</t>
    </rPh>
    <rPh sb="3" eb="5">
      <t>ホイク</t>
    </rPh>
    <rPh sb="5" eb="7">
      <t>ジョウレイ</t>
    </rPh>
    <rPh sb="8" eb="11">
      <t>カテイテキ</t>
    </rPh>
    <rPh sb="11" eb="13">
      <t>ホイク</t>
    </rPh>
    <rPh sb="13" eb="16">
      <t>ジギョウシャ</t>
    </rPh>
    <rPh sb="16" eb="17">
      <t>トウ</t>
    </rPh>
    <rPh sb="18" eb="20">
      <t>ショクイン</t>
    </rPh>
    <rPh sb="21" eb="23">
      <t>チシキ</t>
    </rPh>
    <rPh sb="23" eb="24">
      <t>オヨ</t>
    </rPh>
    <rPh sb="25" eb="27">
      <t>ギノウ</t>
    </rPh>
    <rPh sb="28" eb="30">
      <t>コウジョウ</t>
    </rPh>
    <rPh sb="30" eb="31">
      <t>トウ</t>
    </rPh>
    <rPh sb="33" eb="34">
      <t>ジョウ</t>
    </rPh>
    <phoneticPr fontId="4"/>
  </si>
  <si>
    <t>（所在地）</t>
    <phoneticPr fontId="4"/>
  </si>
  <si>
    <t>児童虐待の防止等に関する法律第6条</t>
    <phoneticPr fontId="4"/>
  </si>
  <si>
    <t>児童虐待の防止等に関する法律第5条</t>
    <phoneticPr fontId="4"/>
  </si>
  <si>
    <t>特定教育・保育条例（一般原則）の条第4項</t>
    <phoneticPr fontId="4"/>
  </si>
  <si>
    <t>件</t>
    <rPh sb="0" eb="1">
      <t>ケン</t>
    </rPh>
    <phoneticPr fontId="4"/>
  </si>
  <si>
    <t>参加職員の偏りがないこと。</t>
    <phoneticPr fontId="4"/>
  </si>
  <si>
    <t>特定教育・保育条例（運営規程）の条</t>
    <rPh sb="0" eb="2">
      <t>トクテイ</t>
    </rPh>
    <rPh sb="2" eb="4">
      <t>キョウイク</t>
    </rPh>
    <rPh sb="5" eb="7">
      <t>ホイク</t>
    </rPh>
    <rPh sb="7" eb="9">
      <t>ジョウレイ</t>
    </rPh>
    <rPh sb="10" eb="12">
      <t>ウンエイ</t>
    </rPh>
    <rPh sb="12" eb="14">
      <t>キテイ</t>
    </rPh>
    <rPh sb="16" eb="17">
      <t>ジョウ</t>
    </rPh>
    <phoneticPr fontId="4"/>
  </si>
  <si>
    <t>根拠法令・通知等（印刷不要）</t>
    <phoneticPr fontId="4"/>
  </si>
  <si>
    <t>利用定員、認可定員は、市町村へ届け出ている定員数を記載すること。</t>
    <phoneticPr fontId="10"/>
  </si>
  <si>
    <t>面積㎡</t>
    <rPh sb="0" eb="2">
      <t>メンセキ</t>
    </rPh>
    <phoneticPr fontId="10"/>
  </si>
  <si>
    <t>・便　所  （</t>
    <rPh sb="1" eb="2">
      <t>ビン</t>
    </rPh>
    <rPh sb="3" eb="4">
      <t>ショ</t>
    </rPh>
    <phoneticPr fontId="4"/>
  </si>
  <si>
    <t>有</t>
    <rPh sb="0" eb="1">
      <t>ア</t>
    </rPh>
    <phoneticPr fontId="4"/>
  </si>
  <si>
    <t>無</t>
    <rPh sb="0" eb="1">
      <t>ナ</t>
    </rPh>
    <phoneticPr fontId="4"/>
  </si>
  <si>
    <t>・医務室 （</t>
    <phoneticPr fontId="4"/>
  </si>
  <si>
    <t>調乳室</t>
    <rPh sb="0" eb="3">
      <t>チョウニュウシツ</t>
    </rPh>
    <phoneticPr fontId="4"/>
  </si>
  <si>
    <t>・沐浴室 （</t>
    <rPh sb="1" eb="3">
      <t>モクヨク</t>
    </rPh>
    <rPh sb="3" eb="4">
      <t>シツ</t>
    </rPh>
    <phoneticPr fontId="10"/>
  </si>
  <si>
    <t>監査調書提出月の初日現在の児童現員数を記入すること。</t>
    <rPh sb="6" eb="7">
      <t>ツキ</t>
    </rPh>
    <phoneticPr fontId="4"/>
  </si>
  <si>
    <t>屋外遊戯場</t>
    <rPh sb="0" eb="2">
      <t>オクガイ</t>
    </rPh>
    <rPh sb="2" eb="4">
      <t>ユウギ</t>
    </rPh>
    <rPh sb="4" eb="5">
      <t>ジョウ</t>
    </rPh>
    <phoneticPr fontId="4"/>
  </si>
  <si>
    <t>「保育室等」とは、乳児室、ほふく室、保育室又は遊戯室をいう。</t>
    <rPh sb="21" eb="22">
      <t>マタ</t>
    </rPh>
    <phoneticPr fontId="4"/>
  </si>
  <si>
    <t>÷</t>
    <phoneticPr fontId="4"/>
  </si>
  <si>
    <t>保育標準時間認定
子どもを受入れる事業所</t>
    <phoneticPr fontId="4"/>
  </si>
  <si>
    <t>非常勤保育士</t>
    <phoneticPr fontId="4"/>
  </si>
  <si>
    <t>a</t>
    <phoneticPr fontId="4"/>
  </si>
  <si>
    <t>c</t>
    <phoneticPr fontId="4"/>
  </si>
  <si>
    <t>b</t>
    <phoneticPr fontId="4"/>
  </si>
  <si>
    <t>（保育士）算定に当たっては、下記参照。</t>
    <phoneticPr fontId="4"/>
  </si>
  <si>
    <t>入所児童等の内訳を記入すること。（新設事業所は①と②は記載不要）</t>
    <rPh sb="17" eb="19">
      <t>シンセツ</t>
    </rPh>
    <rPh sb="19" eb="22">
      <t>ジギョウショ</t>
    </rPh>
    <phoneticPr fontId="4"/>
  </si>
  <si>
    <t>週休</t>
    <phoneticPr fontId="10"/>
  </si>
  <si>
    <t>必要な検査項目を満たしているか。</t>
    <phoneticPr fontId="4"/>
  </si>
  <si>
    <t xml:space="preserve"> (ｱ)</t>
    <phoneticPr fontId="4"/>
  </si>
  <si>
    <t>採用時健康診断に代えて健康診断書を徴取している場合、有効期限は過ぎていないか。</t>
    <phoneticPr fontId="4"/>
  </si>
  <si>
    <t>保育事業所
所在地</t>
    <rPh sb="0" eb="2">
      <t>ホイク</t>
    </rPh>
    <rPh sb="2" eb="5">
      <t>ジギョウショ</t>
    </rPh>
    <rPh sb="6" eb="9">
      <t>ショザイチ</t>
    </rPh>
    <phoneticPr fontId="4"/>
  </si>
  <si>
    <t>研修結果は、事業所内研修等に活用されているか。</t>
    <rPh sb="6" eb="9">
      <t>ジギョウショ</t>
    </rPh>
    <rPh sb="9" eb="10">
      <t>ナイ</t>
    </rPh>
    <phoneticPr fontId="4"/>
  </si>
  <si>
    <t>全体的な計画に基づき、実際の保育内容を具体化した指導計画を作成しているか。</t>
    <rPh sb="0" eb="3">
      <t>ゼンタイテキ</t>
    </rPh>
    <rPh sb="4" eb="6">
      <t>ケイカク</t>
    </rPh>
    <phoneticPr fontId="4"/>
  </si>
  <si>
    <t>施設長等は児童票を閲覧し、保育内容を把握しているか。</t>
    <rPh sb="5" eb="7">
      <t>ジドウ</t>
    </rPh>
    <rPh sb="7" eb="8">
      <t>ヒョウ</t>
    </rPh>
    <phoneticPr fontId="4"/>
  </si>
  <si>
    <t>「保育室等」とは乳児室、ほふく室、保育室又は遊戯室をいう。</t>
    <rPh sb="20" eb="21">
      <t>マタ</t>
    </rPh>
    <phoneticPr fontId="10"/>
  </si>
  <si>
    <t>回 ・ 保育室　1日</t>
    <rPh sb="0" eb="1">
      <t>カイ</t>
    </rPh>
    <rPh sb="9" eb="10">
      <t>ニチ</t>
    </rPh>
    <phoneticPr fontId="10"/>
  </si>
  <si>
    <t>苦情解決状況　　※本年度分は監査調書提出月の前月分までの状況を記入すること。</t>
    <phoneticPr fontId="4"/>
  </si>
  <si>
    <t>特定教育・保育条例（準用）の条
→特定教育・保育条例（苦情解決）の条</t>
    <rPh sb="0" eb="2">
      <t>トクテイ</t>
    </rPh>
    <rPh sb="2" eb="4">
      <t>キョウイク</t>
    </rPh>
    <rPh sb="5" eb="7">
      <t>ホイク</t>
    </rPh>
    <rPh sb="7" eb="9">
      <t>ジョウレイ</t>
    </rPh>
    <rPh sb="10" eb="12">
      <t>ジュンヨウ</t>
    </rPh>
    <rPh sb="14" eb="15">
      <t>ジョウ</t>
    </rPh>
    <rPh sb="17" eb="19">
      <t>トクテイ</t>
    </rPh>
    <rPh sb="19" eb="21">
      <t>キョウイク</t>
    </rPh>
    <rPh sb="22" eb="24">
      <t>ホイク</t>
    </rPh>
    <rPh sb="24" eb="26">
      <t>ジョウレイ</t>
    </rPh>
    <rPh sb="27" eb="29">
      <t>クジョウ</t>
    </rPh>
    <rPh sb="29" eb="31">
      <t>カイケツ</t>
    </rPh>
    <rPh sb="33" eb="34">
      <t>ジョウ</t>
    </rPh>
    <phoneticPr fontId="10"/>
  </si>
  <si>
    <t>家庭的保育条例（家庭的保育事業者等の一般原則）の条第3項、第4項</t>
    <rPh sb="0" eb="3">
      <t>カテイテキ</t>
    </rPh>
    <rPh sb="3" eb="5">
      <t>ホイク</t>
    </rPh>
    <rPh sb="5" eb="7">
      <t>ジョウレイ</t>
    </rPh>
    <rPh sb="8" eb="11">
      <t>カテイテキ</t>
    </rPh>
    <rPh sb="11" eb="13">
      <t>ホイク</t>
    </rPh>
    <rPh sb="13" eb="15">
      <t>ジギョウ</t>
    </rPh>
    <rPh sb="15" eb="17">
      <t>シャナド</t>
    </rPh>
    <rPh sb="18" eb="20">
      <t>イッパン</t>
    </rPh>
    <rPh sb="20" eb="22">
      <t>ゲンソク</t>
    </rPh>
    <rPh sb="24" eb="25">
      <t>ジョウ</t>
    </rPh>
    <rPh sb="25" eb="26">
      <t>ダイ</t>
    </rPh>
    <rPh sb="27" eb="28">
      <t>コウ</t>
    </rPh>
    <rPh sb="29" eb="30">
      <t>ダイ</t>
    </rPh>
    <rPh sb="31" eb="32">
      <t>コウ</t>
    </rPh>
    <phoneticPr fontId="4"/>
  </si>
  <si>
    <t>特定教育・保育条例（特定地域型保育に関する評価等）の条</t>
    <rPh sb="0" eb="4">
      <t>トクテイキョウイク</t>
    </rPh>
    <rPh sb="5" eb="7">
      <t>ホイク</t>
    </rPh>
    <rPh sb="7" eb="9">
      <t>ジョウレイ</t>
    </rPh>
    <rPh sb="10" eb="12">
      <t>トクテイ</t>
    </rPh>
    <rPh sb="12" eb="15">
      <t>チイキガタ</t>
    </rPh>
    <rPh sb="15" eb="17">
      <t>ホイク</t>
    </rPh>
    <rPh sb="18" eb="19">
      <t>カン</t>
    </rPh>
    <rPh sb="21" eb="23">
      <t>ヒョウカ</t>
    </rPh>
    <rPh sb="23" eb="24">
      <t>トウ</t>
    </rPh>
    <rPh sb="26" eb="27">
      <t>ジョウ</t>
    </rPh>
    <phoneticPr fontId="4"/>
  </si>
  <si>
    <t>事　務　所　（本部）
所       在       地</t>
    <rPh sb="0" eb="1">
      <t>コト</t>
    </rPh>
    <rPh sb="2" eb="3">
      <t>ツトム</t>
    </rPh>
    <rPh sb="4" eb="5">
      <t>ショ</t>
    </rPh>
    <rPh sb="7" eb="9">
      <t>ホンブ</t>
    </rPh>
    <rPh sb="11" eb="12">
      <t>ショ</t>
    </rPh>
    <rPh sb="19" eb="20">
      <t>ザイ</t>
    </rPh>
    <rPh sb="27" eb="28">
      <t>チ</t>
    </rPh>
    <phoneticPr fontId="4"/>
  </si>
  <si>
    <t>－20℃以下</t>
    <rPh sb="3" eb="5">
      <t>イカ</t>
    </rPh>
    <phoneticPr fontId="4"/>
  </si>
  <si>
    <t>－20℃より高い</t>
    <rPh sb="5" eb="6">
      <t>タカ</t>
    </rPh>
    <phoneticPr fontId="4"/>
  </si>
  <si>
    <t xml:space="preserve"> 調理済みのみ</t>
    <rPh sb="1" eb="4">
      <t>チョウリズ</t>
    </rPh>
    <phoneticPr fontId="4"/>
  </si>
  <si>
    <t>特定教育・保育条例（準用）の条
→特定教育・保育条例（苦情解決）の条第2項</t>
    <rPh sb="0" eb="2">
      <t>トクテイ</t>
    </rPh>
    <rPh sb="2" eb="4">
      <t>キョウイク</t>
    </rPh>
    <rPh sb="7" eb="8">
      <t>ジョウ</t>
    </rPh>
    <rPh sb="8" eb="9">
      <t>レイ</t>
    </rPh>
    <rPh sb="10" eb="12">
      <t>ジュンヨウ</t>
    </rPh>
    <rPh sb="14" eb="15">
      <t>ジョウ</t>
    </rPh>
    <rPh sb="17" eb="19">
      <t>トクテイ</t>
    </rPh>
    <rPh sb="19" eb="21">
      <t>キョウイク</t>
    </rPh>
    <rPh sb="22" eb="24">
      <t>ホイク</t>
    </rPh>
    <rPh sb="24" eb="26">
      <t>ジョウレイ</t>
    </rPh>
    <rPh sb="27" eb="29">
      <t>クジョウ</t>
    </rPh>
    <rPh sb="29" eb="31">
      <t>カイケツ</t>
    </rPh>
    <rPh sb="33" eb="34">
      <t>ジョウ</t>
    </rPh>
    <rPh sb="34" eb="35">
      <t>ダイ</t>
    </rPh>
    <rPh sb="36" eb="37">
      <t>コウ</t>
    </rPh>
    <phoneticPr fontId="4"/>
  </si>
  <si>
    <t>電話番号</t>
    <rPh sb="0" eb="4">
      <t>デンワバンゴウ</t>
    </rPh>
    <phoneticPr fontId="4"/>
  </si>
  <si>
    <t>退職（転出）
年月日</t>
    <rPh sb="0" eb="2">
      <t>タイショク</t>
    </rPh>
    <rPh sb="3" eb="5">
      <t>テンシュツ</t>
    </rPh>
    <rPh sb="7" eb="10">
      <t>ネンガッピ</t>
    </rPh>
    <phoneticPr fontId="10"/>
  </si>
  <si>
    <t>調理員（補助を含む）の採用時又は給食業務への配置換えの際に、健康診断に加え検便を実施しているか。</t>
    <rPh sb="30" eb="34">
      <t>ケンコウシンダン</t>
    </rPh>
    <phoneticPr fontId="4"/>
  </si>
  <si>
    <r>
      <t>施設長、副施設長　</t>
    </r>
    <r>
      <rPr>
        <b/>
        <sz val="10"/>
        <rFont val="ＭＳ Ｐ明朝"/>
        <family val="1"/>
        <charset val="128"/>
      </rPr>
      <t>※新設事業所は本年度分＜監査調書提出月前月まで＞</t>
    </r>
    <rPh sb="4" eb="8">
      <t>フクシセツチョウ</t>
    </rPh>
    <rPh sb="10" eb="12">
      <t>シンセツ</t>
    </rPh>
    <rPh sb="12" eb="15">
      <t>ジギョウショ</t>
    </rPh>
    <rPh sb="16" eb="19">
      <t>ホンネンド</t>
    </rPh>
    <rPh sb="19" eb="20">
      <t>ブン</t>
    </rPh>
    <rPh sb="21" eb="23">
      <t>カンサ</t>
    </rPh>
    <rPh sb="23" eb="25">
      <t>チョウショ</t>
    </rPh>
    <rPh sb="25" eb="27">
      <t>テイシュツ</t>
    </rPh>
    <rPh sb="27" eb="28">
      <t>ツキ</t>
    </rPh>
    <rPh sb="28" eb="30">
      <t>ゼンゲツ</t>
    </rPh>
    <phoneticPr fontId="4"/>
  </si>
  <si>
    <t>保育の記録を適正に整備しているか。</t>
    <phoneticPr fontId="4"/>
  </si>
  <si>
    <t>児童の健康診断の実施状況について</t>
    <rPh sb="0" eb="2">
      <t>ジドウ</t>
    </rPh>
    <phoneticPr fontId="4"/>
  </si>
  <si>
    <t>健康診断の当日に欠席した児童を再受診させているか。</t>
    <rPh sb="12" eb="14">
      <t>ジドウ</t>
    </rPh>
    <phoneticPr fontId="4"/>
  </si>
  <si>
    <t>消防計画は職員に周知され、非常災害時の分担表を事務室等に掲示しているか。</t>
    <phoneticPr fontId="4"/>
  </si>
  <si>
    <t>令和</t>
    <rPh sb="0" eb="2">
      <t>レイワ</t>
    </rPh>
    <phoneticPr fontId="4"/>
  </si>
  <si>
    <t>保 育 事 業 所 の
名　　　　　　　　称</t>
    <rPh sb="0" eb="1">
      <t>タモツ</t>
    </rPh>
    <rPh sb="2" eb="3">
      <t>イク</t>
    </rPh>
    <rPh sb="4" eb="5">
      <t>コト</t>
    </rPh>
    <rPh sb="6" eb="7">
      <t>ゴウ</t>
    </rPh>
    <rPh sb="8" eb="9">
      <t>ショ</t>
    </rPh>
    <rPh sb="12" eb="13">
      <t>メイ</t>
    </rPh>
    <rPh sb="21" eb="22">
      <t>ショウ</t>
    </rPh>
    <phoneticPr fontId="4"/>
  </si>
  <si>
    <t>（監査調書提出月：</t>
    <rPh sb="1" eb="3">
      <t>カンサ</t>
    </rPh>
    <rPh sb="3" eb="5">
      <t>チョウショ</t>
    </rPh>
    <rPh sb="5" eb="7">
      <t>テイシュツ</t>
    </rPh>
    <rPh sb="7" eb="8">
      <t>ヅキ</t>
    </rPh>
    <phoneticPr fontId="4"/>
  </si>
  <si>
    <t>月初日現在）</t>
  </si>
  <si>
    <t>保育士</t>
    <rPh sb="0" eb="3">
      <t>ホイクシ</t>
    </rPh>
    <phoneticPr fontId="4"/>
  </si>
  <si>
    <t>家庭的保育条例（家庭的保育事業所等内部の規程）の条</t>
    <rPh sb="0" eb="3">
      <t>カテイテキ</t>
    </rPh>
    <rPh sb="3" eb="5">
      <t>ホイク</t>
    </rPh>
    <rPh sb="5" eb="7">
      <t>ジョウレイ</t>
    </rPh>
    <rPh sb="8" eb="11">
      <t>カテイテキ</t>
    </rPh>
    <rPh sb="11" eb="13">
      <t>ホイク</t>
    </rPh>
    <rPh sb="13" eb="16">
      <t>ジギョウショ</t>
    </rPh>
    <rPh sb="16" eb="17">
      <t>トウ</t>
    </rPh>
    <rPh sb="17" eb="19">
      <t>ナイブ</t>
    </rPh>
    <rPh sb="20" eb="22">
      <t>キテイ</t>
    </rPh>
    <rPh sb="24" eb="25">
      <t>ジョウ</t>
    </rPh>
    <phoneticPr fontId="4"/>
  </si>
  <si>
    <t>家庭的保育条例（保育所等との連携）の条</t>
    <rPh sb="0" eb="3">
      <t>カテイテキ</t>
    </rPh>
    <rPh sb="3" eb="5">
      <t>ホイク</t>
    </rPh>
    <rPh sb="5" eb="7">
      <t>ジョウレイ</t>
    </rPh>
    <rPh sb="8" eb="10">
      <t>ホイク</t>
    </rPh>
    <rPh sb="10" eb="11">
      <t>ショ</t>
    </rPh>
    <rPh sb="11" eb="12">
      <t>トウ</t>
    </rPh>
    <rPh sb="14" eb="16">
      <t>レンケイ</t>
    </rPh>
    <rPh sb="18" eb="19">
      <t>ジョウ</t>
    </rPh>
    <phoneticPr fontId="4"/>
  </si>
  <si>
    <t>特定教育・保育条例附則（連携施設に関する経過措置）の条</t>
    <rPh sb="9" eb="11">
      <t>フソク</t>
    </rPh>
    <rPh sb="12" eb="14">
      <t>レンケイ</t>
    </rPh>
    <rPh sb="14" eb="16">
      <t>シセツ</t>
    </rPh>
    <rPh sb="17" eb="18">
      <t>カン</t>
    </rPh>
    <rPh sb="20" eb="22">
      <t>ケイカ</t>
    </rPh>
    <rPh sb="22" eb="24">
      <t>ソチ</t>
    </rPh>
    <rPh sb="26" eb="27">
      <t>ジョウ</t>
    </rPh>
    <phoneticPr fontId="4"/>
  </si>
  <si>
    <t>家庭的保育条例附則（連携施設に関する経過措置）の条</t>
    <rPh sb="0" eb="3">
      <t>カテイテキ</t>
    </rPh>
    <rPh sb="3" eb="5">
      <t>ホイク</t>
    </rPh>
    <rPh sb="5" eb="7">
      <t>ジョウレイ</t>
    </rPh>
    <rPh sb="7" eb="9">
      <t>フソク</t>
    </rPh>
    <rPh sb="10" eb="12">
      <t>レンケイ</t>
    </rPh>
    <rPh sb="12" eb="14">
      <t>シセツ</t>
    </rPh>
    <rPh sb="15" eb="16">
      <t>カン</t>
    </rPh>
    <rPh sb="18" eb="20">
      <t>ケイカ</t>
    </rPh>
    <rPh sb="20" eb="22">
      <t>ソチ</t>
    </rPh>
    <rPh sb="24" eb="25">
      <t>ジョウ</t>
    </rPh>
    <phoneticPr fontId="4"/>
  </si>
  <si>
    <t>特定教育・保育条例（記録の整備）の条</t>
    <rPh sb="0" eb="2">
      <t>トクテイ</t>
    </rPh>
    <rPh sb="2" eb="4">
      <t>キョウイク</t>
    </rPh>
    <rPh sb="5" eb="7">
      <t>ホイク</t>
    </rPh>
    <rPh sb="7" eb="9">
      <t>ジョウレイ</t>
    </rPh>
    <rPh sb="10" eb="12">
      <t>キロク</t>
    </rPh>
    <rPh sb="13" eb="15">
      <t>セイビ</t>
    </rPh>
    <rPh sb="17" eb="18">
      <t>ジョウ</t>
    </rPh>
    <phoneticPr fontId="4"/>
  </si>
  <si>
    <t>家庭的保育条例（家庭的保育事業所等に備える帳簿）の条</t>
    <rPh sb="0" eb="3">
      <t>カテイテキ</t>
    </rPh>
    <rPh sb="3" eb="5">
      <t>ホイク</t>
    </rPh>
    <rPh sb="5" eb="7">
      <t>ジョウレイ</t>
    </rPh>
    <rPh sb="8" eb="11">
      <t>カテイテキ</t>
    </rPh>
    <rPh sb="11" eb="13">
      <t>ホイク</t>
    </rPh>
    <rPh sb="13" eb="16">
      <t>ジギョウショ</t>
    </rPh>
    <rPh sb="16" eb="17">
      <t>トウ</t>
    </rPh>
    <rPh sb="18" eb="19">
      <t>ソナ</t>
    </rPh>
    <rPh sb="21" eb="23">
      <t>チョウボ</t>
    </rPh>
    <rPh sb="25" eb="26">
      <t>ジョウ</t>
    </rPh>
    <phoneticPr fontId="4"/>
  </si>
  <si>
    <t>）　･</t>
    <phoneticPr fontId="10"/>
  </si>
  <si>
    <t xml:space="preserve"> ①</t>
    <phoneticPr fontId="10"/>
  </si>
  <si>
    <t>育児休業、介護休業等育児又は家族介護を行う労働者の福祉に関する法律</t>
    <phoneticPr fontId="4"/>
  </si>
  <si>
    <t>定年制を採用しているか。</t>
    <phoneticPr fontId="4"/>
  </si>
  <si>
    <t>定年が65歳未満の場合、高年齢者雇用安定法改正法に照らし、65歳までの継続雇用制度を適正に導入しているか。</t>
    <phoneticPr fontId="4"/>
  </si>
  <si>
    <r>
      <rPr>
        <b/>
        <sz val="11"/>
        <rFont val="ＭＳ Ｐゴシック"/>
        <family val="3"/>
        <charset val="128"/>
      </rPr>
      <t>別表</t>
    </r>
    <r>
      <rPr>
        <sz val="11"/>
        <rFont val="ＭＳ Ｐ明朝"/>
        <family val="1"/>
        <charset val="128"/>
      </rPr>
      <t xml:space="preserve"> </t>
    </r>
    <phoneticPr fontId="10"/>
  </si>
  <si>
    <t>（監査調書提出月：</t>
    <rPh sb="1" eb="3">
      <t>カンサ</t>
    </rPh>
    <rPh sb="3" eb="5">
      <t>チョウショ</t>
    </rPh>
    <rPh sb="5" eb="7">
      <t>テイシュツ</t>
    </rPh>
    <rPh sb="7" eb="8">
      <t>ヅキ</t>
    </rPh>
    <phoneticPr fontId="10"/>
  </si>
  <si>
    <t>月初日現在）</t>
    <rPh sb="0" eb="1">
      <t>ガツ</t>
    </rPh>
    <rPh sb="1" eb="3">
      <t>ショニチ</t>
    </rPh>
    <rPh sb="3" eb="5">
      <t>ゲンザイ</t>
    </rPh>
    <phoneticPr fontId="10"/>
  </si>
  <si>
    <t>施設長</t>
    <rPh sb="0" eb="2">
      <t>シセツ</t>
    </rPh>
    <rPh sb="2" eb="3">
      <t>チョウ</t>
    </rPh>
    <phoneticPr fontId="10"/>
  </si>
  <si>
    <t>子育て支援員</t>
    <rPh sb="0" eb="2">
      <t>コソダ</t>
    </rPh>
    <rPh sb="3" eb="6">
      <t>シエンイン</t>
    </rPh>
    <phoneticPr fontId="10"/>
  </si>
  <si>
    <t>A</t>
    <phoneticPr fontId="10"/>
  </si>
  <si>
    <t>B</t>
    <phoneticPr fontId="10"/>
  </si>
  <si>
    <t>C</t>
    <phoneticPr fontId="10"/>
  </si>
  <si>
    <t>D</t>
    <phoneticPr fontId="10"/>
  </si>
  <si>
    <t>E</t>
    <phoneticPr fontId="10"/>
  </si>
  <si>
    <t>（雇入時の健康診断）</t>
    <rPh sb="1" eb="3">
      <t>ヤトイイ</t>
    </rPh>
    <rPh sb="3" eb="4">
      <t>ジ</t>
    </rPh>
    <rPh sb="5" eb="9">
      <t>ケンコウシンダン</t>
    </rPh>
    <phoneticPr fontId="4"/>
  </si>
  <si>
    <t>（定期健康診断）</t>
    <rPh sb="1" eb="3">
      <t>テイキ</t>
    </rPh>
    <rPh sb="3" eb="5">
      <t>ケンコウ</t>
    </rPh>
    <rPh sb="5" eb="7">
      <t>シンダン</t>
    </rPh>
    <phoneticPr fontId="4"/>
  </si>
  <si>
    <t>（健康診断結果の記録の作成）</t>
    <rPh sb="1" eb="3">
      <t>ケンコウ</t>
    </rPh>
    <rPh sb="3" eb="5">
      <t>シンダン</t>
    </rPh>
    <rPh sb="5" eb="7">
      <t>ケッカ</t>
    </rPh>
    <rPh sb="8" eb="10">
      <t>キロク</t>
    </rPh>
    <rPh sb="11" eb="13">
      <t>サクセイ</t>
    </rPh>
    <phoneticPr fontId="4"/>
  </si>
  <si>
    <t>資格の
種類</t>
    <phoneticPr fontId="10"/>
  </si>
  <si>
    <t>施設長</t>
  </si>
  <si>
    <t>2．</t>
    <phoneticPr fontId="10"/>
  </si>
  <si>
    <t>3．</t>
  </si>
  <si>
    <t>4．</t>
    <phoneticPr fontId="10"/>
  </si>
  <si>
    <t>5.</t>
    <phoneticPr fontId="10"/>
  </si>
  <si>
    <t>資格の
種類</t>
    <rPh sb="0" eb="2">
      <t>シカク</t>
    </rPh>
    <rPh sb="4" eb="5">
      <t>タネ</t>
    </rPh>
    <rPh sb="5" eb="6">
      <t>タグイ</t>
    </rPh>
    <phoneticPr fontId="10"/>
  </si>
  <si>
    <t>保育所保育指針第5章4(1)</t>
    <rPh sb="0" eb="7">
      <t>ホイクショホイクシシン</t>
    </rPh>
    <rPh sb="7" eb="8">
      <t>ダイ</t>
    </rPh>
    <rPh sb="9" eb="10">
      <t>ショウ</t>
    </rPh>
    <phoneticPr fontId="4"/>
  </si>
  <si>
    <t>保育所保育指針第5章3(1)</t>
    <rPh sb="0" eb="2">
      <t>ホイク</t>
    </rPh>
    <rPh sb="2" eb="3">
      <t>ショ</t>
    </rPh>
    <rPh sb="3" eb="5">
      <t>ホイク</t>
    </rPh>
    <phoneticPr fontId="4"/>
  </si>
  <si>
    <t>保育所保育指針第5章1(1)</t>
    <rPh sb="0" eb="7">
      <t>ホイクショホイクシシン</t>
    </rPh>
    <rPh sb="7" eb="8">
      <t>ダイ</t>
    </rPh>
    <rPh sb="9" eb="10">
      <t>ショウ</t>
    </rPh>
    <phoneticPr fontId="4"/>
  </si>
  <si>
    <t>事務連絡、事務調整のみの職務会を除く。</t>
    <rPh sb="0" eb="4">
      <t>ジムレンラク</t>
    </rPh>
    <rPh sb="5" eb="7">
      <t>ジム</t>
    </rPh>
    <rPh sb="7" eb="9">
      <t>チョウセイ</t>
    </rPh>
    <rPh sb="12" eb="14">
      <t>ショクム</t>
    </rPh>
    <rPh sb="14" eb="15">
      <t>カイ</t>
    </rPh>
    <rPh sb="16" eb="17">
      <t>ノゾ</t>
    </rPh>
    <phoneticPr fontId="4"/>
  </si>
  <si>
    <t>保育所保育指針第5章3(2)</t>
    <rPh sb="0" eb="2">
      <t>ホイク</t>
    </rPh>
    <rPh sb="2" eb="3">
      <t>ショ</t>
    </rPh>
    <rPh sb="3" eb="5">
      <t>ホイク</t>
    </rPh>
    <rPh sb="5" eb="7">
      <t>シシン</t>
    </rPh>
    <rPh sb="7" eb="8">
      <t>ダイ</t>
    </rPh>
    <rPh sb="9" eb="10">
      <t>ショウ</t>
    </rPh>
    <phoneticPr fontId="4"/>
  </si>
  <si>
    <t>保育所保育指針第5章1(1)</t>
    <rPh sb="0" eb="8">
      <t>ホイクショホイクシシンダイ</t>
    </rPh>
    <rPh sb="9" eb="10">
      <t>ショウ</t>
    </rPh>
    <phoneticPr fontId="4"/>
  </si>
  <si>
    <t>平日の時間外及び休日に開催される研修に派遣した職員には、振替休日若しくは時間外手当を支給しているか。</t>
    <rPh sb="0" eb="2">
      <t>ヘイジツ</t>
    </rPh>
    <rPh sb="3" eb="6">
      <t>ジカンガイ</t>
    </rPh>
    <rPh sb="6" eb="7">
      <t>オヨ</t>
    </rPh>
    <rPh sb="8" eb="10">
      <t>キュウジツ</t>
    </rPh>
    <rPh sb="11" eb="13">
      <t>カイサイ</t>
    </rPh>
    <rPh sb="16" eb="18">
      <t>ケンシュウ</t>
    </rPh>
    <rPh sb="19" eb="21">
      <t>ハケン</t>
    </rPh>
    <rPh sb="23" eb="25">
      <t>ショクイン</t>
    </rPh>
    <rPh sb="28" eb="32">
      <t>フリカエキュウジツ</t>
    </rPh>
    <rPh sb="32" eb="33">
      <t>モ</t>
    </rPh>
    <rPh sb="36" eb="41">
      <t>ジカンガイテアテ</t>
    </rPh>
    <rPh sb="42" eb="44">
      <t>シキュウ</t>
    </rPh>
    <phoneticPr fontId="4"/>
  </si>
  <si>
    <t>キ</t>
    <phoneticPr fontId="4"/>
  </si>
  <si>
    <t>上記カが確認できる書類（振替簿等）を整理しているか。</t>
    <rPh sb="0" eb="2">
      <t>ジョウキ</t>
    </rPh>
    <rPh sb="4" eb="6">
      <t>カクニン</t>
    </rPh>
    <rPh sb="9" eb="11">
      <t>ショルイ</t>
    </rPh>
    <rPh sb="12" eb="14">
      <t>フリカエ</t>
    </rPh>
    <rPh sb="14" eb="15">
      <t>ボ</t>
    </rPh>
    <rPh sb="15" eb="16">
      <t>トウ</t>
    </rPh>
    <rPh sb="18" eb="20">
      <t>セイリ</t>
    </rPh>
    <phoneticPr fontId="4"/>
  </si>
  <si>
    <t>（労働基準監督署への提出年月日：</t>
    <rPh sb="1" eb="3">
      <t>ロウドウ</t>
    </rPh>
    <rPh sb="3" eb="8">
      <t>キジュンカントクショ</t>
    </rPh>
    <rPh sb="10" eb="12">
      <t>テイシュツ</t>
    </rPh>
    <rPh sb="12" eb="15">
      <t>ネンガッピ</t>
    </rPh>
    <phoneticPr fontId="4"/>
  </si>
  <si>
    <t>〇</t>
    <phoneticPr fontId="4"/>
  </si>
  <si>
    <t>駐車場料金</t>
    <rPh sb="0" eb="2">
      <t>チュウシャ</t>
    </rPh>
    <rPh sb="2" eb="3">
      <t>ジョウ</t>
    </rPh>
    <rPh sb="3" eb="5">
      <t>リョウキン</t>
    </rPh>
    <phoneticPr fontId="4"/>
  </si>
  <si>
    <t>保育所保育指針第1章3(1)</t>
    <rPh sb="7" eb="8">
      <t>ダイ</t>
    </rPh>
    <rPh sb="9" eb="10">
      <t>ショウ</t>
    </rPh>
    <phoneticPr fontId="10"/>
  </si>
  <si>
    <t>保育所保育指針第1章3(2)</t>
    <rPh sb="7" eb="8">
      <t>ダイ</t>
    </rPh>
    <rPh sb="9" eb="10">
      <t>ショウ</t>
    </rPh>
    <phoneticPr fontId="10"/>
  </si>
  <si>
    <t>保育所保育指針第1章3(2)イ(ｱ)</t>
    <rPh sb="7" eb="8">
      <t>ダイ</t>
    </rPh>
    <rPh sb="9" eb="10">
      <t>ショウ</t>
    </rPh>
    <phoneticPr fontId="10"/>
  </si>
  <si>
    <t>保育所保育指針第1章3(2)キ</t>
    <rPh sb="7" eb="8">
      <t>ダイ</t>
    </rPh>
    <rPh sb="9" eb="10">
      <t>ショウ</t>
    </rPh>
    <phoneticPr fontId="10"/>
  </si>
  <si>
    <t>保育所保育指針第1章3(2)イ(ｳ)</t>
    <rPh sb="7" eb="8">
      <t>ダイ</t>
    </rPh>
    <rPh sb="9" eb="10">
      <t>ショウ</t>
    </rPh>
    <phoneticPr fontId="10"/>
  </si>
  <si>
    <t>保育所保育指針第1章3(3)エ</t>
    <rPh sb="7" eb="8">
      <t>ダイ</t>
    </rPh>
    <rPh sb="9" eb="10">
      <t>ショウ</t>
    </rPh>
    <phoneticPr fontId="10"/>
  </si>
  <si>
    <t>家庭的保育条例（家庭的保育事業所等に備える帳簿）の条</t>
  </si>
  <si>
    <t>保育所保育指針第3章2(1)ウ</t>
    <rPh sb="0" eb="7">
      <t>ホイクショホイクシシン</t>
    </rPh>
    <rPh sb="7" eb="8">
      <t>ダイ</t>
    </rPh>
    <rPh sb="9" eb="10">
      <t>ショウ</t>
    </rPh>
    <phoneticPr fontId="4"/>
  </si>
  <si>
    <t>職員又は委託栄養士が作成している。（下記も併せて記入すること。）</t>
    <phoneticPr fontId="4"/>
  </si>
  <si>
    <t>保育所保育指針第3章2(2)ウ</t>
    <rPh sb="0" eb="8">
      <t>ホイクショホイクシシンダイ</t>
    </rPh>
    <rPh sb="9" eb="10">
      <t>ショウ</t>
    </rPh>
    <phoneticPr fontId="4"/>
  </si>
  <si>
    <t>保育所保育指針第3章1(3)ウ</t>
    <rPh sb="0" eb="7">
      <t>ホイクショホイクシシン</t>
    </rPh>
    <rPh sb="7" eb="8">
      <t>ダイ</t>
    </rPh>
    <rPh sb="9" eb="10">
      <t>ショウ</t>
    </rPh>
    <phoneticPr fontId="4"/>
  </si>
  <si>
    <t>子どもの健康に関する保健計画を作成しているか。</t>
    <rPh sb="0" eb="1">
      <t>コ</t>
    </rPh>
    <rPh sb="4" eb="6">
      <t>ケンコウ</t>
    </rPh>
    <rPh sb="7" eb="8">
      <t>カン</t>
    </rPh>
    <rPh sb="10" eb="12">
      <t>ホケン</t>
    </rPh>
    <rPh sb="12" eb="14">
      <t>ケイカク</t>
    </rPh>
    <rPh sb="15" eb="17">
      <t>サクセイ</t>
    </rPh>
    <phoneticPr fontId="4"/>
  </si>
  <si>
    <t>保育所保育指針第3章1(2)ア</t>
    <rPh sb="0" eb="8">
      <t>ホイクショホイクシシンダイ</t>
    </rPh>
    <rPh sb="9" eb="10">
      <t>ショウ</t>
    </rPh>
    <phoneticPr fontId="4"/>
  </si>
  <si>
    <t>保育所保育指針第3章1(3)</t>
    <rPh sb="0" eb="2">
      <t>ホイク</t>
    </rPh>
    <rPh sb="2" eb="3">
      <t>ショ</t>
    </rPh>
    <rPh sb="3" eb="8">
      <t>ホイクシシンダイ</t>
    </rPh>
    <rPh sb="9" eb="10">
      <t>ショウ</t>
    </rPh>
    <phoneticPr fontId="4"/>
  </si>
  <si>
    <t xml:space="preserve"> ･</t>
    <phoneticPr fontId="10"/>
  </si>
  <si>
    <t>嘱託歯科医師による歯科健康診断の実施 （保育所における嘱託歯科医の設置について(昭和58年4月21日児発第284号)）</t>
    <phoneticPr fontId="10"/>
  </si>
  <si>
    <t>体調不良の子どもが、安静を保ち、安心して過ごすことが出来るよう、環境を整備しているか。</t>
    <rPh sb="0" eb="2">
      <t>タイチョウ</t>
    </rPh>
    <rPh sb="2" eb="4">
      <t>フリョウ</t>
    </rPh>
    <rPh sb="5" eb="6">
      <t>コ</t>
    </rPh>
    <rPh sb="10" eb="12">
      <t>アンセイ</t>
    </rPh>
    <rPh sb="13" eb="14">
      <t>タモ</t>
    </rPh>
    <rPh sb="16" eb="18">
      <t>アンシン</t>
    </rPh>
    <rPh sb="20" eb="21">
      <t>ス</t>
    </rPh>
    <rPh sb="26" eb="28">
      <t>デキ</t>
    </rPh>
    <rPh sb="32" eb="34">
      <t>カンキョウ</t>
    </rPh>
    <rPh sb="35" eb="37">
      <t>セイビ</t>
    </rPh>
    <phoneticPr fontId="4"/>
  </si>
  <si>
    <t>保育室等、トイレ、調理室内の清掃及び消毒ができているか。</t>
    <rPh sb="9" eb="11">
      <t>チョウリ</t>
    </rPh>
    <rPh sb="11" eb="12">
      <t>シツ</t>
    </rPh>
    <rPh sb="12" eb="13">
      <t>ナイ</t>
    </rPh>
    <phoneticPr fontId="4"/>
  </si>
  <si>
    <t>保育所保育指針第3章1(3)</t>
    <rPh sb="0" eb="2">
      <t>ホイク</t>
    </rPh>
    <rPh sb="2" eb="3">
      <t>ショ</t>
    </rPh>
    <rPh sb="3" eb="5">
      <t>ホイク</t>
    </rPh>
    <rPh sb="5" eb="7">
      <t>シシン</t>
    </rPh>
    <rPh sb="7" eb="8">
      <t>ダイ</t>
    </rPh>
    <rPh sb="9" eb="10">
      <t>ショウ</t>
    </rPh>
    <phoneticPr fontId="10"/>
  </si>
  <si>
    <t>保育所保育指針第3章1（3）イ</t>
    <rPh sb="0" eb="2">
      <t>ホイク</t>
    </rPh>
    <rPh sb="2" eb="3">
      <t>ショ</t>
    </rPh>
    <phoneticPr fontId="4"/>
  </si>
  <si>
    <t>保育所保育指針第2章1（3）ア</t>
    <phoneticPr fontId="4"/>
  </si>
  <si>
    <t>分毎</t>
    <rPh sb="0" eb="1">
      <t>フン</t>
    </rPh>
    <rPh sb="1" eb="2">
      <t>ゴト</t>
    </rPh>
    <phoneticPr fontId="4"/>
  </si>
  <si>
    <t>児童福祉法第25条</t>
    <rPh sb="0" eb="2">
      <t>ジドウ</t>
    </rPh>
    <rPh sb="2" eb="4">
      <t>フクシ</t>
    </rPh>
    <rPh sb="4" eb="5">
      <t>ホウ</t>
    </rPh>
    <rPh sb="5" eb="6">
      <t>ダイ</t>
    </rPh>
    <rPh sb="8" eb="9">
      <t>ジョウ</t>
    </rPh>
    <phoneticPr fontId="4"/>
  </si>
  <si>
    <t>保育所保育指針第3章3(2)</t>
    <rPh sb="0" eb="2">
      <t>ホイク</t>
    </rPh>
    <rPh sb="2" eb="3">
      <t>ショ</t>
    </rPh>
    <phoneticPr fontId="10"/>
  </si>
  <si>
    <t>特定教育・保育条例（準用）の条
→特定教育・保育条例（緊急時等の対応）の条</t>
    <rPh sb="27" eb="30">
      <t>キンキュウジ</t>
    </rPh>
    <rPh sb="30" eb="31">
      <t>トウ</t>
    </rPh>
    <rPh sb="32" eb="34">
      <t>タイオウ</t>
    </rPh>
    <rPh sb="36" eb="37">
      <t>ジョウ</t>
    </rPh>
    <phoneticPr fontId="4"/>
  </si>
  <si>
    <t>保険名　　 [</t>
    <rPh sb="0" eb="2">
      <t>ホケン</t>
    </rPh>
    <rPh sb="2" eb="3">
      <t>メイ</t>
    </rPh>
    <phoneticPr fontId="4"/>
  </si>
  <si>
    <t>]</t>
    <phoneticPr fontId="4"/>
  </si>
  <si>
    <t>加入期間  [</t>
    <rPh sb="0" eb="2">
      <t>カニュウ</t>
    </rPh>
    <rPh sb="2" eb="4">
      <t>キカン</t>
    </rPh>
    <phoneticPr fontId="4"/>
  </si>
  <si>
    <t>賠償すべき事故が発生した場合は、損害賠償を速やかに行っているか。</t>
    <rPh sb="0" eb="2">
      <t>バイショウ</t>
    </rPh>
    <rPh sb="5" eb="7">
      <t>ジコ</t>
    </rPh>
    <rPh sb="8" eb="10">
      <t>ハッセイ</t>
    </rPh>
    <rPh sb="12" eb="14">
      <t>バアイ</t>
    </rPh>
    <rPh sb="16" eb="18">
      <t>ソンガイ</t>
    </rPh>
    <rPh sb="18" eb="20">
      <t>バイショウ</t>
    </rPh>
    <rPh sb="21" eb="22">
      <t>スミ</t>
    </rPh>
    <rPh sb="25" eb="26">
      <t>オコナ</t>
    </rPh>
    <phoneticPr fontId="4"/>
  </si>
  <si>
    <t>安全管理に関し、職員会議で取りあげるなど職員の共通理解を図っているか。</t>
    <rPh sb="0" eb="2">
      <t>アンゼン</t>
    </rPh>
    <rPh sb="2" eb="4">
      <t>カンリ</t>
    </rPh>
    <rPh sb="5" eb="6">
      <t>カン</t>
    </rPh>
    <rPh sb="8" eb="10">
      <t>ショクイン</t>
    </rPh>
    <rPh sb="10" eb="12">
      <t>カイギ</t>
    </rPh>
    <rPh sb="13" eb="14">
      <t>ト</t>
    </rPh>
    <rPh sb="20" eb="22">
      <t>ショクイン</t>
    </rPh>
    <rPh sb="23" eb="25">
      <t>キョウツウ</t>
    </rPh>
    <rPh sb="25" eb="27">
      <t>リカイ</t>
    </rPh>
    <rPh sb="28" eb="29">
      <t>ハカ</t>
    </rPh>
    <phoneticPr fontId="4"/>
  </si>
  <si>
    <t>記録しているか。</t>
    <rPh sb="0" eb="2">
      <t>キロク</t>
    </rPh>
    <phoneticPr fontId="4"/>
  </si>
  <si>
    <t>保育所保育指針第1章3(4)ア(ｱ)</t>
    <rPh sb="0" eb="2">
      <t>ホイク</t>
    </rPh>
    <rPh sb="2" eb="3">
      <t>ショ</t>
    </rPh>
    <rPh sb="3" eb="5">
      <t>ホイク</t>
    </rPh>
    <phoneticPr fontId="10"/>
  </si>
  <si>
    <t>「保育所における調理業務の委託について」（平成10年2月18日児発第86号）</t>
    <phoneticPr fontId="10"/>
  </si>
  <si>
    <t>委託業者名</t>
    <phoneticPr fontId="4"/>
  </si>
  <si>
    <t>搬入施設名</t>
    <phoneticPr fontId="4"/>
  </si>
  <si>
    <t>契約内容（契約書）は確保されているか。</t>
    <rPh sb="0" eb="2">
      <t>ケイヤク</t>
    </rPh>
    <rPh sb="2" eb="4">
      <t>ナイヨウ</t>
    </rPh>
    <rPh sb="5" eb="8">
      <t>ケイヤクショ</t>
    </rPh>
    <rPh sb="10" eb="12">
      <t>カクホ</t>
    </rPh>
    <phoneticPr fontId="4"/>
  </si>
  <si>
    <t>家庭的保育条例（利用乳幼児及び職員の健康診断）の条第4項</t>
    <rPh sb="0" eb="3">
      <t>カテイテキ</t>
    </rPh>
    <rPh sb="3" eb="5">
      <t>ホイク</t>
    </rPh>
    <rPh sb="5" eb="7">
      <t>ジョウレイ</t>
    </rPh>
    <rPh sb="8" eb="10">
      <t>リヨウ</t>
    </rPh>
    <rPh sb="10" eb="13">
      <t>ニュウヨウジ</t>
    </rPh>
    <rPh sb="13" eb="14">
      <t>オヨ</t>
    </rPh>
    <rPh sb="15" eb="17">
      <t>ショクイン</t>
    </rPh>
    <rPh sb="18" eb="22">
      <t>ケンコウシンダン</t>
    </rPh>
    <rPh sb="24" eb="25">
      <t>ジョウ</t>
    </rPh>
    <rPh sb="25" eb="26">
      <t>ダイ</t>
    </rPh>
    <rPh sb="27" eb="28">
      <t>コウ</t>
    </rPh>
    <phoneticPr fontId="4"/>
  </si>
  <si>
    <t>食事の提供の特例の条の搬入の要件を満たしているか。</t>
    <phoneticPr fontId="4"/>
  </si>
  <si>
    <t>1月</t>
    <phoneticPr fontId="4"/>
  </si>
  <si>
    <t>2月</t>
    <phoneticPr fontId="4"/>
  </si>
  <si>
    <t>3月</t>
    <phoneticPr fontId="4"/>
  </si>
  <si>
    <t>新設事業所は、本年度の状況（監査調書提出月の前月まで）を記入すること。</t>
    <phoneticPr fontId="4"/>
  </si>
  <si>
    <t>　</t>
    <phoneticPr fontId="4"/>
  </si>
  <si>
    <t>職員配置の状況</t>
    <phoneticPr fontId="4"/>
  </si>
  <si>
    <t>実施なし</t>
    <rPh sb="0" eb="2">
      <t>ジッシ</t>
    </rPh>
    <phoneticPr fontId="4"/>
  </si>
  <si>
    <t>人間ドック</t>
  </si>
  <si>
    <r>
      <rPr>
        <b/>
        <sz val="9"/>
        <rFont val="ＭＳ Ｐゴシック"/>
        <family val="3"/>
        <charset val="128"/>
      </rPr>
      <t>（年間計画）</t>
    </r>
    <r>
      <rPr>
        <sz val="9"/>
        <rFont val="ＭＳ Ｐ明朝"/>
        <family val="1"/>
        <charset val="128"/>
      </rPr>
      <t>4月～翌年3月までの1年間の生活を見通して立てる指導案</t>
    </r>
    <rPh sb="1" eb="3">
      <t>ネンカン</t>
    </rPh>
    <rPh sb="3" eb="5">
      <t>ケイカク</t>
    </rPh>
    <rPh sb="7" eb="8">
      <t>ツキ</t>
    </rPh>
    <rPh sb="9" eb="11">
      <t>ヨクネン</t>
    </rPh>
    <rPh sb="12" eb="13">
      <t>ツキ</t>
    </rPh>
    <rPh sb="17" eb="19">
      <t>ネンカン</t>
    </rPh>
    <rPh sb="20" eb="22">
      <t>セイカツ</t>
    </rPh>
    <rPh sb="23" eb="25">
      <t>ミトオ</t>
    </rPh>
    <rPh sb="27" eb="28">
      <t>リツ</t>
    </rPh>
    <rPh sb="30" eb="33">
      <t>シドウアン</t>
    </rPh>
    <phoneticPr fontId="4"/>
  </si>
  <si>
    <t>●</t>
    <phoneticPr fontId="4"/>
  </si>
  <si>
    <t>認可定員とは、施設・事業所が認可を受ける際に認定され、その後の変更につき適正な手続きを経た定員のことをいう。</t>
    <rPh sb="0" eb="2">
      <t>ニンカ</t>
    </rPh>
    <rPh sb="2" eb="4">
      <t>テイイン</t>
    </rPh>
    <rPh sb="7" eb="9">
      <t>シセツ</t>
    </rPh>
    <rPh sb="10" eb="13">
      <t>ジギョウショ</t>
    </rPh>
    <rPh sb="14" eb="16">
      <t>ニンカ</t>
    </rPh>
    <rPh sb="17" eb="18">
      <t>ウ</t>
    </rPh>
    <rPh sb="20" eb="21">
      <t>サイ</t>
    </rPh>
    <rPh sb="22" eb="24">
      <t>ニンテイ</t>
    </rPh>
    <rPh sb="29" eb="30">
      <t>ゴ</t>
    </rPh>
    <rPh sb="31" eb="33">
      <t>ヘンコウ</t>
    </rPh>
    <rPh sb="36" eb="38">
      <t>テキセイ</t>
    </rPh>
    <rPh sb="39" eb="41">
      <t>テツヅ</t>
    </rPh>
    <rPh sb="43" eb="44">
      <t>ヘ</t>
    </rPh>
    <rPh sb="45" eb="47">
      <t>テイイン</t>
    </rPh>
    <phoneticPr fontId="4"/>
  </si>
  <si>
    <t>利用定員とは、市町村の確認を受ける際、市町村と調整し、認可定員の範囲内で定める定員のことをいう。施設・事業所は、利用する子どもの認定区分ごとの利用定員を定める必要がある（公定価格の算定の根拠になる）。</t>
    <rPh sb="0" eb="2">
      <t>リヨウ</t>
    </rPh>
    <rPh sb="2" eb="4">
      <t>テイイン</t>
    </rPh>
    <rPh sb="7" eb="10">
      <t>シチョウソン</t>
    </rPh>
    <rPh sb="11" eb="13">
      <t>カクニン</t>
    </rPh>
    <rPh sb="14" eb="15">
      <t>ウ</t>
    </rPh>
    <rPh sb="17" eb="18">
      <t>サイ</t>
    </rPh>
    <rPh sb="19" eb="22">
      <t>シチョウソン</t>
    </rPh>
    <rPh sb="23" eb="25">
      <t>チョウセイ</t>
    </rPh>
    <rPh sb="27" eb="29">
      <t>ニンカ</t>
    </rPh>
    <rPh sb="29" eb="31">
      <t>テイイン</t>
    </rPh>
    <rPh sb="32" eb="35">
      <t>ハンイナイ</t>
    </rPh>
    <rPh sb="36" eb="37">
      <t>サダ</t>
    </rPh>
    <rPh sb="39" eb="41">
      <t>テイイン</t>
    </rPh>
    <rPh sb="48" eb="50">
      <t>シセツ</t>
    </rPh>
    <rPh sb="51" eb="54">
      <t>ジギョウショ</t>
    </rPh>
    <rPh sb="56" eb="58">
      <t>リヨウ</t>
    </rPh>
    <rPh sb="60" eb="61">
      <t>コ</t>
    </rPh>
    <rPh sb="64" eb="66">
      <t>ニンテイ</t>
    </rPh>
    <rPh sb="66" eb="68">
      <t>クブン</t>
    </rPh>
    <rPh sb="71" eb="73">
      <t>リヨウ</t>
    </rPh>
    <rPh sb="73" eb="75">
      <t>テイイン</t>
    </rPh>
    <rPh sb="76" eb="77">
      <t>サダ</t>
    </rPh>
    <rPh sb="79" eb="81">
      <t>ヒツヨウ</t>
    </rPh>
    <rPh sb="85" eb="87">
      <t>コウテイ</t>
    </rPh>
    <rPh sb="87" eb="89">
      <t>カカク</t>
    </rPh>
    <rPh sb="90" eb="92">
      <t>サンテイ</t>
    </rPh>
    <rPh sb="93" eb="95">
      <t>コンキョ</t>
    </rPh>
    <phoneticPr fontId="4"/>
  </si>
  <si>
    <t>【 印刷不要 】</t>
    <rPh sb="2" eb="4">
      <t>インサツ</t>
    </rPh>
    <rPh sb="4" eb="6">
      <t>フヨウ</t>
    </rPh>
    <phoneticPr fontId="4"/>
  </si>
  <si>
    <t>元となる法令通知等</t>
    <rPh sb="0" eb="1">
      <t>モト</t>
    </rPh>
    <rPh sb="4" eb="6">
      <t>ホウレイ</t>
    </rPh>
    <rPh sb="6" eb="8">
      <t>ツウチ</t>
    </rPh>
    <rPh sb="8" eb="9">
      <t>トウ</t>
    </rPh>
    <phoneticPr fontId="4"/>
  </si>
  <si>
    <t>本調書での表記</t>
    <rPh sb="0" eb="1">
      <t>ホン</t>
    </rPh>
    <rPh sb="1" eb="3">
      <t>チョウショ</t>
    </rPh>
    <rPh sb="5" eb="7">
      <t>ヒョウキ</t>
    </rPh>
    <phoneticPr fontId="4"/>
  </si>
  <si>
    <t>留意事項通知</t>
    <rPh sb="0" eb="2">
      <t>リュウイ</t>
    </rPh>
    <rPh sb="2" eb="4">
      <t>ジコウ</t>
    </rPh>
    <rPh sb="4" eb="6">
      <t>ツウチ</t>
    </rPh>
    <phoneticPr fontId="4"/>
  </si>
  <si>
    <t>処遇改善等加算について</t>
    <rPh sb="0" eb="2">
      <t>ショグウ</t>
    </rPh>
    <rPh sb="2" eb="4">
      <t>カイゼン</t>
    </rPh>
    <rPh sb="4" eb="5">
      <t>トウ</t>
    </rPh>
    <rPh sb="5" eb="7">
      <t>カサン</t>
    </rPh>
    <phoneticPr fontId="4"/>
  </si>
  <si>
    <t>特定教育・保育条例</t>
    <rPh sb="0" eb="2">
      <t>トクテイ</t>
    </rPh>
    <rPh sb="2" eb="4">
      <t>キョウイク</t>
    </rPh>
    <rPh sb="5" eb="7">
      <t>ホイク</t>
    </rPh>
    <rPh sb="7" eb="9">
      <t>ジョウレイ</t>
    </rPh>
    <phoneticPr fontId="4"/>
  </si>
  <si>
    <t>家庭的保育条例</t>
    <rPh sb="0" eb="3">
      <t>カテイテキ</t>
    </rPh>
    <rPh sb="3" eb="5">
      <t>ホイク</t>
    </rPh>
    <rPh sb="5" eb="7">
      <t>ジョウレイ</t>
    </rPh>
    <phoneticPr fontId="4"/>
  </si>
  <si>
    <t>（令和</t>
    <rPh sb="1" eb="3">
      <t>レイワ</t>
    </rPh>
    <phoneticPr fontId="10"/>
  </si>
  <si>
    <t>大量調理マニュアル</t>
    <rPh sb="0" eb="2">
      <t>タイリョウ</t>
    </rPh>
    <rPh sb="2" eb="4">
      <t>チョウリ</t>
    </rPh>
    <phoneticPr fontId="4"/>
  </si>
  <si>
    <t>主任保育士や副主任保育士等は、保育士欄に計上する。</t>
    <phoneticPr fontId="4"/>
  </si>
  <si>
    <t>担任保育士氏名
（加配含む）
※クラス担任の前に
○をつけること。</t>
    <rPh sb="0" eb="2">
      <t>タンニン</t>
    </rPh>
    <rPh sb="2" eb="5">
      <t>ホイクシ</t>
    </rPh>
    <rPh sb="5" eb="7">
      <t>シメイ</t>
    </rPh>
    <rPh sb="9" eb="11">
      <t>カハイ</t>
    </rPh>
    <rPh sb="11" eb="12">
      <t>フク</t>
    </rPh>
    <rPh sb="19" eb="21">
      <t>タンニン</t>
    </rPh>
    <rPh sb="22" eb="23">
      <t>マエ</t>
    </rPh>
    <phoneticPr fontId="4"/>
  </si>
  <si>
    <t>公定価格に関するFAQ</t>
    <phoneticPr fontId="4"/>
  </si>
  <si>
    <t>(直近の届出年月日：</t>
    <rPh sb="1" eb="3">
      <t>チョッキン</t>
    </rPh>
    <rPh sb="4" eb="6">
      <t>トドケデ</t>
    </rPh>
    <rPh sb="6" eb="7">
      <t>ネン</t>
    </rPh>
    <rPh sb="7" eb="9">
      <t>ガッピ</t>
    </rPh>
    <phoneticPr fontId="10"/>
  </si>
  <si>
    <t>労働基準法第32条</t>
    <rPh sb="5" eb="6">
      <t>ダイ</t>
    </rPh>
    <phoneticPr fontId="10"/>
  </si>
  <si>
    <t>労働基準法第34条</t>
    <rPh sb="5" eb="6">
      <t>ダイ</t>
    </rPh>
    <phoneticPr fontId="10"/>
  </si>
  <si>
    <t>育児休業・介護休業を適正に付与しているか。</t>
    <phoneticPr fontId="4"/>
  </si>
  <si>
    <t>保育士資格の登録</t>
    <rPh sb="0" eb="3">
      <t>ホイクシ</t>
    </rPh>
    <rPh sb="3" eb="5">
      <t>シカク</t>
    </rPh>
    <rPh sb="6" eb="8">
      <t>トウロク</t>
    </rPh>
    <phoneticPr fontId="10"/>
  </si>
  <si>
    <t>資格の
有無</t>
    <rPh sb="0" eb="2">
      <t>シカク</t>
    </rPh>
    <rPh sb="4" eb="5">
      <t>アリ</t>
    </rPh>
    <rPh sb="5" eb="6">
      <t>ム</t>
    </rPh>
    <phoneticPr fontId="10"/>
  </si>
  <si>
    <t>平均経験年数、平均給与及び有給休暇の状況（自動計算）</t>
    <rPh sb="0" eb="2">
      <t>ヘイキン</t>
    </rPh>
    <rPh sb="2" eb="4">
      <t>ケイケン</t>
    </rPh>
    <rPh sb="4" eb="6">
      <t>ネンスウ</t>
    </rPh>
    <rPh sb="7" eb="9">
      <t>ヘイキン</t>
    </rPh>
    <rPh sb="9" eb="11">
      <t>キュウヨ</t>
    </rPh>
    <rPh sb="11" eb="12">
      <t>オヨ</t>
    </rPh>
    <rPh sb="13" eb="15">
      <t>ユウキュウ</t>
    </rPh>
    <rPh sb="15" eb="17">
      <t>キュウカ</t>
    </rPh>
    <rPh sb="18" eb="20">
      <t>ジョウキョウ</t>
    </rPh>
    <rPh sb="21" eb="23">
      <t>ジドウ</t>
    </rPh>
    <rPh sb="23" eb="25">
      <t>ケイサン</t>
    </rPh>
    <phoneticPr fontId="10"/>
  </si>
  <si>
    <t>主任</t>
    <rPh sb="0" eb="2">
      <t>シュニン</t>
    </rPh>
    <phoneticPr fontId="10"/>
  </si>
  <si>
    <t>保育　花子</t>
    <rPh sb="0" eb="2">
      <t>ホイク</t>
    </rPh>
    <rPh sb="3" eb="5">
      <t>ハナコ</t>
    </rPh>
    <phoneticPr fontId="4"/>
  </si>
  <si>
    <t>保育　薫</t>
    <rPh sb="0" eb="2">
      <t>ホイク</t>
    </rPh>
    <rPh sb="3" eb="4">
      <t>カオル</t>
    </rPh>
    <phoneticPr fontId="4"/>
  </si>
  <si>
    <t>理事長の長女</t>
    <rPh sb="0" eb="3">
      <t>リジチョウ</t>
    </rPh>
    <rPh sb="4" eb="6">
      <t>チョウジョ</t>
    </rPh>
    <phoneticPr fontId="4"/>
  </si>
  <si>
    <t>専門学校</t>
  </si>
  <si>
    <t>3-15</t>
    <phoneticPr fontId="4"/>
  </si>
  <si>
    <t>大学</t>
  </si>
  <si>
    <t>栄養士</t>
  </si>
  <si>
    <t>3-7</t>
    <phoneticPr fontId="4"/>
  </si>
  <si>
    <t>調理師</t>
    <rPh sb="0" eb="3">
      <t>チョウリシ</t>
    </rPh>
    <phoneticPr fontId="4"/>
  </si>
  <si>
    <t>無</t>
  </si>
  <si>
    <t>3-16</t>
    <phoneticPr fontId="4"/>
  </si>
  <si>
    <t>5-20</t>
    <phoneticPr fontId="4"/>
  </si>
  <si>
    <t>5-21</t>
    <phoneticPr fontId="4"/>
  </si>
  <si>
    <t>3-6</t>
    <phoneticPr fontId="4"/>
  </si>
  <si>
    <t>3-5</t>
    <phoneticPr fontId="4"/>
  </si>
  <si>
    <t>2-8</t>
    <phoneticPr fontId="4"/>
  </si>
  <si>
    <t>3-4</t>
    <phoneticPr fontId="4"/>
  </si>
  <si>
    <t>1-9</t>
    <phoneticPr fontId="4"/>
  </si>
  <si>
    <t>1-10</t>
    <phoneticPr fontId="4"/>
  </si>
  <si>
    <t>大城</t>
    <rPh sb="0" eb="2">
      <t>オオシロ</t>
    </rPh>
    <phoneticPr fontId="4"/>
  </si>
  <si>
    <t>○山田、平良</t>
    <rPh sb="1" eb="3">
      <t>ヤマダ</t>
    </rPh>
    <rPh sb="4" eb="6">
      <t>タイラ</t>
    </rPh>
    <phoneticPr fontId="4"/>
  </si>
  <si>
    <t>3-9</t>
    <phoneticPr fontId="4"/>
  </si>
  <si>
    <t>3-10</t>
    <phoneticPr fontId="4"/>
  </si>
  <si>
    <t>看護師</t>
    <rPh sb="0" eb="3">
      <t>カンゴシ</t>
    </rPh>
    <phoneticPr fontId="4"/>
  </si>
  <si>
    <t>非正規職員の平均経験年数、平均給与及び有給休暇の状況（自動計算）</t>
    <phoneticPr fontId="4"/>
  </si>
  <si>
    <t>資格の
有無</t>
    <rPh sb="0" eb="2">
      <t>シカク</t>
    </rPh>
    <rPh sb="4" eb="6">
      <t>ウム</t>
    </rPh>
    <phoneticPr fontId="10"/>
  </si>
  <si>
    <t>子育て支援員</t>
    <rPh sb="0" eb="2">
      <t>コソダ</t>
    </rPh>
    <rPh sb="3" eb="6">
      <t>シエンイン</t>
    </rPh>
    <phoneticPr fontId="4"/>
  </si>
  <si>
    <t>常勤</t>
  </si>
  <si>
    <t>3-1</t>
    <phoneticPr fontId="4"/>
  </si>
  <si>
    <t>時給</t>
  </si>
  <si>
    <t>子育て支援員(地域型保育コース)</t>
  </si>
  <si>
    <t>2-5</t>
    <phoneticPr fontId="4"/>
  </si>
  <si>
    <t>体系的な研修計画を作成しているか。</t>
    <rPh sb="0" eb="3">
      <t>タイケイテキ</t>
    </rPh>
    <phoneticPr fontId="4"/>
  </si>
  <si>
    <t>特定教育・保育条例（勤務体制の確保等）の条第3項</t>
    <rPh sb="0" eb="2">
      <t>トクテイ</t>
    </rPh>
    <rPh sb="2" eb="4">
      <t>キョウイク</t>
    </rPh>
    <rPh sb="5" eb="7">
      <t>ホイク</t>
    </rPh>
    <rPh sb="7" eb="9">
      <t>ジョウレイ</t>
    </rPh>
    <rPh sb="10" eb="14">
      <t>キンムタイセイ</t>
    </rPh>
    <rPh sb="15" eb="17">
      <t>カクホ</t>
    </rPh>
    <rPh sb="17" eb="18">
      <t>トウ</t>
    </rPh>
    <rPh sb="20" eb="21">
      <t>ジョウ</t>
    </rPh>
    <rPh sb="21" eb="22">
      <t>ダイ</t>
    </rPh>
    <rPh sb="23" eb="24">
      <t>コウ</t>
    </rPh>
    <phoneticPr fontId="4"/>
  </si>
  <si>
    <t>（イ）</t>
    <phoneticPr fontId="4"/>
  </si>
  <si>
    <t>給与支給台帳は、整備・保存しているか。</t>
    <rPh sb="11" eb="13">
      <t>ホゾン</t>
    </rPh>
    <phoneticPr fontId="10"/>
  </si>
  <si>
    <t>規程にない手当の支払いがある場合、その手当及び支給要件を記入すること。</t>
    <rPh sb="19" eb="21">
      <t>テアテ</t>
    </rPh>
    <rPh sb="21" eb="22">
      <t>オヨ</t>
    </rPh>
    <rPh sb="23" eb="25">
      <t>シキュウ</t>
    </rPh>
    <rPh sb="25" eb="27">
      <t>ヨウケン</t>
    </rPh>
    <rPh sb="28" eb="30">
      <t>キニュウ</t>
    </rPh>
    <phoneticPr fontId="10"/>
  </si>
  <si>
    <t>「学校保健安全法施行規則の一部改正等について」(平成26年4月30日26文科ス第96号)
※ギョウ虫検査は任意</t>
    <rPh sb="24" eb="26">
      <t>ヘイセイ</t>
    </rPh>
    <rPh sb="28" eb="29">
      <t>ネン</t>
    </rPh>
    <rPh sb="30" eb="31">
      <t>ツキ</t>
    </rPh>
    <rPh sb="33" eb="34">
      <t>ニチ</t>
    </rPh>
    <rPh sb="36" eb="37">
      <t>フミ</t>
    </rPh>
    <rPh sb="39" eb="40">
      <t>ダイ</t>
    </rPh>
    <rPh sb="42" eb="43">
      <t>ゴウ</t>
    </rPh>
    <phoneticPr fontId="4"/>
  </si>
  <si>
    <t>「児童福祉施設等における児童の安全の確保について」（平成13年6月15日雇児総第402号）</t>
    <rPh sb="7" eb="8">
      <t>トウ</t>
    </rPh>
    <rPh sb="30" eb="31">
      <t>ネン</t>
    </rPh>
    <rPh sb="32" eb="33">
      <t>ツキ</t>
    </rPh>
    <rPh sb="35" eb="36">
      <t>ニチ</t>
    </rPh>
    <phoneticPr fontId="10"/>
  </si>
  <si>
    <t>保育所保育指針第3章3（2）イ</t>
    <rPh sb="9" eb="10">
      <t>ショウ</t>
    </rPh>
    <phoneticPr fontId="4"/>
  </si>
  <si>
    <t>保育所保育指針第3章1（1）ウ</t>
    <rPh sb="0" eb="2">
      <t>ホイク</t>
    </rPh>
    <rPh sb="2" eb="3">
      <t>ショ</t>
    </rPh>
    <rPh sb="3" eb="5">
      <t>ホイク</t>
    </rPh>
    <rPh sb="5" eb="7">
      <t>シシン</t>
    </rPh>
    <rPh sb="7" eb="8">
      <t>ダイ</t>
    </rPh>
    <rPh sb="9" eb="10">
      <t>ショウ</t>
    </rPh>
    <phoneticPr fontId="4"/>
  </si>
  <si>
    <t>保育所保育指針第3章3（2）ウ</t>
    <rPh sb="0" eb="7">
      <t>ホイクショホイクシシン</t>
    </rPh>
    <rPh sb="7" eb="8">
      <t>ダイ</t>
    </rPh>
    <rPh sb="9" eb="10">
      <t>ショウ</t>
    </rPh>
    <phoneticPr fontId="4"/>
  </si>
  <si>
    <t>特定教育・保育条例（準用）の条
→特定教育・保育条例（事故発生の防止及び発生時の対応)の条第1項</t>
    <rPh sb="27" eb="29">
      <t>ジコ</t>
    </rPh>
    <rPh sb="29" eb="31">
      <t>ハッセイ</t>
    </rPh>
    <rPh sb="32" eb="34">
      <t>ボウシ</t>
    </rPh>
    <rPh sb="34" eb="35">
      <t>オヨ</t>
    </rPh>
    <rPh sb="36" eb="38">
      <t>ハッセイ</t>
    </rPh>
    <rPh sb="38" eb="39">
      <t>ジ</t>
    </rPh>
    <rPh sb="40" eb="42">
      <t>タイオウ</t>
    </rPh>
    <rPh sb="44" eb="45">
      <t>ジョウ</t>
    </rPh>
    <rPh sb="45" eb="46">
      <t>ダイ</t>
    </rPh>
    <rPh sb="47" eb="48">
      <t>コウ</t>
    </rPh>
    <phoneticPr fontId="4"/>
  </si>
  <si>
    <t>消防法第8条第2項</t>
    <rPh sb="6" eb="7">
      <t>ダイ</t>
    </rPh>
    <rPh sb="8" eb="9">
      <t>コウ</t>
    </rPh>
    <phoneticPr fontId="10"/>
  </si>
  <si>
    <t>図上訓練、反省会、交通安全指導は、避難及び消火訓練とみなさない。</t>
    <rPh sb="17" eb="19">
      <t>ヒナン</t>
    </rPh>
    <rPh sb="21" eb="23">
      <t>ショウカ</t>
    </rPh>
    <phoneticPr fontId="4"/>
  </si>
  <si>
    <t>苦情の内容及び解決結果について記録しているか。</t>
    <phoneticPr fontId="4"/>
  </si>
  <si>
    <t>保育所保育指針第1章3(4)イ(ｱ)</t>
    <rPh sb="0" eb="2">
      <t>ホイク</t>
    </rPh>
    <rPh sb="2" eb="3">
      <t>ショ</t>
    </rPh>
    <rPh sb="3" eb="5">
      <t>ホイク</t>
    </rPh>
    <phoneticPr fontId="10"/>
  </si>
  <si>
    <t>法</t>
    <rPh sb="0" eb="1">
      <t>ホウ</t>
    </rPh>
    <phoneticPr fontId="4"/>
  </si>
  <si>
    <t>規則</t>
    <rPh sb="0" eb="2">
      <t>キソク</t>
    </rPh>
    <phoneticPr fontId="4"/>
  </si>
  <si>
    <t>保育所保育指針第5章4(1)</t>
    <rPh sb="0" eb="2">
      <t>ホイク</t>
    </rPh>
    <rPh sb="2" eb="3">
      <t>ショ</t>
    </rPh>
    <rPh sb="3" eb="5">
      <t>ホイク</t>
    </rPh>
    <rPh sb="5" eb="7">
      <t>シシン</t>
    </rPh>
    <rPh sb="7" eb="8">
      <t>ダイ</t>
    </rPh>
    <rPh sb="9" eb="10">
      <t>ショウ</t>
    </rPh>
    <phoneticPr fontId="4"/>
  </si>
  <si>
    <t>保育所保育指針第5章3(1)</t>
    <phoneticPr fontId="4"/>
  </si>
  <si>
    <t>3　職員の研修等</t>
    <rPh sb="2" eb="4">
      <t>ショクイン</t>
    </rPh>
    <rPh sb="5" eb="7">
      <t>ケンシュウ</t>
    </rPh>
    <rPh sb="7" eb="8">
      <t>トウ</t>
    </rPh>
    <phoneticPr fontId="4"/>
  </si>
  <si>
    <t>保育所保育指針第5章1(1)</t>
    <rPh sb="0" eb="2">
      <t>ホイク</t>
    </rPh>
    <rPh sb="2" eb="3">
      <t>ショ</t>
    </rPh>
    <rPh sb="3" eb="5">
      <t>ホイク</t>
    </rPh>
    <rPh sb="5" eb="7">
      <t>シシン</t>
    </rPh>
    <rPh sb="7" eb="8">
      <t>ダイ</t>
    </rPh>
    <rPh sb="9" eb="10">
      <t>ショウ</t>
    </rPh>
    <phoneticPr fontId="4"/>
  </si>
  <si>
    <t xml:space="preserve">3　職員の研修等
(2)　外部研修の活用
　 　 各保育所における保育の課題への的確な対応や、保育士等の専門性の向上を図るためには、
　　　職場内での研修に加え、関係機関等による研修の活用が有効であることから、
　　　必要に応じて、こうした外部研修への参加機会が確保されるよう努めなければならない。
</t>
    <rPh sb="2" eb="4">
      <t>ショクイン</t>
    </rPh>
    <rPh sb="5" eb="7">
      <t>ケンシュウ</t>
    </rPh>
    <rPh sb="7" eb="8">
      <t>トウ</t>
    </rPh>
    <rPh sb="13" eb="17">
      <t>ガイブケンシュウ</t>
    </rPh>
    <rPh sb="18" eb="20">
      <t>カツヨウ</t>
    </rPh>
    <rPh sb="25" eb="28">
      <t>カクホイク</t>
    </rPh>
    <rPh sb="28" eb="29">
      <t>ジョ</t>
    </rPh>
    <rPh sb="33" eb="35">
      <t>ホイク</t>
    </rPh>
    <rPh sb="36" eb="38">
      <t>カダイ</t>
    </rPh>
    <rPh sb="40" eb="42">
      <t>テキカク</t>
    </rPh>
    <rPh sb="43" eb="45">
      <t>タイオウ</t>
    </rPh>
    <rPh sb="47" eb="50">
      <t>ホイクシ</t>
    </rPh>
    <rPh sb="50" eb="51">
      <t>トウ</t>
    </rPh>
    <rPh sb="52" eb="55">
      <t>センモンセイ</t>
    </rPh>
    <rPh sb="56" eb="58">
      <t>コウジョウ</t>
    </rPh>
    <rPh sb="59" eb="60">
      <t>ハカ</t>
    </rPh>
    <phoneticPr fontId="4"/>
  </si>
  <si>
    <t>労働基準法第89条</t>
    <rPh sb="0" eb="5">
      <t>ロウドウ</t>
    </rPh>
    <rPh sb="5" eb="6">
      <t>ダイ</t>
    </rPh>
    <rPh sb="8" eb="9">
      <t>ジョウ</t>
    </rPh>
    <phoneticPr fontId="4"/>
  </si>
  <si>
    <t>賃金の決定、計算及び支払の方法等の変更があった場合においても、届け出なければならない。</t>
    <phoneticPr fontId="4"/>
  </si>
  <si>
    <t>特定教育・保育条例（準用）の条</t>
    <rPh sb="0" eb="4">
      <t>トクテ</t>
    </rPh>
    <rPh sb="5" eb="7">
      <t>ホイク</t>
    </rPh>
    <rPh sb="7" eb="9">
      <t>ジョウレイ</t>
    </rPh>
    <rPh sb="10" eb="12">
      <t>ジュンヨウ</t>
    </rPh>
    <rPh sb="14" eb="15">
      <t>ジョウ</t>
    </rPh>
    <phoneticPr fontId="4"/>
  </si>
  <si>
    <t>→特定教育・保育条例（教育・保育の提供の記録）の条</t>
    <rPh sb="1" eb="5">
      <t>トクテ</t>
    </rPh>
    <rPh sb="6" eb="10">
      <t>ホイクジョウ</t>
    </rPh>
    <rPh sb="11" eb="13">
      <t>キョウイク</t>
    </rPh>
    <rPh sb="14" eb="16">
      <t>ホイク</t>
    </rPh>
    <rPh sb="17" eb="19">
      <t>テイキョウ</t>
    </rPh>
    <rPh sb="20" eb="22">
      <t>キロク</t>
    </rPh>
    <rPh sb="24" eb="25">
      <t>ジョウ</t>
    </rPh>
    <phoneticPr fontId="4"/>
  </si>
  <si>
    <t>保育所保育指針第1章1(3)ウ</t>
    <rPh sb="0" eb="7">
      <t>ホイク</t>
    </rPh>
    <rPh sb="7" eb="8">
      <t>ダイ</t>
    </rPh>
    <rPh sb="9" eb="10">
      <t>ショウ</t>
    </rPh>
    <phoneticPr fontId="4"/>
  </si>
  <si>
    <t>山田　保育</t>
    <rPh sb="0" eb="2">
      <t>ヤマダ</t>
    </rPh>
    <rPh sb="3" eb="5">
      <t>ホイク</t>
    </rPh>
    <phoneticPr fontId="4"/>
  </si>
  <si>
    <t>教保　春子</t>
    <rPh sb="0" eb="2">
      <t>キョウホ</t>
    </rPh>
    <rPh sb="3" eb="4">
      <t>ハル</t>
    </rPh>
    <rPh sb="4" eb="5">
      <t>コ</t>
    </rPh>
    <phoneticPr fontId="4"/>
  </si>
  <si>
    <t>教育　保子</t>
    <rPh sb="0" eb="2">
      <t>キョウイク</t>
    </rPh>
    <rPh sb="3" eb="5">
      <t>ヤスコ</t>
    </rPh>
    <phoneticPr fontId="4"/>
  </si>
  <si>
    <t>保育　広</t>
    <rPh sb="0" eb="2">
      <t>ホイク</t>
    </rPh>
    <rPh sb="3" eb="4">
      <t>ヒロ</t>
    </rPh>
    <phoneticPr fontId="4"/>
  </si>
  <si>
    <t>広域　育子</t>
    <rPh sb="0" eb="2">
      <t>コウイキ</t>
    </rPh>
    <rPh sb="3" eb="4">
      <t>イク</t>
    </rPh>
    <rPh sb="4" eb="5">
      <t>コ</t>
    </rPh>
    <phoneticPr fontId="4"/>
  </si>
  <si>
    <t xml:space="preserve">特定教育・保育条例（特定教育・保育施設等との連携）の条
</t>
    <rPh sb="10" eb="12">
      <t>トクテイ</t>
    </rPh>
    <rPh sb="12" eb="14">
      <t>キョウイク</t>
    </rPh>
    <rPh sb="15" eb="17">
      <t>ホイク</t>
    </rPh>
    <rPh sb="17" eb="19">
      <t>シセツ</t>
    </rPh>
    <rPh sb="19" eb="20">
      <t>トウ</t>
    </rPh>
    <rPh sb="22" eb="24">
      <t>レンケイ</t>
    </rPh>
    <rPh sb="26" eb="27">
      <t>ジョウ</t>
    </rPh>
    <phoneticPr fontId="4"/>
  </si>
  <si>
    <t>→事業主は、労働者（パートタイム労働者を含む）との労働契約の締結に際し、労働条件を明示しなければならない。</t>
    <rPh sb="1" eb="3">
      <t>ジギョウ</t>
    </rPh>
    <rPh sb="3" eb="4">
      <t>ヌシ</t>
    </rPh>
    <rPh sb="6" eb="9">
      <t>ロウドウシャ</t>
    </rPh>
    <rPh sb="25" eb="27">
      <t>ロウドウ</t>
    </rPh>
    <rPh sb="27" eb="29">
      <t>ケイヤク</t>
    </rPh>
    <rPh sb="30" eb="32">
      <t>テイケツ</t>
    </rPh>
    <rPh sb="33" eb="34">
      <t>サイ</t>
    </rPh>
    <rPh sb="36" eb="38">
      <t>ロウドウ</t>
    </rPh>
    <rPh sb="38" eb="40">
      <t>ジョウケン</t>
    </rPh>
    <rPh sb="41" eb="43">
      <t>メイジ</t>
    </rPh>
    <phoneticPr fontId="10"/>
  </si>
  <si>
    <t>加配職員</t>
    <phoneticPr fontId="4"/>
  </si>
  <si>
    <t>　　</t>
    <phoneticPr fontId="4"/>
  </si>
  <si>
    <t>消防計画（防災対策規程）は届出（変更）を適正に行っているか。</t>
    <phoneticPr fontId="4"/>
  </si>
  <si>
    <t>消防計画を作成しているか。</t>
    <phoneticPr fontId="4"/>
  </si>
  <si>
    <t>保育所等その他乳幼児が出入し、又は通行する場所に、乳幼児の転落事故を防止する設備が設けられているか。</t>
    <phoneticPr fontId="4"/>
  </si>
  <si>
    <t>耐火建築物(※1)又は準耐火建築物(※2)か。</t>
    <phoneticPr fontId="4"/>
  </si>
  <si>
    <t>建築基準法第2条第9号の2（耐火建築物）</t>
    <rPh sb="0" eb="2">
      <t>ケンチク</t>
    </rPh>
    <rPh sb="2" eb="5">
      <t>キジュンホウ</t>
    </rPh>
    <rPh sb="5" eb="6">
      <t>ダイ</t>
    </rPh>
    <rPh sb="7" eb="8">
      <t>ジョウ</t>
    </rPh>
    <rPh sb="8" eb="9">
      <t>ダイ</t>
    </rPh>
    <rPh sb="10" eb="11">
      <t>ゴウ</t>
    </rPh>
    <phoneticPr fontId="4"/>
  </si>
  <si>
    <t>建築基準法第2条第9号の3（準耐火建築物）</t>
    <rPh sb="0" eb="2">
      <t>ケンチク</t>
    </rPh>
    <rPh sb="2" eb="5">
      <t>キジュンホウ</t>
    </rPh>
    <rPh sb="5" eb="6">
      <t>ダイ</t>
    </rPh>
    <rPh sb="7" eb="8">
      <t>ジョウ</t>
    </rPh>
    <rPh sb="8" eb="9">
      <t>ダイ</t>
    </rPh>
    <rPh sb="10" eb="11">
      <t>ゴウ</t>
    </rPh>
    <phoneticPr fontId="4"/>
  </si>
  <si>
    <t>常勤職員所定労働時間</t>
    <rPh sb="0" eb="2">
      <t>ジョウキン</t>
    </rPh>
    <rPh sb="2" eb="4">
      <t>ショクイン</t>
    </rPh>
    <rPh sb="4" eb="6">
      <t>ショテイ</t>
    </rPh>
    <rPh sb="6" eb="8">
      <t>ロウドウ</t>
    </rPh>
    <rPh sb="8" eb="10">
      <t>ジカン</t>
    </rPh>
    <phoneticPr fontId="4"/>
  </si>
  <si>
    <t>労働基準法第109条</t>
    <rPh sb="0" eb="2">
      <t>ロウドウ</t>
    </rPh>
    <rPh sb="2" eb="5">
      <t>キジュンホウ</t>
    </rPh>
    <rPh sb="5" eb="6">
      <t>ダイ</t>
    </rPh>
    <rPh sb="9" eb="10">
      <t>ジョウ</t>
    </rPh>
    <phoneticPr fontId="10"/>
  </si>
  <si>
    <t>特定教育・保育条例（記録の整備）の条</t>
    <rPh sb="0" eb="4">
      <t>トクテイ</t>
    </rPh>
    <rPh sb="5" eb="7">
      <t>ホイク</t>
    </rPh>
    <rPh sb="7" eb="9">
      <t>ジョウレイ</t>
    </rPh>
    <rPh sb="10" eb="12">
      <t>キロク</t>
    </rPh>
    <rPh sb="13" eb="15">
      <t>セイビ</t>
    </rPh>
    <rPh sb="17" eb="18">
      <t>ジョウ</t>
    </rPh>
    <phoneticPr fontId="4"/>
  </si>
  <si>
    <t>保育所保育指針に基づき、全体的な計画を作成しているか。</t>
    <rPh sb="0" eb="2">
      <t>ホイク</t>
    </rPh>
    <rPh sb="2" eb="3">
      <t>ショ</t>
    </rPh>
    <rPh sb="12" eb="15">
      <t>ゼンタイテキ</t>
    </rPh>
    <rPh sb="16" eb="18">
      <t>ケイカク</t>
    </rPh>
    <rPh sb="19" eb="21">
      <t>サクセイ</t>
    </rPh>
    <phoneticPr fontId="4"/>
  </si>
  <si>
    <t>避難用として、特別避難階段に準じた屋内階段(※3)、待避上有効なバルコニー、準耐火構造（※4）の屋外傾斜路又はこれに準ずる設備、屋外階段のいずれかがあるか。</t>
    <rPh sb="53" eb="54">
      <t>マタ</t>
    </rPh>
    <phoneticPr fontId="4"/>
  </si>
  <si>
    <t>a年齢別配置基準</t>
    <phoneticPr fontId="4"/>
  </si>
  <si>
    <t>　使用者は、この法律及びこれに基づく命令の要旨、就業規則、第18条第2項、第24条第1項ただし書、第32条の2第1項、第32条の3第1項、第32条の4第1項、第32条の5第1項、第34条第2項ただし書、第36条第1項、第37条第3項、第38条の2第2項、第38条の3第1項並びに第39条第4項、第6項及び第9項ただし書に規定する協定並びに第38条の4第1項及び同条第5項（第41条の2第3項において準用する場合を含む。）並びに第41条の2第1項に規定する決議を、常時各作業場の見やすい場所へ掲示し、又は備え付けること、書面を交付することその他の厚生労働省令で定める方法によつて、労働者に周知させなければならない。</t>
    <phoneticPr fontId="10"/>
  </si>
  <si>
    <t>　使用者は、労働時間が6時間を超える場合においては少くとも45分、8時間を超える場合においては少くとも1時間の休憩時間を労働時間の途中に与えなければならない。
2　前項の休憩時間は、一斉に与えなければならない。ただし、当該事業場に、労働者の過半数で組織する労働組合がある場合においてはその労働組合、労働者の過半数で組織する労働組合がない場合においては労働者の過半数を代表する者との書面による協定があるときは、この限りでない。 
3　使用者は、第1項の休憩時間を自由に利用させなければならない。</t>
    <phoneticPr fontId="4"/>
  </si>
  <si>
    <t>非正規職員等の待遇を適切に行っているか。</t>
    <rPh sb="1" eb="3">
      <t>セイキ</t>
    </rPh>
    <phoneticPr fontId="10"/>
  </si>
  <si>
    <t>市町村保健師、保健所、福祉事務所、主治医等の関係機関との連携を図り、助言等を得るよう努めているか。</t>
    <rPh sb="11" eb="13">
      <t>フクシ</t>
    </rPh>
    <rPh sb="13" eb="15">
      <t>ジム</t>
    </rPh>
    <rPh sb="15" eb="16">
      <t>ショ</t>
    </rPh>
    <phoneticPr fontId="4"/>
  </si>
  <si>
    <t>大量調理マニュアルⅢ-1-(9)</t>
  </si>
  <si>
    <t>食育計画を作成し､食育の推進に取組んでいるか｡</t>
    <phoneticPr fontId="4"/>
  </si>
  <si>
    <t>大量調理マニュアルⅡ-1-(5)</t>
    <rPh sb="0" eb="4">
      <t>タイリョウチョウリ</t>
    </rPh>
    <phoneticPr fontId="4"/>
  </si>
  <si>
    <t>延長保育を実施し、おやつや夕食を提供している場合の内容を記入すること。</t>
    <rPh sb="16" eb="18">
      <t>テイキョウ</t>
    </rPh>
    <rPh sb="28" eb="30">
      <t>キニュウ</t>
    </rPh>
    <phoneticPr fontId="4"/>
  </si>
  <si>
    <t>「『社会福祉事業の経営者による福祉サービスに関する苦情解決の仕組みの指針について』の一部改正について」（平成29年3月7日雇児発0307第1号外）</t>
    <rPh sb="42" eb="44">
      <t>イチブ</t>
    </rPh>
    <rPh sb="44" eb="46">
      <t>カイセイ</t>
    </rPh>
    <rPh sb="61" eb="62">
      <t>ヤト</t>
    </rPh>
    <rPh sb="62" eb="63">
      <t>ジ</t>
    </rPh>
    <rPh sb="68" eb="69">
      <t>ダイ</t>
    </rPh>
    <rPh sb="70" eb="71">
      <t>ゴウ</t>
    </rPh>
    <rPh sb="71" eb="72">
      <t>ソト</t>
    </rPh>
    <phoneticPr fontId="10"/>
  </si>
  <si>
    <t>「いる」場合、保育事業所の自己評価を公表しているか。</t>
    <phoneticPr fontId="4"/>
  </si>
  <si>
    <t>小数点第1位四捨五入</t>
    <phoneticPr fontId="4"/>
  </si>
  <si>
    <t>FAX番号</t>
    <rPh sb="3" eb="5">
      <t>バンゴウ</t>
    </rPh>
    <phoneticPr fontId="4"/>
  </si>
  <si>
    <t>メールアドレス</t>
    <phoneticPr fontId="4"/>
  </si>
  <si>
    <t>記入担当者の職・氏名</t>
    <rPh sb="0" eb="2">
      <t>キニュウ</t>
    </rPh>
    <rPh sb="2" eb="4">
      <t>タントウ</t>
    </rPh>
    <rPh sb="4" eb="5">
      <t>シャ</t>
    </rPh>
    <rPh sb="6" eb="7">
      <t>ショク</t>
    </rPh>
    <rPh sb="8" eb="10">
      <t>シメイ</t>
    </rPh>
    <phoneticPr fontId="4"/>
  </si>
  <si>
    <t>電話番号</t>
    <rPh sb="0" eb="4">
      <t>デンワバ</t>
    </rPh>
    <phoneticPr fontId="4"/>
  </si>
  <si>
    <t>代表者の職・氏名</t>
    <rPh sb="0" eb="3">
      <t>ダイヒョウシャ</t>
    </rPh>
    <rPh sb="4" eb="5">
      <t>ショク</t>
    </rPh>
    <rPh sb="6" eb="8">
      <t>シメイ</t>
    </rPh>
    <phoneticPr fontId="4"/>
  </si>
  <si>
    <t>G</t>
    <phoneticPr fontId="4"/>
  </si>
  <si>
    <t>H</t>
    <phoneticPr fontId="4"/>
  </si>
  <si>
    <t>I</t>
    <phoneticPr fontId="4"/>
  </si>
  <si>
    <t>J</t>
    <phoneticPr fontId="4"/>
  </si>
  <si>
    <t>K</t>
    <phoneticPr fontId="4"/>
  </si>
  <si>
    <t>L</t>
    <phoneticPr fontId="4"/>
  </si>
  <si>
    <t>M</t>
    <phoneticPr fontId="4"/>
  </si>
  <si>
    <t>乳児室・ほふく室</t>
    <rPh sb="0" eb="3">
      <t>ニュウジシツ</t>
    </rPh>
    <rPh sb="7" eb="8">
      <t>シツ</t>
    </rPh>
    <phoneticPr fontId="4"/>
  </si>
  <si>
    <t>2歳未満児</t>
    <rPh sb="1" eb="2">
      <t>サイ</t>
    </rPh>
    <rPh sb="2" eb="4">
      <t>ミマン</t>
    </rPh>
    <rPh sb="4" eb="5">
      <t>ジ</t>
    </rPh>
    <phoneticPr fontId="4"/>
  </si>
  <si>
    <t>満2歳児</t>
    <rPh sb="0" eb="1">
      <t>マン</t>
    </rPh>
    <rPh sb="2" eb="3">
      <t>サイ</t>
    </rPh>
    <rPh sb="3" eb="4">
      <t>ジ</t>
    </rPh>
    <phoneticPr fontId="4"/>
  </si>
  <si>
    <t>小計（部屋数）</t>
    <rPh sb="0" eb="1">
      <t>ショウ</t>
    </rPh>
    <phoneticPr fontId="4"/>
  </si>
  <si>
    <t>2歳以上児現員
（1歳児室の満2歳児を除く）</t>
    <phoneticPr fontId="4"/>
  </si>
  <si>
    <t>2歳以上児現員
(1歳児室の満2歳児を含む)</t>
    <phoneticPr fontId="4"/>
  </si>
  <si>
    <t>運営規程（園規則等）を整備し、運用しているか。</t>
    <rPh sb="0" eb="4">
      <t>ウンエイキテイ</t>
    </rPh>
    <rPh sb="5" eb="6">
      <t>エン</t>
    </rPh>
    <rPh sb="6" eb="8">
      <t>キソク</t>
    </rPh>
    <rPh sb="8" eb="9">
      <t>トウ</t>
    </rPh>
    <phoneticPr fontId="4"/>
  </si>
  <si>
    <t>職員処遇関係</t>
    <rPh sb="0" eb="1">
      <t>ショク</t>
    </rPh>
    <rPh sb="1" eb="2">
      <t>イン</t>
    </rPh>
    <rPh sb="2" eb="3">
      <t>ショ</t>
    </rPh>
    <rPh sb="3" eb="4">
      <t>グウ</t>
    </rPh>
    <rPh sb="4" eb="5">
      <t>カン</t>
    </rPh>
    <rPh sb="5" eb="6">
      <t>カカリ</t>
    </rPh>
    <phoneticPr fontId="10"/>
  </si>
  <si>
    <t>労働者名簿等の人事関係書類を適正に整備しているか。</t>
    <phoneticPr fontId="10"/>
  </si>
  <si>
    <t>労働基準法第36条に関する労使協定（時間外・休日労働）は、毎年度締結し、所轄労働基準監督署へ届け出ているか。</t>
    <phoneticPr fontId="4"/>
  </si>
  <si>
    <t>記入要領</t>
    <phoneticPr fontId="10"/>
  </si>
  <si>
    <t>勤務形態（A～　）を上記の表に記入すること。</t>
    <phoneticPr fontId="4"/>
  </si>
  <si>
    <t>期別</t>
    <rPh sb="0" eb="1">
      <t>キ</t>
    </rPh>
    <rPh sb="1" eb="2">
      <t>ベツ</t>
    </rPh>
    <phoneticPr fontId="4"/>
  </si>
  <si>
    <r>
      <rPr>
        <b/>
        <sz val="9"/>
        <rFont val="ＭＳ Ｐゴシック"/>
        <family val="3"/>
        <charset val="128"/>
      </rPr>
      <t>（月案）</t>
    </r>
    <r>
      <rPr>
        <sz val="9"/>
        <rFont val="ＭＳ Ｐ明朝"/>
        <family val="1"/>
        <charset val="128"/>
      </rPr>
      <t>年間計画を具体化するために、1か月の生活を見通して立てる指導案</t>
    </r>
    <rPh sb="1" eb="2">
      <t>ツキ</t>
    </rPh>
    <rPh sb="2" eb="3">
      <t>アン</t>
    </rPh>
    <rPh sb="4" eb="6">
      <t>ネンカン</t>
    </rPh>
    <rPh sb="6" eb="8">
      <t>ケイカク</t>
    </rPh>
    <rPh sb="9" eb="12">
      <t>グタイカ</t>
    </rPh>
    <rPh sb="20" eb="21">
      <t>ゲツ</t>
    </rPh>
    <rPh sb="22" eb="24">
      <t>セイカツ</t>
    </rPh>
    <rPh sb="25" eb="27">
      <t>ミトオ</t>
    </rPh>
    <rPh sb="29" eb="30">
      <t>リツ</t>
    </rPh>
    <rPh sb="32" eb="34">
      <t>シドウ</t>
    </rPh>
    <rPh sb="34" eb="35">
      <t>アン</t>
    </rPh>
    <phoneticPr fontId="4"/>
  </si>
  <si>
    <r>
      <rPr>
        <b/>
        <sz val="9"/>
        <rFont val="ＭＳ Ｐゴシック"/>
        <family val="3"/>
        <charset val="128"/>
      </rPr>
      <t>（週案）</t>
    </r>
    <r>
      <rPr>
        <sz val="9"/>
        <rFont val="ＭＳ Ｐ明朝"/>
        <family val="1"/>
        <charset val="128"/>
      </rPr>
      <t>月案実施のために継続性を考えながら1週間を見通して活動を具体化する指導案</t>
    </r>
    <phoneticPr fontId="4"/>
  </si>
  <si>
    <r>
      <rPr>
        <b/>
        <sz val="9"/>
        <rFont val="ＭＳ Ｐゴシック"/>
        <family val="3"/>
        <charset val="128"/>
      </rPr>
      <t>（日案）</t>
    </r>
    <r>
      <rPr>
        <sz val="9"/>
        <rFont val="ＭＳ Ｐ明朝"/>
        <family val="1"/>
        <charset val="128"/>
      </rPr>
      <t>1日のこどもの生活時間を見通して細かく立てる指導案</t>
    </r>
    <rPh sb="1" eb="2">
      <t>ニチ</t>
    </rPh>
    <rPh sb="2" eb="3">
      <t>アン</t>
    </rPh>
    <rPh sb="5" eb="6">
      <t>ニチ</t>
    </rPh>
    <rPh sb="11" eb="13">
      <t>セイカツ</t>
    </rPh>
    <rPh sb="13" eb="15">
      <t>ジカン</t>
    </rPh>
    <rPh sb="16" eb="18">
      <t>ミトオ</t>
    </rPh>
    <rPh sb="20" eb="21">
      <t>コマ</t>
    </rPh>
    <rPh sb="23" eb="24">
      <t>リツ</t>
    </rPh>
    <rPh sb="26" eb="29">
      <t>シドウアン</t>
    </rPh>
    <phoneticPr fontId="4"/>
  </si>
  <si>
    <t>家庭的保育条例（食事）の条</t>
    <phoneticPr fontId="4"/>
  </si>
  <si>
    <t>家庭的保育条例（食事）の条第2項</t>
    <rPh sb="0" eb="3">
      <t>カテイテキ</t>
    </rPh>
    <rPh sb="3" eb="5">
      <t>ホイク</t>
    </rPh>
    <rPh sb="5" eb="7">
      <t>ジョウレイ</t>
    </rPh>
    <rPh sb="8" eb="10">
      <t>ショクジ</t>
    </rPh>
    <rPh sb="12" eb="13">
      <t>ジョウ</t>
    </rPh>
    <rPh sb="13" eb="14">
      <t>ダイ</t>
    </rPh>
    <rPh sb="15" eb="16">
      <t>コウ</t>
    </rPh>
    <phoneticPr fontId="4"/>
  </si>
  <si>
    <t>発症時期</t>
    <rPh sb="0" eb="2">
      <t>ハッショウ</t>
    </rPh>
    <rPh sb="2" eb="4">
      <t>ジキ</t>
    </rPh>
    <phoneticPr fontId="4"/>
  </si>
  <si>
    <t>　病　　　　名　</t>
    <phoneticPr fontId="4"/>
  </si>
  <si>
    <t>哺乳瓶は、衛生的に管理しているか。</t>
    <rPh sb="5" eb="8">
      <t>エイセイテキ</t>
    </rPh>
    <rPh sb="9" eb="11">
      <t>カンリ</t>
    </rPh>
    <phoneticPr fontId="4"/>
  </si>
  <si>
    <t>ビニールプール等を使用して水遊びをする際には、水に入る前に腰等を中心に体をよく洗うとともに、こまめに水の入れ替えを行うなど水の汚染防止に努めているか。</t>
    <rPh sb="7" eb="8">
      <t>トウ</t>
    </rPh>
    <rPh sb="9" eb="11">
      <t>シヨウ</t>
    </rPh>
    <rPh sb="13" eb="15">
      <t>ミズアソ</t>
    </rPh>
    <rPh sb="19" eb="20">
      <t>サイ</t>
    </rPh>
    <rPh sb="23" eb="24">
      <t>ミズ</t>
    </rPh>
    <rPh sb="25" eb="26">
      <t>ハイ</t>
    </rPh>
    <rPh sb="27" eb="28">
      <t>マエ</t>
    </rPh>
    <rPh sb="29" eb="30">
      <t>コシ</t>
    </rPh>
    <rPh sb="30" eb="31">
      <t>トウ</t>
    </rPh>
    <rPh sb="32" eb="34">
      <t>チュウシン</t>
    </rPh>
    <rPh sb="35" eb="36">
      <t>カラダ</t>
    </rPh>
    <rPh sb="39" eb="40">
      <t>アラ</t>
    </rPh>
    <rPh sb="50" eb="51">
      <t>ミズ</t>
    </rPh>
    <rPh sb="52" eb="53">
      <t>イ</t>
    </rPh>
    <rPh sb="54" eb="55">
      <t>カ</t>
    </rPh>
    <rPh sb="57" eb="58">
      <t>オコナ</t>
    </rPh>
    <rPh sb="61" eb="62">
      <t>ミズ</t>
    </rPh>
    <rPh sb="63" eb="67">
      <t>オセンボウシ</t>
    </rPh>
    <rPh sb="68" eb="69">
      <t>ツト</t>
    </rPh>
    <phoneticPr fontId="4"/>
  </si>
  <si>
    <t>連携施設名</t>
    <rPh sb="0" eb="2">
      <t>レンケイ</t>
    </rPh>
    <rPh sb="2" eb="5">
      <t>シセツメイ</t>
    </rPh>
    <phoneticPr fontId="4"/>
  </si>
  <si>
    <t>書面による協定書等の締結</t>
    <rPh sb="0" eb="2">
      <t>ショメン</t>
    </rPh>
    <rPh sb="5" eb="8">
      <t>キョウテイショ</t>
    </rPh>
    <rPh sb="8" eb="9">
      <t>トウ</t>
    </rPh>
    <rPh sb="10" eb="12">
      <t>テイケツ</t>
    </rPh>
    <phoneticPr fontId="4"/>
  </si>
  <si>
    <t>連携内容
※該当するものにチェック</t>
    <rPh sb="0" eb="2">
      <t>レンケイ</t>
    </rPh>
    <rPh sb="2" eb="4">
      <t>ナイヨウ</t>
    </rPh>
    <rPh sb="6" eb="8">
      <t>ガイトウ</t>
    </rPh>
    <phoneticPr fontId="4"/>
  </si>
  <si>
    <t>⑩</t>
    <phoneticPr fontId="4"/>
  </si>
  <si>
    <t>受動喫煙防止対策を進めているか。</t>
    <rPh sb="0" eb="4">
      <t>ジュドウキ</t>
    </rPh>
    <rPh sb="4" eb="6">
      <t>ボウシ</t>
    </rPh>
    <rPh sb="6" eb="8">
      <t>タイサク</t>
    </rPh>
    <rPh sb="9" eb="10">
      <t>スス</t>
    </rPh>
    <phoneticPr fontId="4"/>
  </si>
  <si>
    <t>健康増進法第28条第4項、第5項イ、第13項、第14項</t>
    <rPh sb="0" eb="5">
      <t>ケンコウゾウシンホウ</t>
    </rPh>
    <rPh sb="5" eb="6">
      <t>ダイ</t>
    </rPh>
    <rPh sb="8" eb="9">
      <t>ジョウ</t>
    </rPh>
    <rPh sb="9" eb="10">
      <t>ダイ</t>
    </rPh>
    <rPh sb="11" eb="12">
      <t>コウ</t>
    </rPh>
    <rPh sb="13" eb="14">
      <t>ダイ</t>
    </rPh>
    <rPh sb="15" eb="16">
      <t>コウ</t>
    </rPh>
    <rPh sb="18" eb="19">
      <t>ダイ</t>
    </rPh>
    <rPh sb="21" eb="22">
      <t>コウ</t>
    </rPh>
    <rPh sb="23" eb="24">
      <t>ダイ</t>
    </rPh>
    <rPh sb="26" eb="27">
      <t>コウ</t>
    </rPh>
    <phoneticPr fontId="4"/>
  </si>
  <si>
    <t>健康増進法第29条第1項第1号</t>
    <rPh sb="0" eb="5">
      <t>ケンコウゾウシンホウ</t>
    </rPh>
    <rPh sb="5" eb="6">
      <t>ダイ</t>
    </rPh>
    <rPh sb="8" eb="9">
      <t>ジョウ</t>
    </rPh>
    <rPh sb="9" eb="10">
      <t>ダイ</t>
    </rPh>
    <rPh sb="11" eb="12">
      <t>コウ</t>
    </rPh>
    <rPh sb="12" eb="13">
      <t>ダイ</t>
    </rPh>
    <rPh sb="14" eb="15">
      <t>ゴウ</t>
    </rPh>
    <phoneticPr fontId="4"/>
  </si>
  <si>
    <t>健康増進法第30条第1項、第2項</t>
    <rPh sb="0" eb="5">
      <t>ケ</t>
    </rPh>
    <rPh sb="5" eb="6">
      <t>ダイ</t>
    </rPh>
    <rPh sb="8" eb="9">
      <t>ジョウ</t>
    </rPh>
    <rPh sb="9" eb="10">
      <t>ダイ</t>
    </rPh>
    <rPh sb="11" eb="12">
      <t>コウ</t>
    </rPh>
    <rPh sb="13" eb="14">
      <t>ダイ</t>
    </rPh>
    <rPh sb="15" eb="16">
      <t>コウ</t>
    </rPh>
    <phoneticPr fontId="4"/>
  </si>
  <si>
    <t>保育所保育指針第1章3(4)イ(ｱ)</t>
    <rPh sb="0" eb="2">
      <t>ホイク</t>
    </rPh>
    <rPh sb="2" eb="3">
      <t>ショ</t>
    </rPh>
    <rPh sb="3" eb="5">
      <t>ホイク</t>
    </rPh>
    <rPh sb="5" eb="7">
      <t>シシン</t>
    </rPh>
    <rPh sb="7" eb="8">
      <t>ダイ</t>
    </rPh>
    <rPh sb="9" eb="10">
      <t>ショウ</t>
    </rPh>
    <phoneticPr fontId="4"/>
  </si>
  <si>
    <t>3　保育の計画及び評価
(4)　保育内容等の評価
 イ　保育所の自己評価
 (ｱ) 保育所は、保育の質の向上を図るため、保育の計画の展開や保育士等の自己評価を踏まえ、
　　 当該保育所の保育の内容等について、自ら評価を行い、その結果を公表するよう
　　 努めなければならない。　</t>
    <phoneticPr fontId="4"/>
  </si>
  <si>
    <t>3　保育の計画及び評価
(4)　保育内容等の評価
 ア　保育士等の自己評価
 (ｱ) 保育士等は、保育の計画や保育の記録を通して、自らの保育実践を振り返り、
　　 自己評価することを通して、その専門性の向上や保育実践の改善に努めなければならない。　</t>
    <phoneticPr fontId="4"/>
  </si>
  <si>
    <t>保育所における自己評価ガイドライン（2020 年改訂版）（2020 年（令和2）年3月厚生労働省）</t>
    <rPh sb="43" eb="48">
      <t>コウセイ</t>
    </rPh>
    <phoneticPr fontId="4"/>
  </si>
  <si>
    <t>○月●日</t>
    <rPh sb="1" eb="2">
      <t>ガツ</t>
    </rPh>
    <rPh sb="3" eb="4">
      <t>ニチ</t>
    </rPh>
    <phoneticPr fontId="4"/>
  </si>
  <si>
    <t>必要保育士数</t>
    <rPh sb="0" eb="2">
      <t>ヒツヨウ</t>
    </rPh>
    <rPh sb="2" eb="5">
      <t>ホイクシ</t>
    </rPh>
    <rPh sb="5" eb="6">
      <t>スウ</t>
    </rPh>
    <phoneticPr fontId="4"/>
  </si>
  <si>
    <t>配置保育士数</t>
    <rPh sb="0" eb="2">
      <t>ハイチ</t>
    </rPh>
    <rPh sb="2" eb="5">
      <t>ホイクシ</t>
    </rPh>
    <rPh sb="5" eb="6">
      <t>スウ</t>
    </rPh>
    <phoneticPr fontId="4"/>
  </si>
  <si>
    <t>No.</t>
    <phoneticPr fontId="4"/>
  </si>
  <si>
    <t>シフト</t>
    <phoneticPr fontId="4"/>
  </si>
  <si>
    <t>F</t>
    <phoneticPr fontId="4"/>
  </si>
  <si>
    <t>休憩時間</t>
    <rPh sb="0" eb="2">
      <t>キュウケイ</t>
    </rPh>
    <rPh sb="2" eb="4">
      <t>ジカン</t>
    </rPh>
    <phoneticPr fontId="4"/>
  </si>
  <si>
    <t>ｼﾌﾄ</t>
    <phoneticPr fontId="4"/>
  </si>
  <si>
    <t>出勤</t>
    <rPh sb="0" eb="2">
      <t>シュッキン</t>
    </rPh>
    <phoneticPr fontId="4"/>
  </si>
  <si>
    <t>退勤</t>
    <rPh sb="0" eb="2">
      <t>タイキン</t>
    </rPh>
    <phoneticPr fontId="4"/>
  </si>
  <si>
    <t>実働</t>
    <rPh sb="0" eb="2">
      <t>ジツドウ</t>
    </rPh>
    <phoneticPr fontId="4"/>
  </si>
  <si>
    <t>例</t>
    <rPh sb="0" eb="1">
      <t>レイ</t>
    </rPh>
    <phoneticPr fontId="10"/>
  </si>
  <si>
    <t>例</t>
    <rPh sb="0" eb="1">
      <t>レイ</t>
    </rPh>
    <phoneticPr fontId="4"/>
  </si>
  <si>
    <t>■</t>
  </si>
  <si>
    <t>既存資料の添付でも可としますが、当組合で確認ができない場合は、転記を依頼することがあります。</t>
    <rPh sb="0" eb="2">
      <t>キソン</t>
    </rPh>
    <rPh sb="2" eb="4">
      <t>シリョウ</t>
    </rPh>
    <rPh sb="5" eb="7">
      <t>テンプ</t>
    </rPh>
    <rPh sb="9" eb="10">
      <t>カ</t>
    </rPh>
    <rPh sb="16" eb="19">
      <t>トウクミアイ</t>
    </rPh>
    <rPh sb="20" eb="22">
      <t>カクニン</t>
    </rPh>
    <rPh sb="27" eb="29">
      <t>バアイ</t>
    </rPh>
    <rPh sb="31" eb="33">
      <t>テンキ</t>
    </rPh>
    <rPh sb="34" eb="36">
      <t>イライ</t>
    </rPh>
    <phoneticPr fontId="4"/>
  </si>
  <si>
    <t>職員の勤務割り振り表  （監査調書提出月の勤務割り振り表を記入すること。）</t>
    <phoneticPr fontId="10"/>
  </si>
  <si>
    <t>各クラスには常勤保育士(A)を原則各1名以上配置しているか。</t>
    <rPh sb="6" eb="8">
      <t>ジョウキン</t>
    </rPh>
    <rPh sb="15" eb="17">
      <t>ゲ</t>
    </rPh>
    <phoneticPr fontId="4"/>
  </si>
  <si>
    <t>0歳児クラスで基準保育士数が2名以上の場合、常勤保育士(A)を原則2名以上配置しているか。</t>
    <rPh sb="22" eb="24">
      <t>ジョウキン</t>
    </rPh>
    <rPh sb="31" eb="33">
      <t>ゲンソク</t>
    </rPh>
    <phoneticPr fontId="4"/>
  </si>
  <si>
    <t>規程等の名称：</t>
    <rPh sb="2" eb="3">
      <t>トウ</t>
    </rPh>
    <phoneticPr fontId="4"/>
  </si>
  <si>
    <t>利用乳幼児の卒園後の受け入れ支援</t>
    <rPh sb="0" eb="2">
      <t>リヨウ</t>
    </rPh>
    <rPh sb="2" eb="5">
      <t>ニュウヨウジ</t>
    </rPh>
    <rPh sb="6" eb="9">
      <t>ソツエンゴ</t>
    </rPh>
    <rPh sb="10" eb="11">
      <t>ウ</t>
    </rPh>
    <rPh sb="12" eb="13">
      <t>イ</t>
    </rPh>
    <rPh sb="14" eb="16">
      <t>シエン</t>
    </rPh>
    <phoneticPr fontId="4"/>
  </si>
  <si>
    <t>労働基準法施行規則第5条（抜粋）</t>
    <rPh sb="13" eb="15">
      <t>バッスイ</t>
    </rPh>
    <phoneticPr fontId="10"/>
  </si>
  <si>
    <t>労働基準法第65条、第67条、第68条
産前…本人請求により6週間(多胎の場
　　　　 合は14週間）
産後…8週間（但し、本人請求と医師が
　　　　 認めた場合は6週間経過後から
         就業可）
乳児の母…1日2回､少なくとも30分の
　　　　　　　育児時間</t>
    <rPh sb="5" eb="6">
      <t>ダイ</t>
    </rPh>
    <rPh sb="8" eb="9">
      <t>ジョウ</t>
    </rPh>
    <rPh sb="10" eb="11">
      <t>ダイ</t>
    </rPh>
    <rPh sb="15" eb="16">
      <t>ダイ</t>
    </rPh>
    <rPh sb="18" eb="19">
      <t>ジョウ</t>
    </rPh>
    <rPh sb="23" eb="25">
      <t>ホンニン</t>
    </rPh>
    <rPh sb="25" eb="27">
      <t>セイキュウ</t>
    </rPh>
    <rPh sb="59" eb="60">
      <t>タダ</t>
    </rPh>
    <rPh sb="62" eb="64">
      <t>ホンニン</t>
    </rPh>
    <rPh sb="64" eb="66">
      <t>セイキュウ</t>
    </rPh>
    <rPh sb="67" eb="69">
      <t>イシ</t>
    </rPh>
    <rPh sb="76" eb="77">
      <t>ミト</t>
    </rPh>
    <rPh sb="79" eb="81">
      <t>バアイ</t>
    </rPh>
    <rPh sb="83" eb="85">
      <t>シュウカン</t>
    </rPh>
    <rPh sb="85" eb="88">
      <t>ケイカゴ</t>
    </rPh>
    <rPh sb="100" eb="102">
      <t>シュウギョウ</t>
    </rPh>
    <rPh sb="102" eb="103">
      <t>カ</t>
    </rPh>
    <rPh sb="105" eb="106">
      <t>ニュウ</t>
    </rPh>
    <rPh sb="115" eb="116">
      <t>スク</t>
    </rPh>
    <phoneticPr fontId="10"/>
  </si>
  <si>
    <t>看護師</t>
    <phoneticPr fontId="4"/>
  </si>
  <si>
    <r>
      <rPr>
        <b/>
        <sz val="9"/>
        <rFont val="ＭＳ Ｐゴシック"/>
        <family val="3"/>
        <charset val="128"/>
      </rPr>
      <t>（期別）</t>
    </r>
    <r>
      <rPr>
        <sz val="9"/>
        <rFont val="ＭＳ Ｐ明朝"/>
        <family val="1"/>
        <charset val="128"/>
      </rPr>
      <t>子どもの発達や生活の節目に配慮し、例えば1年間をいくつかの期に区分した上で、それぞれの時期にふさわしい保育の内容について作成する指導案</t>
    </r>
    <rPh sb="1" eb="2">
      <t>キ</t>
    </rPh>
    <rPh sb="2" eb="3">
      <t>ベツ</t>
    </rPh>
    <rPh sb="68" eb="71">
      <t>シドウアン</t>
    </rPh>
    <phoneticPr fontId="4"/>
  </si>
  <si>
    <t>保護者付き添いが原則であるが、常時、保護者以外の者が登降園に付き添っている児童がいる場合に理由を把握しているか。</t>
    <phoneticPr fontId="4"/>
  </si>
  <si>
    <t>保護者以外の者が迎えに来た場合に、その都度保護者に確認しているか。</t>
    <rPh sb="11" eb="12">
      <t>キ</t>
    </rPh>
    <phoneticPr fontId="4"/>
  </si>
  <si>
    <t>地域との協力体制はあるか。</t>
    <phoneticPr fontId="4"/>
  </si>
  <si>
    <t>配置保育士数確認表</t>
    <rPh sb="0" eb="2">
      <t>ハイチ</t>
    </rPh>
    <rPh sb="2" eb="5">
      <t>ホイクシ</t>
    </rPh>
    <rPh sb="5" eb="6">
      <t>スウ</t>
    </rPh>
    <rPh sb="6" eb="8">
      <t>カクニン</t>
    </rPh>
    <rPh sb="8" eb="9">
      <t>ヒョウ</t>
    </rPh>
    <phoneticPr fontId="4"/>
  </si>
  <si>
    <t>常勤換算保育士数：</t>
    <rPh sb="4" eb="7">
      <t>ホイクシ</t>
    </rPh>
    <rPh sb="7" eb="8">
      <t>スウ</t>
    </rPh>
    <phoneticPr fontId="4"/>
  </si>
  <si>
    <t>保育従事者現員数：</t>
    <rPh sb="0" eb="2">
      <t>ホイク</t>
    </rPh>
    <rPh sb="2" eb="5">
      <t>ジュウジシャ</t>
    </rPh>
    <rPh sb="5" eb="7">
      <t>ゲンイン</t>
    </rPh>
    <rPh sb="7" eb="8">
      <t>カズ</t>
    </rPh>
    <phoneticPr fontId="4"/>
  </si>
  <si>
    <t>対象職員名</t>
    <phoneticPr fontId="4"/>
  </si>
  <si>
    <t>栄養管理加算（</t>
    <rPh sb="0" eb="2">
      <t>エイヨウ</t>
    </rPh>
    <rPh sb="2" eb="4">
      <t>カンリ</t>
    </rPh>
    <rPh sb="4" eb="6">
      <t>カサン</t>
    </rPh>
    <phoneticPr fontId="4"/>
  </si>
  <si>
    <t>入所</t>
    <rPh sb="0" eb="2">
      <t>ニュウショ</t>
    </rPh>
    <phoneticPr fontId="10"/>
  </si>
  <si>
    <t>一時</t>
    <rPh sb="0" eb="2">
      <t>イチジ</t>
    </rPh>
    <phoneticPr fontId="10"/>
  </si>
  <si>
    <t>実配置保育士数</t>
    <rPh sb="0" eb="1">
      <t>ジツ</t>
    </rPh>
    <rPh sb="1" eb="3">
      <t>ハイチ</t>
    </rPh>
    <rPh sb="3" eb="6">
      <t>ホイクシ</t>
    </rPh>
    <rPh sb="6" eb="7">
      <t>ゲンスウ</t>
    </rPh>
    <phoneticPr fontId="10"/>
  </si>
  <si>
    <t>基準配置保育士数</t>
    <rPh sb="0" eb="2">
      <t>キジュン</t>
    </rPh>
    <rPh sb="2" eb="4">
      <t>ハイチ</t>
    </rPh>
    <rPh sb="4" eb="7">
      <t>ホイクシ</t>
    </rPh>
    <rPh sb="7" eb="8">
      <t>スウ</t>
    </rPh>
    <phoneticPr fontId="4"/>
  </si>
  <si>
    <t>土曜日</t>
    <rPh sb="0" eb="3">
      <t>ドヨウビ</t>
    </rPh>
    <phoneticPr fontId="4"/>
  </si>
  <si>
    <t>平　日</t>
    <rPh sb="0" eb="1">
      <t>ヒラ</t>
    </rPh>
    <rPh sb="2" eb="3">
      <t>ヒ</t>
    </rPh>
    <phoneticPr fontId="4"/>
  </si>
  <si>
    <t>時間帯における保育士等数</t>
    <rPh sb="0" eb="3">
      <t>ジカンタイ</t>
    </rPh>
    <rPh sb="7" eb="10">
      <t>ホイクシ</t>
    </rPh>
    <rPh sb="10" eb="11">
      <t>トウ</t>
    </rPh>
    <rPh sb="11" eb="12">
      <t>スウ</t>
    </rPh>
    <phoneticPr fontId="10"/>
  </si>
  <si>
    <t>保育所等における保育士配置に係る特例について（平成28年2月18日雇児発0218第2号）</t>
    <rPh sb="0" eb="3">
      <t>ホイクショ</t>
    </rPh>
    <rPh sb="3" eb="4">
      <t>トウ</t>
    </rPh>
    <rPh sb="8" eb="11">
      <t>ホイクシ</t>
    </rPh>
    <rPh sb="11" eb="13">
      <t>ハイチ</t>
    </rPh>
    <rPh sb="14" eb="15">
      <t>カカ</t>
    </rPh>
    <rPh sb="16" eb="18">
      <t>トクレイ</t>
    </rPh>
    <rPh sb="23" eb="25">
      <t>ヘイセイ</t>
    </rPh>
    <rPh sb="27" eb="28">
      <t>ネン</t>
    </rPh>
    <rPh sb="29" eb="30">
      <t>ガツ</t>
    </rPh>
    <rPh sb="32" eb="33">
      <t>ニチ</t>
    </rPh>
    <rPh sb="34" eb="35">
      <t>ジ</t>
    </rPh>
    <rPh sb="35" eb="36">
      <t>ハツ</t>
    </rPh>
    <rPh sb="40" eb="41">
      <t>ダイ</t>
    </rPh>
    <rPh sb="42" eb="43">
      <t>ゴウ</t>
    </rPh>
    <phoneticPr fontId="4"/>
  </si>
  <si>
    <t>の休憩時間を与えなければならない。</t>
    <rPh sb="1" eb="3">
      <t>キュウケイ</t>
    </rPh>
    <rPh sb="3" eb="5">
      <t>ジカン</t>
    </rPh>
    <rPh sb="6" eb="7">
      <t>アタ</t>
    </rPh>
    <phoneticPr fontId="4"/>
  </si>
  <si>
    <t>「いる」場合の内容（該当するものを全てチェックすること）</t>
    <rPh sb="4" eb="6">
      <t>バアイ</t>
    </rPh>
    <rPh sb="7" eb="9">
      <t>ナイヨウ</t>
    </rPh>
    <rPh sb="10" eb="12">
      <t>ガイトウ</t>
    </rPh>
    <rPh sb="17" eb="18">
      <t>スベ</t>
    </rPh>
    <phoneticPr fontId="4"/>
  </si>
  <si>
    <t>出勤簿、タイムカード等を整備し、適正に管理しているか。</t>
    <rPh sb="10" eb="11">
      <t>トウ</t>
    </rPh>
    <rPh sb="12" eb="14">
      <t>セイビ</t>
    </rPh>
    <phoneticPr fontId="4"/>
  </si>
  <si>
    <t xml:space="preserve">労働基準法第109条 </t>
    <rPh sb="5" eb="6">
      <t>ダイ</t>
    </rPh>
    <phoneticPr fontId="10"/>
  </si>
  <si>
    <t>改正労働基準法等に関するQ&amp;A(令和2年4月1日 厚生労働省労働基準局)Q2-1</t>
    <phoneticPr fontId="4"/>
  </si>
  <si>
    <t>出勤簿</t>
    <rPh sb="0" eb="3">
      <t>シュッキンボ</t>
    </rPh>
    <phoneticPr fontId="4"/>
  </si>
  <si>
    <t>　使用者は、労働者名簿、賃金台帳及び雇入れ、解雇、災害補償、賃金その他労働関係に関する重要な書類を5年間保存しなければならない。</t>
    <phoneticPr fontId="4"/>
  </si>
  <si>
    <t>労働基準法第107条</t>
    <rPh sb="0" eb="2">
      <t>ロウドウ</t>
    </rPh>
    <rPh sb="2" eb="5">
      <t>キジュンホウ</t>
    </rPh>
    <rPh sb="5" eb="6">
      <t>ダイ</t>
    </rPh>
    <rPh sb="9" eb="10">
      <t>ジョウ</t>
    </rPh>
    <phoneticPr fontId="10"/>
  </si>
  <si>
    <t>　使用者は、各事業場ごとに労働者名簿を、各労働者（日日雇い入れられる者を除く。）について調製し、労働者の氏名、生年月日、履歴その他厚生労働省令で定める事項を記入しなければならない。
2　前項の規定により記入すべき事項に変更があつた場合においては、遅滞なく訂正しなければならない。</t>
    <phoneticPr fontId="4"/>
  </si>
  <si>
    <t>「いる」場合、整備している書類にチェックすること。</t>
    <rPh sb="4" eb="6">
      <t>バアイ</t>
    </rPh>
    <rPh sb="7" eb="9">
      <t>セイビ</t>
    </rPh>
    <rPh sb="13" eb="15">
      <t>ショルイ</t>
    </rPh>
    <phoneticPr fontId="4"/>
  </si>
  <si>
    <t>時間外勤務命令簿を整備していない場合、どのように管理しているか。</t>
    <rPh sb="16" eb="18">
      <t>バアイ</t>
    </rPh>
    <rPh sb="24" eb="26">
      <t>カンリ</t>
    </rPh>
    <phoneticPr fontId="4"/>
  </si>
  <si>
    <t>労働基準法等の女性保護規定及び育児・介護休業法の適用状況について</t>
    <rPh sb="13" eb="14">
      <t>オヨ</t>
    </rPh>
    <phoneticPr fontId="4"/>
  </si>
  <si>
    <t>産前・産後休暇、育児時間又は生理休暇等を適正に付与しているか。</t>
    <rPh sb="12" eb="13">
      <t>マタ</t>
    </rPh>
    <rPh sb="14" eb="18">
      <t>セイリ</t>
    </rPh>
    <rPh sb="18" eb="19">
      <t>トウ</t>
    </rPh>
    <phoneticPr fontId="4"/>
  </si>
  <si>
    <t>労働安全衛生法第66条の8の3</t>
    <rPh sb="0" eb="7">
      <t>ロウドウアンゼン</t>
    </rPh>
    <rPh sb="7" eb="8">
      <t>ダイ</t>
    </rPh>
    <phoneticPr fontId="4"/>
  </si>
  <si>
    <t>労働安全衛生規則第52条の7の3</t>
    <rPh sb="0" eb="8">
      <t>ロウドウアンゼン</t>
    </rPh>
    <phoneticPr fontId="4"/>
  </si>
  <si>
    <t>運営調書No.2、No.3(4)で記入した職員数と整合性を持たせること。</t>
    <rPh sb="0" eb="2">
      <t>ウンエイ</t>
    </rPh>
    <rPh sb="2" eb="4">
      <t>チョウショ</t>
    </rPh>
    <rPh sb="17" eb="19">
      <t>キニュウ</t>
    </rPh>
    <rPh sb="21" eb="24">
      <t>ショクインスウ</t>
    </rPh>
    <rPh sb="25" eb="28">
      <t>セイゴウセイ</t>
    </rPh>
    <rPh sb="29" eb="30">
      <t>モ</t>
    </rPh>
    <phoneticPr fontId="4"/>
  </si>
  <si>
    <t>正規職員</t>
  </si>
  <si>
    <t>教保　春子</t>
    <phoneticPr fontId="4"/>
  </si>
  <si>
    <t>退職</t>
  </si>
  <si>
    <t>介護休</t>
  </si>
  <si>
    <t>家族の介護のため</t>
    <rPh sb="0" eb="2">
      <t>カゾク</t>
    </rPh>
    <rPh sb="3" eb="5">
      <t>カイゴ</t>
    </rPh>
    <phoneticPr fontId="4"/>
  </si>
  <si>
    <t>1300</t>
    <phoneticPr fontId="4"/>
  </si>
  <si>
    <t>1400</t>
    <phoneticPr fontId="4"/>
  </si>
  <si>
    <t>2-6</t>
    <phoneticPr fontId="4"/>
  </si>
  <si>
    <t>参加
人数</t>
    <rPh sb="0" eb="2">
      <t>サンカ</t>
    </rPh>
    <rPh sb="3" eb="5">
      <t>ニンズウ</t>
    </rPh>
    <phoneticPr fontId="4"/>
  </si>
  <si>
    <t>受講者</t>
    <rPh sb="0" eb="3">
      <t>ジュコウシャ</t>
    </rPh>
    <phoneticPr fontId="4"/>
  </si>
  <si>
    <t>職種・氏名</t>
    <rPh sb="0" eb="2">
      <t>ショクシュ</t>
    </rPh>
    <rPh sb="3" eb="5">
      <t>シメイ</t>
    </rPh>
    <phoneticPr fontId="4"/>
  </si>
  <si>
    <t>研　　修　　内　　容
（①研修名　　　　　②主催　　　　③内容）</t>
    <phoneticPr fontId="4"/>
  </si>
  <si>
    <t>職員の賞与は、規程に基づき支給しているか。</t>
    <phoneticPr fontId="10"/>
  </si>
  <si>
    <t>正規職員</t>
    <rPh sb="0" eb="4">
      <t>セイキショクイン</t>
    </rPh>
    <phoneticPr fontId="4"/>
  </si>
  <si>
    <t>非正規職員</t>
    <rPh sb="0" eb="5">
      <t>ヒセイキショクイン</t>
    </rPh>
    <phoneticPr fontId="4"/>
  </si>
  <si>
    <t>(10)</t>
    <phoneticPr fontId="10"/>
  </si>
  <si>
    <t>短時間労働者及び有期雇用労働者の雇用管理の改善等に関する法律第8～10条</t>
    <rPh sb="0" eb="3">
      <t>タンジカン</t>
    </rPh>
    <rPh sb="3" eb="6">
      <t>ロウドウシャ</t>
    </rPh>
    <rPh sb="6" eb="7">
      <t>オヨ</t>
    </rPh>
    <rPh sb="8" eb="10">
      <t>ユウキ</t>
    </rPh>
    <rPh sb="10" eb="12">
      <t>コヨウ</t>
    </rPh>
    <rPh sb="12" eb="15">
      <t>ロウドウシャ</t>
    </rPh>
    <rPh sb="16" eb="18">
      <t>コヨウ</t>
    </rPh>
    <rPh sb="18" eb="20">
      <t>カンリ</t>
    </rPh>
    <rPh sb="21" eb="23">
      <t>カイゼン</t>
    </rPh>
    <rPh sb="23" eb="24">
      <t>トウ</t>
    </rPh>
    <rPh sb="25" eb="26">
      <t>カン</t>
    </rPh>
    <rPh sb="28" eb="30">
      <t>ホウリツ</t>
    </rPh>
    <rPh sb="30" eb="31">
      <t>ダイ</t>
    </rPh>
    <rPh sb="35" eb="36">
      <t>ジョウ</t>
    </rPh>
    <phoneticPr fontId="10"/>
  </si>
  <si>
    <t>障害児保育加算の対象児はいるか。</t>
    <rPh sb="0" eb="3">
      <t>ショウガイジ</t>
    </rPh>
    <rPh sb="3" eb="5">
      <t>ホイク</t>
    </rPh>
    <rPh sb="5" eb="7">
      <t>カサン</t>
    </rPh>
    <rPh sb="8" eb="10">
      <t>タイショウ</t>
    </rPh>
    <rPh sb="10" eb="11">
      <t>ジ</t>
    </rPh>
    <phoneticPr fontId="4"/>
  </si>
  <si>
    <t>人</t>
    <rPh sb="0" eb="1">
      <t>ニン</t>
    </rPh>
    <phoneticPr fontId="4"/>
  </si>
  <si>
    <t>家庭や関係機関と連携した支援のための個別の計画を作成しているか。</t>
    <rPh sb="3" eb="7">
      <t>カンケイキカン</t>
    </rPh>
    <rPh sb="8" eb="10">
      <t>レンケイ</t>
    </rPh>
    <rPh sb="12" eb="14">
      <t>シエン</t>
    </rPh>
    <rPh sb="18" eb="20">
      <t>コベツ</t>
    </rPh>
    <rPh sb="21" eb="23">
      <t>ケイカク</t>
    </rPh>
    <rPh sb="24" eb="26">
      <t>サクセイ</t>
    </rPh>
    <phoneticPr fontId="4"/>
  </si>
  <si>
    <t>3歳未満児について、個別的な計画を立てる等子どもの状態に即した配慮をしているか。</t>
    <rPh sb="1" eb="4">
      <t>サイミマン</t>
    </rPh>
    <rPh sb="4" eb="5">
      <t>ジ</t>
    </rPh>
    <rPh sb="10" eb="13">
      <t>コベツテキ</t>
    </rPh>
    <rPh sb="14" eb="16">
      <t>ケイカク</t>
    </rPh>
    <rPh sb="17" eb="18">
      <t>タ</t>
    </rPh>
    <rPh sb="20" eb="21">
      <t>トウ</t>
    </rPh>
    <rPh sb="21" eb="22">
      <t>コ</t>
    </rPh>
    <rPh sb="25" eb="27">
      <t>ジョウタイ</t>
    </rPh>
    <rPh sb="28" eb="29">
      <t>ソク</t>
    </rPh>
    <rPh sb="31" eb="33">
      <t>ハイリョ</t>
    </rPh>
    <phoneticPr fontId="4"/>
  </si>
  <si>
    <t>大量調理マニュアル Ⅱ-5-(4)-⑪</t>
    <rPh sb="0" eb="4">
      <t>タイリョウチョウリ</t>
    </rPh>
    <phoneticPr fontId="4"/>
  </si>
  <si>
    <t>学校保健安全法施行規則第6条</t>
    <rPh sb="11" eb="12">
      <t>ダイ</t>
    </rPh>
    <rPh sb="13" eb="14">
      <t>ジョウ</t>
    </rPh>
    <phoneticPr fontId="4"/>
  </si>
  <si>
    <t>学校保健安全法施行規則第5条但し書き</t>
    <rPh sb="0" eb="2">
      <t>ガッコウ</t>
    </rPh>
    <rPh sb="2" eb="4">
      <t>ホケン</t>
    </rPh>
    <rPh sb="4" eb="6">
      <t>アンゼン</t>
    </rPh>
    <rPh sb="6" eb="7">
      <t>ホウ</t>
    </rPh>
    <rPh sb="7" eb="9">
      <t>シコウ</t>
    </rPh>
    <rPh sb="9" eb="11">
      <t>キソク</t>
    </rPh>
    <rPh sb="11" eb="12">
      <t>ダイ</t>
    </rPh>
    <rPh sb="13" eb="14">
      <t>ジョウ</t>
    </rPh>
    <rPh sb="14" eb="15">
      <t>タダ</t>
    </rPh>
    <rPh sb="16" eb="17">
      <t>ガ</t>
    </rPh>
    <phoneticPr fontId="10"/>
  </si>
  <si>
    <t>学校保健安全法施行規則第9条</t>
    <rPh sb="0" eb="2">
      <t>ガッコウ</t>
    </rPh>
    <rPh sb="2" eb="4">
      <t>ホケン</t>
    </rPh>
    <rPh sb="4" eb="6">
      <t>アンゼン</t>
    </rPh>
    <rPh sb="6" eb="7">
      <t>ホウ</t>
    </rPh>
    <rPh sb="7" eb="9">
      <t>シコウ</t>
    </rPh>
    <rPh sb="9" eb="11">
      <t>キソク</t>
    </rPh>
    <rPh sb="11" eb="12">
      <t>ダイ</t>
    </rPh>
    <rPh sb="13" eb="14">
      <t>ジョウ</t>
    </rPh>
    <phoneticPr fontId="10"/>
  </si>
  <si>
    <t>管理方法（消毒方法、保管方法等）を記入すること。</t>
    <rPh sb="5" eb="9">
      <t>ショウドクホウホウ</t>
    </rPh>
    <rPh sb="10" eb="14">
      <t>ホカンホウホウ</t>
    </rPh>
    <rPh sb="14" eb="15">
      <t>トウ</t>
    </rPh>
    <rPh sb="17" eb="23">
      <t>キニュウ</t>
    </rPh>
    <phoneticPr fontId="4"/>
  </si>
  <si>
    <t>「いる」場合、対応策について記入すること。</t>
    <rPh sb="14" eb="20">
      <t>キ</t>
    </rPh>
    <phoneticPr fontId="4"/>
  </si>
  <si>
    <t>新設事業所は本年度実施分について記入すること。</t>
    <rPh sb="0" eb="2">
      <t>シンセツ</t>
    </rPh>
    <rPh sb="2" eb="5">
      <t>ジギョウショ</t>
    </rPh>
    <rPh sb="6" eb="9">
      <t>ホンネンド</t>
    </rPh>
    <rPh sb="9" eb="11">
      <t>ジッシ</t>
    </rPh>
    <rPh sb="11" eb="12">
      <t>ブン</t>
    </rPh>
    <rPh sb="16" eb="22">
      <t>キニュ</t>
    </rPh>
    <phoneticPr fontId="4"/>
  </si>
  <si>
    <t>「いる」場合、職員間の情報共有方法について記入すること。</t>
    <rPh sb="4" eb="6">
      <t>バアイ</t>
    </rPh>
    <rPh sb="7" eb="9">
      <t>ショクイン</t>
    </rPh>
    <rPh sb="9" eb="10">
      <t>アイダ</t>
    </rPh>
    <rPh sb="11" eb="15">
      <t>ジョウホウキョウユウ</t>
    </rPh>
    <rPh sb="15" eb="17">
      <t>ホウホウ</t>
    </rPh>
    <rPh sb="21" eb="27">
      <t>キ</t>
    </rPh>
    <phoneticPr fontId="4"/>
  </si>
  <si>
    <t>ヒヤリハットに関する記録は、整備しているか。</t>
    <rPh sb="7" eb="8">
      <t>カン</t>
    </rPh>
    <rPh sb="10" eb="12">
      <t>キロク</t>
    </rPh>
    <rPh sb="14" eb="16">
      <t>セイビ</t>
    </rPh>
    <phoneticPr fontId="4"/>
  </si>
  <si>
    <t>児童の事故発生の状況</t>
    <phoneticPr fontId="4"/>
  </si>
  <si>
    <t>児童　・</t>
    <rPh sb="0" eb="2">
      <t>ジドウ</t>
    </rPh>
    <phoneticPr fontId="4"/>
  </si>
  <si>
    <t>生産物（食事）　・</t>
    <rPh sb="0" eb="3">
      <t>セイサンブツ</t>
    </rPh>
    <rPh sb="4" eb="6">
      <t>ショクジ</t>
    </rPh>
    <phoneticPr fontId="4"/>
  </si>
  <si>
    <t>労働基準法第108条</t>
    <rPh sb="0" eb="2">
      <t>ロウドウ</t>
    </rPh>
    <rPh sb="2" eb="4">
      <t>キジュン</t>
    </rPh>
    <rPh sb="4" eb="5">
      <t>ホウ</t>
    </rPh>
    <rPh sb="5" eb="6">
      <t>ダイ</t>
    </rPh>
    <rPh sb="9" eb="10">
      <t>ジョウ</t>
    </rPh>
    <phoneticPr fontId="4"/>
  </si>
  <si>
    <t>労働基準法第109条</t>
    <rPh sb="0" eb="2">
      <t>ロウドウ</t>
    </rPh>
    <rPh sb="2" eb="4">
      <t>キジュン</t>
    </rPh>
    <rPh sb="4" eb="5">
      <t>ホウ</t>
    </rPh>
    <rPh sb="5" eb="6">
      <t>ダイ</t>
    </rPh>
    <rPh sb="9" eb="10">
      <t>ジョウ</t>
    </rPh>
    <phoneticPr fontId="4"/>
  </si>
  <si>
    <t>→選択箇所</t>
    <rPh sb="1" eb="3">
      <t>センタク</t>
    </rPh>
    <rPh sb="3" eb="5">
      <t>カショ</t>
    </rPh>
    <phoneticPr fontId="4"/>
  </si>
  <si>
    <t>→入力箇所　　　○</t>
    <rPh sb="1" eb="3">
      <t>ニュウリョク</t>
    </rPh>
    <rPh sb="3" eb="5">
      <t>カショ</t>
    </rPh>
    <phoneticPr fontId="4"/>
  </si>
  <si>
    <t>作成に係る留意事項について</t>
    <phoneticPr fontId="4"/>
  </si>
  <si>
    <t>特記事項の表記について</t>
    <rPh sb="0" eb="2">
      <t>トッキ</t>
    </rPh>
    <rPh sb="2" eb="4">
      <t>ジコウ</t>
    </rPh>
    <rPh sb="5" eb="7">
      <t>ヒョウキ</t>
    </rPh>
    <phoneticPr fontId="4"/>
  </si>
  <si>
    <t>特に指定のあるもの以外は、指導監査調書提出月の初日時点で記入すること。</t>
    <rPh sb="0" eb="1">
      <t>トク</t>
    </rPh>
    <rPh sb="2" eb="4">
      <t>シテイ</t>
    </rPh>
    <rPh sb="9" eb="11">
      <t>イガイ</t>
    </rPh>
    <rPh sb="13" eb="15">
      <t>シドウ</t>
    </rPh>
    <rPh sb="15" eb="17">
      <t>カンサ</t>
    </rPh>
    <rPh sb="17" eb="19">
      <t>チョウショ</t>
    </rPh>
    <rPh sb="19" eb="21">
      <t>テイシュツ</t>
    </rPh>
    <rPh sb="21" eb="22">
      <t>ヅキ</t>
    </rPh>
    <rPh sb="23" eb="25">
      <t>ショニチ</t>
    </rPh>
    <rPh sb="25" eb="27">
      <t>ジテン</t>
    </rPh>
    <rPh sb="28" eb="30">
      <t>キニュウ</t>
    </rPh>
    <phoneticPr fontId="4"/>
  </si>
  <si>
    <t>→自動計算箇所（入力不要箇所）</t>
    <rPh sb="1" eb="3">
      <t>ジドウ</t>
    </rPh>
    <rPh sb="3" eb="5">
      <t>ケイサン</t>
    </rPh>
    <rPh sb="5" eb="7">
      <t>カショ</t>
    </rPh>
    <rPh sb="8" eb="10">
      <t>ニュウリョク</t>
    </rPh>
    <rPh sb="10" eb="12">
      <t>フヨウ</t>
    </rPh>
    <rPh sb="12" eb="14">
      <t>カショ</t>
    </rPh>
    <phoneticPr fontId="4"/>
  </si>
  <si>
    <t>　保育士</t>
    <rPh sb="1" eb="4">
      <t>ホイクシ</t>
    </rPh>
    <phoneticPr fontId="4"/>
  </si>
  <si>
    <t>※ 常勤職員所定労働時間の算出方法</t>
    <rPh sb="2" eb="6">
      <t>ジョウキンショクイン</t>
    </rPh>
    <rPh sb="6" eb="12">
      <t>ショテイロウドウジカン</t>
    </rPh>
    <rPh sb="13" eb="15">
      <t>サンシュツ</t>
    </rPh>
    <rPh sb="15" eb="17">
      <t>ホウホウ</t>
    </rPh>
    <phoneticPr fontId="4"/>
  </si>
  <si>
    <t>エ</t>
    <phoneticPr fontId="4"/>
  </si>
  <si>
    <t>【印刷不要】</t>
    <rPh sb="1" eb="3">
      <t>インサツ</t>
    </rPh>
    <rPh sb="3" eb="5">
      <t>フヨウ</t>
    </rPh>
    <phoneticPr fontId="4"/>
  </si>
  <si>
    <t>前年度・本年度</t>
    <phoneticPr fontId="4"/>
  </si>
  <si>
    <r>
      <t xml:space="preserve">職員の異動等の状況について記入すること。 </t>
    </r>
    <r>
      <rPr>
        <b/>
        <sz val="10"/>
        <rFont val="ＭＳ Ｐ明朝"/>
        <family val="1"/>
        <charset val="128"/>
      </rPr>
      <t>※新設事業所は本年度分＜監査調書提出月前月まで＞</t>
    </r>
    <phoneticPr fontId="4"/>
  </si>
  <si>
    <t>処遇改善Ⅰ</t>
    <phoneticPr fontId="10"/>
  </si>
  <si>
    <t>処遇改善Ⅱ</t>
    <rPh sb="0" eb="4">
      <t>ショグウ</t>
    </rPh>
    <phoneticPr fontId="10"/>
  </si>
  <si>
    <t>扶養</t>
    <rPh sb="0" eb="2">
      <t>フヨウ</t>
    </rPh>
    <phoneticPr fontId="4"/>
  </si>
  <si>
    <t>通勤</t>
    <rPh sb="0" eb="2">
      <t>ツウキン</t>
    </rPh>
    <phoneticPr fontId="4"/>
  </si>
  <si>
    <t>時間外</t>
    <rPh sb="0" eb="3">
      <t>ジカンガイ</t>
    </rPh>
    <phoneticPr fontId="4"/>
  </si>
  <si>
    <t>場　 所</t>
    <rPh sb="0" eb="1">
      <t>バ</t>
    </rPh>
    <rPh sb="3" eb="4">
      <t>ショ</t>
    </rPh>
    <phoneticPr fontId="4"/>
  </si>
  <si>
    <t>場 　所</t>
    <rPh sb="0" eb="1">
      <t>バ</t>
    </rPh>
    <rPh sb="3" eb="4">
      <t>ショ</t>
    </rPh>
    <phoneticPr fontId="4"/>
  </si>
  <si>
    <t>「いない」場合、その理由を記入すること。</t>
    <phoneticPr fontId="4"/>
  </si>
  <si>
    <t>「『保育所におけるアレルギー対応ガイドライン』の改訂について」（平成31年4月25日子保発0425第2号）第Ⅰ部1</t>
    <rPh sb="2" eb="4">
      <t>ホイク</t>
    </rPh>
    <rPh sb="4" eb="5">
      <t>ショ</t>
    </rPh>
    <rPh sb="14" eb="16">
      <t>タイオウ</t>
    </rPh>
    <rPh sb="24" eb="26">
      <t>カイテイ</t>
    </rPh>
    <rPh sb="42" eb="43">
      <t>コ</t>
    </rPh>
    <rPh sb="53" eb="54">
      <t>ダイ</t>
    </rPh>
    <rPh sb="55" eb="56">
      <t>ブ</t>
    </rPh>
    <phoneticPr fontId="4"/>
  </si>
  <si>
    <t>基準配置保育士数</t>
    <rPh sb="0" eb="2">
      <t>キジュン</t>
    </rPh>
    <rPh sb="2" eb="4">
      <t>ハイチ</t>
    </rPh>
    <rPh sb="4" eb="7">
      <t>ホイクシ</t>
    </rPh>
    <rPh sb="7" eb="8">
      <t>スウ</t>
    </rPh>
    <phoneticPr fontId="10"/>
  </si>
  <si>
    <t xml:space="preserve">
合計
(C+D)</t>
    <rPh sb="1" eb="3">
      <t>ゴウケイ</t>
    </rPh>
    <phoneticPr fontId="4"/>
  </si>
  <si>
    <t>理事長の妻
学童兼務</t>
    <rPh sb="0" eb="3">
      <t>リジチョウ</t>
    </rPh>
    <rPh sb="4" eb="5">
      <t>ツマ</t>
    </rPh>
    <rPh sb="6" eb="8">
      <t>ガクドウ</t>
    </rPh>
    <rPh sb="8" eb="10">
      <t>ケンム</t>
    </rPh>
    <phoneticPr fontId="4"/>
  </si>
  <si>
    <t>「いない」場合、その理由を記入すること。</t>
    <rPh sb="5" eb="7">
      <t>バアイ</t>
    </rPh>
    <rPh sb="10" eb="12">
      <t>リユウ</t>
    </rPh>
    <rPh sb="13" eb="15">
      <t>キニュウ</t>
    </rPh>
    <phoneticPr fontId="4"/>
  </si>
  <si>
    <t>障害のある子どもの保育について、他の子どもとの生活を通して共に成長できるよう、指導計画の中に位置づけているか。</t>
    <rPh sb="5" eb="6">
      <t>コ</t>
    </rPh>
    <rPh sb="9" eb="11">
      <t>ホイク</t>
    </rPh>
    <rPh sb="16" eb="17">
      <t>ホカ</t>
    </rPh>
    <rPh sb="18" eb="19">
      <t>コ</t>
    </rPh>
    <rPh sb="23" eb="25">
      <t>セイカツ</t>
    </rPh>
    <rPh sb="26" eb="27">
      <t>トオ</t>
    </rPh>
    <rPh sb="29" eb="30">
      <t>トモ</t>
    </rPh>
    <rPh sb="31" eb="33">
      <t>セイチョウ</t>
    </rPh>
    <rPh sb="39" eb="43">
      <t>シドウケイカク</t>
    </rPh>
    <rPh sb="44" eb="45">
      <t>ナカ</t>
    </rPh>
    <rPh sb="46" eb="48">
      <t>イチ</t>
    </rPh>
    <phoneticPr fontId="4"/>
  </si>
  <si>
    <t>保育所型事業所内保育事業　運営調書</t>
    <rPh sb="0" eb="2">
      <t>ホイク</t>
    </rPh>
    <rPh sb="2" eb="3">
      <t>ショ</t>
    </rPh>
    <rPh sb="3" eb="4">
      <t>ガタ</t>
    </rPh>
    <rPh sb="4" eb="7">
      <t>ジギョウショ</t>
    </rPh>
    <rPh sb="7" eb="8">
      <t>ナイ</t>
    </rPh>
    <rPh sb="8" eb="10">
      <t>ホイク</t>
    </rPh>
    <rPh sb="10" eb="12">
      <t>ジギョウ</t>
    </rPh>
    <rPh sb="13" eb="15">
      <t>ウンエイ</t>
    </rPh>
    <rPh sb="15" eb="17">
      <t>チョウショ</t>
    </rPh>
    <phoneticPr fontId="4"/>
  </si>
  <si>
    <t>家庭的保育条例「保育所型事業所内保育事業所」（設備の基準）の条</t>
    <phoneticPr fontId="4"/>
  </si>
  <si>
    <t>家庭的保育条例「保育所型事業所内保育事業」（設備の基準）の条第8号</t>
    <rPh sb="0" eb="3">
      <t>カテイテキ</t>
    </rPh>
    <rPh sb="3" eb="5">
      <t>ホイク</t>
    </rPh>
    <rPh sb="5" eb="7">
      <t>ジョウレイ</t>
    </rPh>
    <rPh sb="8" eb="10">
      <t>ホイク</t>
    </rPh>
    <rPh sb="10" eb="11">
      <t>ショ</t>
    </rPh>
    <rPh sb="11" eb="12">
      <t>ガタ</t>
    </rPh>
    <rPh sb="12" eb="15">
      <t>ジギョウショ</t>
    </rPh>
    <rPh sb="15" eb="16">
      <t>ナイ</t>
    </rPh>
    <rPh sb="16" eb="18">
      <t>ホイク</t>
    </rPh>
    <rPh sb="18" eb="20">
      <t>ジギョウ</t>
    </rPh>
    <rPh sb="22" eb="24">
      <t>セツビ</t>
    </rPh>
    <rPh sb="25" eb="27">
      <t>キジュン</t>
    </rPh>
    <rPh sb="29" eb="30">
      <t>ジョウ</t>
    </rPh>
    <rPh sb="30" eb="31">
      <t>ダイ</t>
    </rPh>
    <rPh sb="32" eb="33">
      <t>ゴウ</t>
    </rPh>
    <phoneticPr fontId="10"/>
  </si>
  <si>
    <t>－保育所型事業所内保育事業　運営No.3－</t>
    <phoneticPr fontId="10"/>
  </si>
  <si>
    <t>－保育所型事業所内保育事業　運営No.4－</t>
    <phoneticPr fontId="10"/>
  </si>
  <si>
    <t>－保育所型事業所内保育事業　運営No.5－</t>
    <phoneticPr fontId="10"/>
  </si>
  <si>
    <t>－保育所型事業所内保育事業　運営No.6－</t>
    <phoneticPr fontId="10"/>
  </si>
  <si>
    <t>－保育所型事業所内保育事業　運営No.7－</t>
    <phoneticPr fontId="10"/>
  </si>
  <si>
    <t>－保育所型事業所内保育事業　運営No.8－</t>
    <phoneticPr fontId="10"/>
  </si>
  <si>
    <t>－保育所型事業所内保育事業　運営No.9－</t>
    <phoneticPr fontId="10"/>
  </si>
  <si>
    <t>－保育所型事業所内保育事業　運営No.10－</t>
    <phoneticPr fontId="4"/>
  </si>
  <si>
    <t>－保育所型事業所内保育事業　運営No.13－</t>
    <phoneticPr fontId="10"/>
  </si>
  <si>
    <t>－保育所型事業所内保育事業　運営No.14－</t>
    <phoneticPr fontId="10"/>
  </si>
  <si>
    <t>－保育所型事業所内保育事業　運営No.15－</t>
    <phoneticPr fontId="10"/>
  </si>
  <si>
    <t>－保育所型事業所内保育事業　運営No.16－</t>
    <phoneticPr fontId="10"/>
  </si>
  <si>
    <t>－保育所型事業所内保育事業　運営No.18－</t>
    <phoneticPr fontId="10"/>
  </si>
  <si>
    <t>－保育所型事業所内保育事業　運営No.19－</t>
    <phoneticPr fontId="10"/>
  </si>
  <si>
    <t>－保育所型事業所内保育事業　運営No.20－</t>
    <phoneticPr fontId="10"/>
  </si>
  <si>
    <t>－保育所型事業所内保育事業　運営No.21－</t>
    <phoneticPr fontId="10"/>
  </si>
  <si>
    <t>－保育所型事業所内保育事業　運営No.22－</t>
    <phoneticPr fontId="10"/>
  </si>
  <si>
    <t>－保育所型事業所内保育事業　運営No.23－</t>
    <phoneticPr fontId="10"/>
  </si>
  <si>
    <t>－保育所型事業所内保育事業　運営No.24－</t>
    <phoneticPr fontId="10"/>
  </si>
  <si>
    <t>－保育所型事業所内保育事業　運営No.25－</t>
    <phoneticPr fontId="10"/>
  </si>
  <si>
    <t>－保育所型事業所内保育事業　運営No.26－</t>
    <phoneticPr fontId="10"/>
  </si>
  <si>
    <t>－保育所型事業所内保育事業　運営No.27－</t>
    <phoneticPr fontId="10"/>
  </si>
  <si>
    <t>－保育所型事業所内保育事業　運営No.28－</t>
    <phoneticPr fontId="10"/>
  </si>
  <si>
    <t>家庭的保育条例「保育所型事業所内保育事業」（職員）の条第2項</t>
    <rPh sb="0" eb="3">
      <t>カテイテキ</t>
    </rPh>
    <rPh sb="3" eb="5">
      <t>ホイク</t>
    </rPh>
    <rPh sb="5" eb="7">
      <t>ジョウレイ</t>
    </rPh>
    <rPh sb="8" eb="10">
      <t>ホイク</t>
    </rPh>
    <rPh sb="10" eb="11">
      <t>ショ</t>
    </rPh>
    <rPh sb="11" eb="12">
      <t>ガタ</t>
    </rPh>
    <rPh sb="12" eb="15">
      <t>ジギョウショ</t>
    </rPh>
    <rPh sb="15" eb="16">
      <t>ナイ</t>
    </rPh>
    <rPh sb="16" eb="18">
      <t>ホイク</t>
    </rPh>
    <rPh sb="18" eb="20">
      <t>ジギョウ</t>
    </rPh>
    <rPh sb="22" eb="24">
      <t>ショクイン</t>
    </rPh>
    <rPh sb="26" eb="27">
      <t>ジョウ</t>
    </rPh>
    <rPh sb="27" eb="28">
      <t>ダイ</t>
    </rPh>
    <rPh sb="29" eb="30">
      <t>コウ</t>
    </rPh>
    <phoneticPr fontId="10"/>
  </si>
  <si>
    <t>従業員枠</t>
    <rPh sb="0" eb="3">
      <t>ジュウギョウイン</t>
    </rPh>
    <rPh sb="3" eb="4">
      <t>ワク</t>
    </rPh>
    <phoneticPr fontId="4"/>
  </si>
  <si>
    <t>地域枠</t>
    <rPh sb="0" eb="3">
      <t>チイキワク</t>
    </rPh>
    <phoneticPr fontId="4"/>
  </si>
  <si>
    <t>利用
定員</t>
    <rPh sb="0" eb="2">
      <t>リヨウ</t>
    </rPh>
    <rPh sb="3" eb="5">
      <t>テイイン</t>
    </rPh>
    <phoneticPr fontId="4"/>
  </si>
  <si>
    <t>d</t>
    <phoneticPr fontId="4"/>
  </si>
  <si>
    <t>利用定員20人以上</t>
    <rPh sb="0" eb="2">
      <t>リヨウ</t>
    </rPh>
    <rPh sb="2" eb="4">
      <t>テイイン</t>
    </rPh>
    <rPh sb="6" eb="7">
      <t>ニン</t>
    </rPh>
    <rPh sb="7" eb="9">
      <t>イジョウ</t>
    </rPh>
    <phoneticPr fontId="4"/>
  </si>
  <si>
    <t>ｄ</t>
    <phoneticPr fontId="4"/>
  </si>
  <si>
    <t>1、2歳児6人につき1人、乳児3人につき1人。</t>
    <phoneticPr fontId="4"/>
  </si>
  <si>
    <t>子育て支援員等とは、保育に従事する職員として市町村長が行う研修（市町村長が指定する都道府県知事その他の機関が行う研修を含む）を修了した者又は保育士と同等の知識及び経験を有すると市町村長が認める者をいう。</t>
    <rPh sb="0" eb="2">
      <t>コソダ</t>
    </rPh>
    <rPh sb="3" eb="6">
      <t>シエンイン</t>
    </rPh>
    <rPh sb="6" eb="7">
      <t>トウ</t>
    </rPh>
    <rPh sb="68" eb="69">
      <t>マタ</t>
    </rPh>
    <rPh sb="70" eb="73">
      <t>ホイクシ</t>
    </rPh>
    <rPh sb="74" eb="76">
      <t>ドウトウ</t>
    </rPh>
    <rPh sb="77" eb="79">
      <t>チシキ</t>
    </rPh>
    <rPh sb="79" eb="80">
      <t>オヨ</t>
    </rPh>
    <rPh sb="81" eb="83">
      <t>ケイケン</t>
    </rPh>
    <rPh sb="84" eb="85">
      <t>ユウ</t>
    </rPh>
    <phoneticPr fontId="4"/>
  </si>
  <si>
    <t>1歳(6)</t>
    <phoneticPr fontId="10"/>
  </si>
  <si>
    <t>2歳(6)</t>
    <rPh sb="1" eb="2">
      <t>サイ</t>
    </rPh>
    <phoneticPr fontId="10"/>
  </si>
  <si>
    <t>特定教育・保育条例（準用）の条
→特定教育・保育条例（会計の区分）の条</t>
    <rPh sb="0" eb="2">
      <t>トクテイ</t>
    </rPh>
    <rPh sb="2" eb="4">
      <t>キョウイク</t>
    </rPh>
    <rPh sb="5" eb="7">
      <t>ホイク</t>
    </rPh>
    <rPh sb="7" eb="9">
      <t>ジョウレイ</t>
    </rPh>
    <rPh sb="10" eb="12">
      <t>ジュンヨウ</t>
    </rPh>
    <rPh sb="14" eb="15">
      <t>ジョウ</t>
    </rPh>
    <rPh sb="17" eb="21">
      <t>トクテイキョウイク</t>
    </rPh>
    <rPh sb="22" eb="26">
      <t>ホイクジョウレイ</t>
    </rPh>
    <rPh sb="27" eb="29">
      <t>カイケイ</t>
    </rPh>
    <rPh sb="30" eb="32">
      <t>クブン</t>
    </rPh>
    <rPh sb="34" eb="35">
      <t>ジョウ</t>
    </rPh>
    <phoneticPr fontId="4"/>
  </si>
  <si>
    <t>※3</t>
    <phoneticPr fontId="10"/>
  </si>
  <si>
    <t>建築基準法施行令第123条（避難階段及び特別避難階段の構造）第1項各号又は同条第3項各号</t>
    <rPh sb="12" eb="13">
      <t>ジョウ</t>
    </rPh>
    <rPh sb="30" eb="31">
      <t>ダイ</t>
    </rPh>
    <rPh sb="32" eb="33">
      <t>コウ</t>
    </rPh>
    <rPh sb="33" eb="35">
      <t>カクゴウ</t>
    </rPh>
    <rPh sb="35" eb="36">
      <t>マタ</t>
    </rPh>
    <rPh sb="37" eb="39">
      <t>ドウジョウ</t>
    </rPh>
    <rPh sb="39" eb="40">
      <t>ダイ</t>
    </rPh>
    <rPh sb="41" eb="42">
      <t>コウ</t>
    </rPh>
    <rPh sb="42" eb="44">
      <t>カクゴウ</t>
    </rPh>
    <phoneticPr fontId="10"/>
  </si>
  <si>
    <t>※4</t>
    <phoneticPr fontId="10"/>
  </si>
  <si>
    <t>建築基準法第2条第7号の2（準耐火構造）</t>
    <rPh sb="14" eb="19">
      <t>ジュンタイカコウ</t>
    </rPh>
    <phoneticPr fontId="4"/>
  </si>
  <si>
    <t>労働者名簿</t>
    <phoneticPr fontId="4"/>
  </si>
  <si>
    <t>基準配置保育士数算定表に監査調書提出月の児童現員数を本年度4月1日前日現在の年齢ごとに入力すること。</t>
    <rPh sb="18" eb="19">
      <t>ヅキ</t>
    </rPh>
    <rPh sb="20" eb="22">
      <t>ジドウ</t>
    </rPh>
    <rPh sb="22" eb="24">
      <t>ゲンイン</t>
    </rPh>
    <rPh sb="24" eb="25">
      <t>スウ</t>
    </rPh>
    <rPh sb="28" eb="29">
      <t>ド</t>
    </rPh>
    <rPh sb="38" eb="40">
      <t>ネンレイ</t>
    </rPh>
    <rPh sb="43" eb="45">
      <t>ニュウリョク</t>
    </rPh>
    <phoneticPr fontId="4"/>
  </si>
  <si>
    <t>前年度分</t>
    <phoneticPr fontId="4"/>
  </si>
  <si>
    <t>準拠している会計基準にチェックすること。</t>
    <rPh sb="8" eb="10">
      <t>キジュン</t>
    </rPh>
    <phoneticPr fontId="4"/>
  </si>
  <si>
    <t>〈賞与支給状況〉　</t>
    <phoneticPr fontId="10"/>
  </si>
  <si>
    <t>※支給額又は支給日数を記入すること。</t>
    <phoneticPr fontId="4"/>
  </si>
  <si>
    <t>監査日時点で加入している賠償責任保険（傷害保険）の写しを添付すること。（対象児童数、補償内容のわかるもの）</t>
    <phoneticPr fontId="4"/>
  </si>
  <si>
    <t>構造設備は、家庭的保育条例を満たしているか｡</t>
    <rPh sb="6" eb="11">
      <t>カテイテキホイク</t>
    </rPh>
    <rPh sb="11" eb="13">
      <t>ジョウレイ</t>
    </rPh>
    <phoneticPr fontId="4"/>
  </si>
  <si>
    <t>年度当初</t>
    <rPh sb="0" eb="2">
      <t>ネンド</t>
    </rPh>
    <rPh sb="2" eb="4">
      <t>トウショ</t>
    </rPh>
    <phoneticPr fontId="4"/>
  </si>
  <si>
    <t>家庭的保育条例に定める他の設備等を有しているか。</t>
    <rPh sb="0" eb="7">
      <t>カテイ</t>
    </rPh>
    <rPh sb="15" eb="16">
      <t>トウ</t>
    </rPh>
    <phoneticPr fontId="4"/>
  </si>
  <si>
    <t>調理設備</t>
    <rPh sb="0" eb="2">
      <t>チョウリ</t>
    </rPh>
    <rPh sb="2" eb="4">
      <t>セツビ</t>
    </rPh>
    <phoneticPr fontId="4"/>
  </si>
  <si>
    <t>職名</t>
    <rPh sb="0" eb="2">
      <t>ショクメイ</t>
    </rPh>
    <phoneticPr fontId="4"/>
  </si>
  <si>
    <t>子ども・子育て支援法（平成24年法律第65号）</t>
    <rPh sb="0" eb="1">
      <t>コ</t>
    </rPh>
    <rPh sb="4" eb="6">
      <t>コソダ</t>
    </rPh>
    <rPh sb="7" eb="10">
      <t>シエンホウ</t>
    </rPh>
    <rPh sb="11" eb="13">
      <t>ヘイセイ</t>
    </rPh>
    <rPh sb="15" eb="16">
      <t>ネン</t>
    </rPh>
    <rPh sb="16" eb="18">
      <t>ホウリツ</t>
    </rPh>
    <rPh sb="18" eb="19">
      <t>ダイ</t>
    </rPh>
    <rPh sb="21" eb="22">
      <t>ゴウ</t>
    </rPh>
    <phoneticPr fontId="4"/>
  </si>
  <si>
    <t>子ども・子育て支援法施行規則（平成26年内閣府令第44号）</t>
    <rPh sb="10" eb="14">
      <t>セコウキ</t>
    </rPh>
    <rPh sb="20" eb="23">
      <t>ナイカクフ</t>
    </rPh>
    <rPh sb="23" eb="24">
      <t>レイ</t>
    </rPh>
    <phoneticPr fontId="4"/>
  </si>
  <si>
    <t>大量調理施設衛生管理マニュアル（平成29年6月16日生食発0616第1号改正現在別添）</t>
    <rPh sb="36" eb="38">
      <t>カイセイ</t>
    </rPh>
    <rPh sb="38" eb="40">
      <t>ゲンザイ</t>
    </rPh>
    <phoneticPr fontId="4"/>
  </si>
  <si>
    <t>事故防止等マニュアル</t>
    <rPh sb="0" eb="4">
      <t>ジコボウシ</t>
    </rPh>
    <rPh sb="4" eb="5">
      <t>トウ</t>
    </rPh>
    <phoneticPr fontId="4"/>
  </si>
  <si>
    <t>職員数を記入すること。(※No.11～No.12(別表1～別表2)の人数と一致すること。)</t>
    <phoneticPr fontId="4"/>
  </si>
  <si>
    <t>子育て支援員等</t>
    <rPh sb="6" eb="7">
      <t>トウ</t>
    </rPh>
    <phoneticPr fontId="4"/>
  </si>
  <si>
    <t>⑤</t>
    <phoneticPr fontId="4"/>
  </si>
  <si>
    <t>＜「いる」場合＞　※児童の年齢は、本年度4月1日の前日現在</t>
    <rPh sb="5" eb="7">
      <t>バアイ</t>
    </rPh>
    <phoneticPr fontId="10"/>
  </si>
  <si>
    <t>－保育所型事業所内保育事業　運営No.1－</t>
    <rPh sb="1" eb="5">
      <t>ホイクショガタ</t>
    </rPh>
    <rPh sb="5" eb="13">
      <t>ジギョウショナイホイクジギョウ</t>
    </rPh>
    <phoneticPr fontId="10"/>
  </si>
  <si>
    <t>地域子育て支援拠点事業</t>
    <rPh sb="0" eb="2">
      <t>チイキ</t>
    </rPh>
    <rPh sb="2" eb="4">
      <t>コソダ</t>
    </rPh>
    <rPh sb="5" eb="7">
      <t>シエン</t>
    </rPh>
    <rPh sb="7" eb="9">
      <t>キョテン</t>
    </rPh>
    <rPh sb="9" eb="11">
      <t>ジギョウ</t>
    </rPh>
    <phoneticPr fontId="4"/>
  </si>
  <si>
    <t>※「基準配置保育士」は、前頁3（2）の表とは必ずしも一致しない。</t>
    <phoneticPr fontId="4"/>
  </si>
  <si>
    <t>子育て
支援員等</t>
    <rPh sb="0" eb="2">
      <t>コソダ</t>
    </rPh>
    <rPh sb="4" eb="7">
      <t>シエンイン</t>
    </rPh>
    <rPh sb="7" eb="8">
      <t>トウ</t>
    </rPh>
    <phoneticPr fontId="4"/>
  </si>
  <si>
    <t>(ｴ)</t>
    <phoneticPr fontId="4"/>
  </si>
  <si>
    <t>子育て支援員等は、各クラスの担任保育士には含めないこと。</t>
    <rPh sb="0" eb="2">
      <t>コソダ</t>
    </rPh>
    <rPh sb="3" eb="5">
      <t>シエン</t>
    </rPh>
    <rPh sb="5" eb="6">
      <t>イン</t>
    </rPh>
    <rPh sb="6" eb="7">
      <t>トウ</t>
    </rPh>
    <rPh sb="9" eb="10">
      <t>カク</t>
    </rPh>
    <rPh sb="14" eb="16">
      <t>タンニン</t>
    </rPh>
    <rPh sb="16" eb="19">
      <t>ホイクシ</t>
    </rPh>
    <rPh sb="21" eb="22">
      <t>フク</t>
    </rPh>
    <phoneticPr fontId="4"/>
  </si>
  <si>
    <t>入所 ： 入所児童数　　　　</t>
    <rPh sb="0" eb="2">
      <t>ニュウショ</t>
    </rPh>
    <rPh sb="5" eb="7">
      <t>ニュウショ</t>
    </rPh>
    <phoneticPr fontId="4"/>
  </si>
  <si>
    <t>一時 ： 一時預かり事業の児童数（自主事業を含む）</t>
    <rPh sb="0" eb="2">
      <t>イチジ</t>
    </rPh>
    <phoneticPr fontId="4"/>
  </si>
  <si>
    <t>入所 ： 入所児童数　　　　　</t>
    <rPh sb="0" eb="2">
      <t>ニュウショ</t>
    </rPh>
    <rPh sb="5" eb="7">
      <t>ニュウショ</t>
    </rPh>
    <phoneticPr fontId="4"/>
  </si>
  <si>
    <t>入所率について</t>
    <phoneticPr fontId="4"/>
  </si>
  <si>
    <t>→施設の設備、職員数が定員を超えて入所した児童数に照らし、家庭的保育条例等を満たしていること。ただし、直接契約した児童の受け入れは、定員の範囲内であること。</t>
    <rPh sb="29" eb="36">
      <t>カテイ</t>
    </rPh>
    <rPh sb="38" eb="39">
      <t>ミ</t>
    </rPh>
    <rPh sb="51" eb="53">
      <t>チョクセツ</t>
    </rPh>
    <rPh sb="58" eb="59">
      <t>ドウ</t>
    </rPh>
    <rPh sb="60" eb="61">
      <t>ウ</t>
    </rPh>
    <rPh sb="62" eb="63">
      <t>イ</t>
    </rPh>
    <rPh sb="66" eb="68">
      <t>テイイン</t>
    </rPh>
    <rPh sb="69" eb="72">
      <t>ハンイナイ</t>
    </rPh>
    <phoneticPr fontId="10"/>
  </si>
  <si>
    <t>開所時間</t>
    <rPh sb="0" eb="4">
      <t>カイショジカン</t>
    </rPh>
    <phoneticPr fontId="4"/>
  </si>
  <si>
    <t>施設運営管理関係、職員処遇関係</t>
    <rPh sb="2" eb="4">
      <t>ウンエイ</t>
    </rPh>
    <rPh sb="4" eb="6">
      <t>カンリ</t>
    </rPh>
    <rPh sb="6" eb="8">
      <t>カンケイ</t>
    </rPh>
    <rPh sb="9" eb="11">
      <t>ショクイン</t>
    </rPh>
    <rPh sb="11" eb="13">
      <t>ショグウ</t>
    </rPh>
    <rPh sb="13" eb="15">
      <t>カンケイ</t>
    </rPh>
    <phoneticPr fontId="10"/>
  </si>
  <si>
    <t>日曜日、祝日、年末年始以外に一斉休園（行事の振替休を含む）を実施しているか。（例：慰霊の日、年度末、新型コロナウイルス等）</t>
    <rPh sb="39" eb="40">
      <t>レイ</t>
    </rPh>
    <rPh sb="41" eb="43">
      <t>イレイ</t>
    </rPh>
    <rPh sb="44" eb="45">
      <t>ヒ</t>
    </rPh>
    <rPh sb="46" eb="49">
      <t>ネンド</t>
    </rPh>
    <rPh sb="50" eb="59">
      <t>シンガ</t>
    </rPh>
    <rPh sb="59" eb="60">
      <t>トウ</t>
    </rPh>
    <phoneticPr fontId="4"/>
  </si>
  <si>
    <t>実施状況について記入すること。</t>
    <rPh sb="8" eb="10">
      <t>キニュウ</t>
    </rPh>
    <phoneticPr fontId="4"/>
  </si>
  <si>
    <t xml:space="preserve">短時間労働者及び有期雇用労働者の雇用管理の改善等に関する法律第6条、同法施行規則第2条第1項
</t>
    <rPh sb="6" eb="7">
      <t>オヨ</t>
    </rPh>
    <rPh sb="8" eb="10">
      <t>ユウキ</t>
    </rPh>
    <rPh sb="10" eb="12">
      <t>コヨウ</t>
    </rPh>
    <rPh sb="12" eb="15">
      <t>ロウドウシャ</t>
    </rPh>
    <rPh sb="34" eb="36">
      <t>ドウホウ</t>
    </rPh>
    <rPh sb="36" eb="38">
      <t>シコウ</t>
    </rPh>
    <rPh sb="38" eb="40">
      <t>キソク</t>
    </rPh>
    <rPh sb="40" eb="41">
      <t>ダイ</t>
    </rPh>
    <rPh sb="42" eb="43">
      <t>ジョウ</t>
    </rPh>
    <rPh sb="43" eb="44">
      <t>ダイ</t>
    </rPh>
    <rPh sb="45" eb="46">
      <t>コウ</t>
    </rPh>
    <phoneticPr fontId="10"/>
  </si>
  <si>
    <t>短時間労働者及び有期雇用労働者の雇用管理の改善等に関する法律第6条、同法施行規則第2条第1項</t>
    <phoneticPr fontId="4"/>
  </si>
  <si>
    <t>→短時間・有期雇用労働者を雇用する際、事業主は労働基準法第15条第1項及び同法施行規則第5条に規定する労働条件に加え、「昇給・退職手当・賞与の有無、短時間・有期雇用労働者の雇用管理の改善等に関する事項に係る相談窓口」を明示しなければならない。</t>
    <phoneticPr fontId="4"/>
  </si>
  <si>
    <t xml:space="preserve"> 「いる」場合、どのような方法で与えているか。</t>
    <rPh sb="5" eb="7">
      <t>バアイ</t>
    </rPh>
    <phoneticPr fontId="10"/>
  </si>
  <si>
    <t>→労働時間が6時間を超え、8時間以下の場合は、少なくとも45分</t>
    <rPh sb="14" eb="16">
      <t>ジカン</t>
    </rPh>
    <rPh sb="16" eb="18">
      <t>イカ</t>
    </rPh>
    <rPh sb="23" eb="24">
      <t>スク</t>
    </rPh>
    <phoneticPr fontId="10"/>
  </si>
  <si>
    <t>→労働時間が8時間を超える場合は、少なくとも1時間</t>
    <rPh sb="17" eb="22">
      <t>スク</t>
    </rPh>
    <phoneticPr fontId="10"/>
  </si>
  <si>
    <t>36協定は、締結のみならず、所轄労働基準監督署への届出が効力発生要件とされている。</t>
    <phoneticPr fontId="4"/>
  </si>
  <si>
    <t>(火)</t>
  </si>
  <si>
    <t>就業規則第</t>
    <rPh sb="0" eb="4">
      <t>シュウギョウキソク</t>
    </rPh>
    <rPh sb="4" eb="5">
      <t>ダイ</t>
    </rPh>
    <phoneticPr fontId="4"/>
  </si>
  <si>
    <t>条、定年満</t>
    <rPh sb="0" eb="1">
      <t>ジョウ</t>
    </rPh>
    <rPh sb="2" eb="4">
      <t>テイネン</t>
    </rPh>
    <rPh sb="4" eb="5">
      <t>マン</t>
    </rPh>
    <phoneticPr fontId="4"/>
  </si>
  <si>
    <t>歳</t>
    <rPh sb="0" eb="1">
      <t>サイ</t>
    </rPh>
    <phoneticPr fontId="4"/>
  </si>
  <si>
    <t>新設事業所については本年度分を記入すること。監査日以降に実施する場合は、予定を記入すること。</t>
    <rPh sb="15" eb="17">
      <t>キニュウ</t>
    </rPh>
    <rPh sb="22" eb="24">
      <t>カンサ</t>
    </rPh>
    <rPh sb="24" eb="25">
      <t>ビ</t>
    </rPh>
    <rPh sb="25" eb="27">
      <t>イコウ</t>
    </rPh>
    <rPh sb="28" eb="30">
      <t>ジッシ</t>
    </rPh>
    <rPh sb="32" eb="34">
      <t>バアイ</t>
    </rPh>
    <rPh sb="36" eb="38">
      <t>ヨテイ</t>
    </rPh>
    <rPh sb="39" eb="45">
      <t>キ</t>
    </rPh>
    <phoneticPr fontId="4"/>
  </si>
  <si>
    <t>実施年月日：</t>
    <rPh sb="0" eb="2">
      <t>ジッシ</t>
    </rPh>
    <rPh sb="2" eb="5">
      <t>ネンガッピ</t>
    </rPh>
    <phoneticPr fontId="4"/>
  </si>
  <si>
    <t>定期健康診断対象人数</t>
    <rPh sb="6" eb="8">
      <t>タイショウ</t>
    </rPh>
    <rPh sb="8" eb="10">
      <t>ニンズウ</t>
    </rPh>
    <phoneticPr fontId="4"/>
  </si>
  <si>
    <t>受診人数</t>
    <rPh sb="0" eb="2">
      <t>ジュシン</t>
    </rPh>
    <rPh sb="2" eb="4">
      <t>ニンズウ</t>
    </rPh>
    <phoneticPr fontId="4"/>
  </si>
  <si>
    <t>職員処遇及び会計関係</t>
    <rPh sb="0" eb="1">
      <t>ショク</t>
    </rPh>
    <rPh sb="1" eb="2">
      <t>イン</t>
    </rPh>
    <rPh sb="2" eb="3">
      <t>ショ</t>
    </rPh>
    <rPh sb="3" eb="4">
      <t>グウ</t>
    </rPh>
    <rPh sb="4" eb="5">
      <t>オヨ</t>
    </rPh>
    <rPh sb="6" eb="8">
      <t>カイケイ</t>
    </rPh>
    <rPh sb="8" eb="9">
      <t>カン</t>
    </rPh>
    <rPh sb="9" eb="10">
      <t>カカリ</t>
    </rPh>
    <phoneticPr fontId="10"/>
  </si>
  <si>
    <r>
      <rPr>
        <u/>
        <sz val="10"/>
        <rFont val="ＭＳ Ｐ明朝"/>
        <family val="1"/>
        <charset val="128"/>
      </rPr>
      <t>別表1～2（運営No.11～12）</t>
    </r>
    <r>
      <rPr>
        <sz val="10"/>
        <rFont val="ＭＳ Ｐ明朝"/>
        <family val="1"/>
        <charset val="128"/>
      </rPr>
      <t>に</t>
    </r>
    <r>
      <rPr>
        <b/>
        <u/>
        <sz val="10"/>
        <rFont val="ＭＳ Ｐ明朝"/>
        <family val="1"/>
        <charset val="128"/>
      </rPr>
      <t>本年度</t>
    </r>
    <r>
      <rPr>
        <sz val="10"/>
        <rFont val="ＭＳ Ｐ明朝"/>
        <family val="1"/>
        <charset val="128"/>
      </rPr>
      <t>の職員の状況を記入すること。</t>
    </r>
    <phoneticPr fontId="4"/>
  </si>
  <si>
    <t>産前・産後休暇、育児休業・介護休業・長期病休者等休職者　※赤字は記入例</t>
    <rPh sb="29" eb="31">
      <t>アカジ</t>
    </rPh>
    <rPh sb="32" eb="35">
      <t>キニュウレイ</t>
    </rPh>
    <phoneticPr fontId="4"/>
  </si>
  <si>
    <t>退職者及び転出者（法人内異動を含む。）　※退職理由については、できるだけ具体的に記入すること。</t>
    <rPh sb="15" eb="16">
      <t>フク</t>
    </rPh>
    <rPh sb="21" eb="25">
      <t>タイショクリユウ</t>
    </rPh>
    <rPh sb="36" eb="39">
      <t>グタイテキ</t>
    </rPh>
    <rPh sb="40" eb="42">
      <t>キニュウ</t>
    </rPh>
    <phoneticPr fontId="4"/>
  </si>
  <si>
    <t>【処遇改善等加算の支給方法】</t>
    <rPh sb="1" eb="6">
      <t>ショグウカイ</t>
    </rPh>
    <rPh sb="6" eb="8">
      <t>カサン</t>
    </rPh>
    <rPh sb="9" eb="13">
      <t>シキュウホウホウ</t>
    </rPh>
    <phoneticPr fontId="10"/>
  </si>
  <si>
    <t>処遇改善等加算の支給方法についてチェックすること。</t>
    <rPh sb="0" eb="5">
      <t>ショグウ</t>
    </rPh>
    <rPh sb="5" eb="7">
      <t>カサン</t>
    </rPh>
    <rPh sb="8" eb="12">
      <t>シキュウホウホウ</t>
    </rPh>
    <phoneticPr fontId="4"/>
  </si>
  <si>
    <t>本俸（円）</t>
    <phoneticPr fontId="4"/>
  </si>
  <si>
    <t>処遇改善Ⅲ</t>
    <rPh sb="0" eb="4">
      <t>ショグウ</t>
    </rPh>
    <phoneticPr fontId="10"/>
  </si>
  <si>
    <t>「子育て支援員（地域型保育コース）」とは国で定めた「基本研修」及び「専門研修」を修了し、「子育て支援員研修修了証書」の交付を受けたことにより、子育て支援員として保育に従事する上で必要な知識や技術等を修得したと認められる者をいう。</t>
    <rPh sb="1" eb="3">
      <t>コソダ</t>
    </rPh>
    <rPh sb="4" eb="6">
      <t>シエン</t>
    </rPh>
    <rPh sb="6" eb="7">
      <t>イン</t>
    </rPh>
    <rPh sb="8" eb="11">
      <t>チイキガタ</t>
    </rPh>
    <rPh sb="11" eb="13">
      <t>ホイク</t>
    </rPh>
    <rPh sb="20" eb="21">
      <t>クニ</t>
    </rPh>
    <rPh sb="22" eb="23">
      <t>サダ</t>
    </rPh>
    <rPh sb="26" eb="28">
      <t>キホン</t>
    </rPh>
    <rPh sb="28" eb="30">
      <t>ケンシュウ</t>
    </rPh>
    <rPh sb="31" eb="32">
      <t>オヨ</t>
    </rPh>
    <rPh sb="34" eb="36">
      <t>センモン</t>
    </rPh>
    <rPh sb="36" eb="38">
      <t>ケンシュウ</t>
    </rPh>
    <rPh sb="40" eb="42">
      <t>シュウリョウ</t>
    </rPh>
    <rPh sb="45" eb="47">
      <t>コソダ</t>
    </rPh>
    <rPh sb="48" eb="50">
      <t>シエン</t>
    </rPh>
    <rPh sb="50" eb="51">
      <t>イン</t>
    </rPh>
    <rPh sb="51" eb="53">
      <t>ケンシュウ</t>
    </rPh>
    <rPh sb="53" eb="55">
      <t>シュウリョウ</t>
    </rPh>
    <rPh sb="55" eb="57">
      <t>ショウショ</t>
    </rPh>
    <rPh sb="59" eb="61">
      <t>コウフ</t>
    </rPh>
    <rPh sb="62" eb="63">
      <t>ウ</t>
    </rPh>
    <rPh sb="71" eb="73">
      <t>コソダ</t>
    </rPh>
    <rPh sb="74" eb="76">
      <t>シエン</t>
    </rPh>
    <rPh sb="76" eb="77">
      <t>イン</t>
    </rPh>
    <rPh sb="80" eb="82">
      <t>ホイク</t>
    </rPh>
    <rPh sb="83" eb="85">
      <t>ジュウジ</t>
    </rPh>
    <rPh sb="87" eb="88">
      <t>ウエ</t>
    </rPh>
    <rPh sb="89" eb="91">
      <t>ヒツヨウ</t>
    </rPh>
    <rPh sb="92" eb="94">
      <t>チシキ</t>
    </rPh>
    <rPh sb="95" eb="97">
      <t>ギジュツ</t>
    </rPh>
    <rPh sb="97" eb="98">
      <t>トウ</t>
    </rPh>
    <rPh sb="99" eb="101">
      <t>シュウトク</t>
    </rPh>
    <rPh sb="104" eb="105">
      <t>ミト</t>
    </rPh>
    <rPh sb="109" eb="110">
      <t>モノ</t>
    </rPh>
    <phoneticPr fontId="10"/>
  </si>
  <si>
    <t>正規職員に限定している場合は、その理由を記入すること。</t>
    <rPh sb="0" eb="2">
      <t>セイキ</t>
    </rPh>
    <rPh sb="20" eb="26">
      <t>キニュウ</t>
    </rPh>
    <phoneticPr fontId="4"/>
  </si>
  <si>
    <t>成果を職場内で共有する体制を作ること。</t>
    <rPh sb="7" eb="9">
      <t>キョウユウ</t>
    </rPh>
    <phoneticPr fontId="4"/>
  </si>
  <si>
    <t>児童処遇関係</t>
    <phoneticPr fontId="10"/>
  </si>
  <si>
    <t>関係機関との連携の具体的内容・方法について記入すること。</t>
    <rPh sb="21" eb="27">
      <t>キ</t>
    </rPh>
    <phoneticPr fontId="4"/>
  </si>
  <si>
    <t>「いる」場合、縦割り保育（異年齢保育）の指導計画を作成 しているか。</t>
    <rPh sb="4" eb="6">
      <t>バアイ</t>
    </rPh>
    <phoneticPr fontId="4"/>
  </si>
  <si>
    <t>早朝や延長保育時等の設定保育以外に一つの場所に集まり過ごす合同保育は除く。</t>
    <rPh sb="0" eb="2">
      <t>ソウチョウ</t>
    </rPh>
    <rPh sb="3" eb="7">
      <t>エンチョウホイク</t>
    </rPh>
    <rPh sb="7" eb="8">
      <t>ジ</t>
    </rPh>
    <rPh sb="8" eb="9">
      <t>トウ</t>
    </rPh>
    <rPh sb="10" eb="14">
      <t>セッテイホイク</t>
    </rPh>
    <rPh sb="14" eb="16">
      <t>イガイ</t>
    </rPh>
    <rPh sb="17" eb="18">
      <t>ヒト</t>
    </rPh>
    <rPh sb="20" eb="22">
      <t>バショ</t>
    </rPh>
    <rPh sb="23" eb="24">
      <t>アツ</t>
    </rPh>
    <rPh sb="26" eb="27">
      <t>ス</t>
    </rPh>
    <rPh sb="29" eb="31">
      <t>ゴウドウ</t>
    </rPh>
    <rPh sb="31" eb="33">
      <t>ホイク</t>
    </rPh>
    <rPh sb="34" eb="35">
      <t>ノゾ</t>
    </rPh>
    <phoneticPr fontId="4"/>
  </si>
  <si>
    <t>－保育所型事業所内保育事業　運営No.17－</t>
    <phoneticPr fontId="4"/>
  </si>
  <si>
    <t>調理を行う施設は、連携施設又は同一の法人若しくは関連法人が運営する小規模保育事業等を行う事業所等となっているか。</t>
    <rPh sb="13" eb="14">
      <t>マタ</t>
    </rPh>
    <rPh sb="20" eb="21">
      <t>モ</t>
    </rPh>
    <rPh sb="24" eb="26">
      <t>カンレン</t>
    </rPh>
    <rPh sb="26" eb="28">
      <t>ホウジン</t>
    </rPh>
    <rPh sb="33" eb="40">
      <t>ショウキボホイクジギョウ</t>
    </rPh>
    <rPh sb="40" eb="41">
      <t>トウ</t>
    </rPh>
    <rPh sb="42" eb="43">
      <t>オコナ</t>
    </rPh>
    <rPh sb="44" eb="47">
      <t>ジギョウショ</t>
    </rPh>
    <rPh sb="47" eb="48">
      <t>トウ</t>
    </rPh>
    <phoneticPr fontId="4"/>
  </si>
  <si>
    <t>（チェック項目参考）</t>
    <rPh sb="5" eb="7">
      <t>コウモク</t>
    </rPh>
    <rPh sb="7" eb="9">
      <t>サンコウ</t>
    </rPh>
    <phoneticPr fontId="4"/>
  </si>
  <si>
    <t>大量調理マニュアル</t>
    <rPh sb="0" eb="4">
      <t>タイリョウ</t>
    </rPh>
    <phoneticPr fontId="4"/>
  </si>
  <si>
    <t>学校給食衛生管理基準（平成21年文部科学省告示第64号）</t>
    <rPh sb="0" eb="2">
      <t>ガッコウ</t>
    </rPh>
    <rPh sb="2" eb="4">
      <t>キュウショク</t>
    </rPh>
    <rPh sb="4" eb="6">
      <t>エイセイ</t>
    </rPh>
    <rPh sb="6" eb="8">
      <t>カンリ</t>
    </rPh>
    <rPh sb="8" eb="10">
      <t>キジュン</t>
    </rPh>
    <rPh sb="11" eb="13">
      <t>ヘイセイ</t>
    </rPh>
    <rPh sb="15" eb="16">
      <t>ネン</t>
    </rPh>
    <rPh sb="16" eb="21">
      <t>モンブカガクショウ</t>
    </rPh>
    <rPh sb="21" eb="23">
      <t>コクジ</t>
    </rPh>
    <rPh sb="23" eb="24">
      <t>ダイ</t>
    </rPh>
    <rPh sb="26" eb="27">
      <t>ゴウ</t>
    </rPh>
    <phoneticPr fontId="4"/>
  </si>
  <si>
    <t>マスクの着用</t>
    <rPh sb="4" eb="6">
      <t>チャクヨウ</t>
    </rPh>
    <phoneticPr fontId="4"/>
  </si>
  <si>
    <t>調理前後の塩素濃度の測定</t>
    <rPh sb="0" eb="2">
      <t>チョウリ</t>
    </rPh>
    <rPh sb="2" eb="4">
      <t>ゼンゴ</t>
    </rPh>
    <rPh sb="5" eb="9">
      <t>エンソノウド</t>
    </rPh>
    <rPh sb="10" eb="12">
      <t>ソクテイ</t>
    </rPh>
    <phoneticPr fontId="4"/>
  </si>
  <si>
    <t>＜温度の目安＞</t>
    <phoneticPr fontId="4"/>
  </si>
  <si>
    <t>・冷蔵庫：5℃以下</t>
    <phoneticPr fontId="4"/>
  </si>
  <si>
    <t>冷凍庫の温度は、</t>
    <phoneticPr fontId="10"/>
  </si>
  <si>
    <t>・冷凍庫：-20℃以下</t>
    <phoneticPr fontId="4"/>
  </si>
  <si>
    <t>検食記録の有無</t>
    <rPh sb="0" eb="1">
      <t>ケン</t>
    </rPh>
    <rPh sb="1" eb="2">
      <t>ショク</t>
    </rPh>
    <rPh sb="2" eb="4">
      <t>キロク</t>
    </rPh>
    <rPh sb="5" eb="7">
      <t>ウム</t>
    </rPh>
    <phoneticPr fontId="4"/>
  </si>
  <si>
    <t>おやつ</t>
    <phoneticPr fontId="4"/>
  </si>
  <si>
    <t>給食</t>
    <rPh sb="0" eb="2">
      <t>キュウショク</t>
    </rPh>
    <phoneticPr fontId="4"/>
  </si>
  <si>
    <t xml:space="preserve">大量調理マニュアルⅡ-5-(3)
</t>
    <phoneticPr fontId="4"/>
  </si>
  <si>
    <t>→原材料及び調理済み食品（50ｇ程度）を-20℃以下で2週間以上保存すること。</t>
    <phoneticPr fontId="4"/>
  </si>
  <si>
    <t>保存対象は</t>
    <phoneticPr fontId="4"/>
  </si>
  <si>
    <t>保存期間は</t>
    <phoneticPr fontId="4"/>
  </si>
  <si>
    <t>2週間以上</t>
    <rPh sb="1" eb="3">
      <t>シュウカン</t>
    </rPh>
    <rPh sb="3" eb="5">
      <t>イジョウ</t>
    </rPh>
    <phoneticPr fontId="4"/>
  </si>
  <si>
    <t>2週間未満</t>
    <rPh sb="1" eb="3">
      <t>シュウカン</t>
    </rPh>
    <rPh sb="3" eb="5">
      <t>ミマン</t>
    </rPh>
    <phoneticPr fontId="4"/>
  </si>
  <si>
    <t>保存温度は</t>
    <phoneticPr fontId="4"/>
  </si>
  <si>
    <t>(16)</t>
    <phoneticPr fontId="10"/>
  </si>
  <si>
    <t>主治医等の医師の診断及び指示に基づく生活管理指導表</t>
    <rPh sb="0" eb="3">
      <t>シュジイ</t>
    </rPh>
    <rPh sb="3" eb="4">
      <t>トウ</t>
    </rPh>
    <rPh sb="5" eb="7">
      <t>イシ</t>
    </rPh>
    <rPh sb="8" eb="10">
      <t>シンダン</t>
    </rPh>
    <rPh sb="10" eb="11">
      <t>オヨ</t>
    </rPh>
    <rPh sb="12" eb="14">
      <t>シジ</t>
    </rPh>
    <rPh sb="15" eb="16">
      <t>モト</t>
    </rPh>
    <rPh sb="18" eb="20">
      <t>セイカツ</t>
    </rPh>
    <rPh sb="20" eb="22">
      <t>カンリ</t>
    </rPh>
    <rPh sb="22" eb="24">
      <t>シドウ</t>
    </rPh>
    <rPh sb="24" eb="25">
      <t>ヒョウ</t>
    </rPh>
    <phoneticPr fontId="4"/>
  </si>
  <si>
    <t>報酬額（円）
※年額又は月額</t>
    <rPh sb="0" eb="3">
      <t>ホウシュウガク</t>
    </rPh>
    <rPh sb="4" eb="5">
      <t>エン</t>
    </rPh>
    <rPh sb="8" eb="10">
      <t>ネンガク</t>
    </rPh>
    <rPh sb="10" eb="11">
      <t>マタ</t>
    </rPh>
    <rPh sb="12" eb="14">
      <t>ゲツガク</t>
    </rPh>
    <phoneticPr fontId="4"/>
  </si>
  <si>
    <t>「いる」場合の方法（費用負担含む。）を記入すること。</t>
    <rPh sb="4" eb="6">
      <t>バアイ</t>
    </rPh>
    <rPh sb="7" eb="9">
      <t>ホウホウ</t>
    </rPh>
    <rPh sb="10" eb="14">
      <t>ヒヨウフタン</t>
    </rPh>
    <rPh sb="14" eb="15">
      <t>フク</t>
    </rPh>
    <rPh sb="19" eb="25">
      <t>キ</t>
    </rPh>
    <phoneticPr fontId="4"/>
  </si>
  <si>
    <t>歯ブラシ、コップ、タオルなどを共有していないか。</t>
    <rPh sb="15" eb="17">
      <t>キョウユウ</t>
    </rPh>
    <phoneticPr fontId="4"/>
  </si>
  <si>
    <t>家庭的保育条例（虐待等の禁止）の条</t>
    <rPh sb="0" eb="2">
      <t>カテイ</t>
    </rPh>
    <rPh sb="2" eb="3">
      <t>テキ</t>
    </rPh>
    <rPh sb="3" eb="5">
      <t>ホイク</t>
    </rPh>
    <rPh sb="5" eb="7">
      <t>ジョウレイ</t>
    </rPh>
    <rPh sb="8" eb="10">
      <t>ギャクタイ</t>
    </rPh>
    <rPh sb="10" eb="11">
      <t>トウ</t>
    </rPh>
    <rPh sb="12" eb="14">
      <t>キンシ</t>
    </rPh>
    <phoneticPr fontId="4"/>
  </si>
  <si>
    <t xml:space="preserve"> （実施年月日：令和</t>
    <rPh sb="2" eb="4">
      <t>ジッシ</t>
    </rPh>
    <rPh sb="4" eb="7">
      <t>ネンガッピ</t>
    </rPh>
    <rPh sb="8" eb="10">
      <t>レイワ</t>
    </rPh>
    <phoneticPr fontId="4"/>
  </si>
  <si>
    <t>保育所等における虐待等に関する対応について（令和4年12月7日 厚生労働省子ども家庭局総務課少子化総合対策室 外）</t>
    <rPh sb="22" eb="24">
      <t>レイワ</t>
    </rPh>
    <rPh sb="25" eb="26">
      <t>ネン</t>
    </rPh>
    <rPh sb="28" eb="29">
      <t>ガツ</t>
    </rPh>
    <rPh sb="30" eb="31">
      <t>ニチ</t>
    </rPh>
    <rPh sb="32" eb="37">
      <t>コウセイロウドウショウ</t>
    </rPh>
    <rPh sb="37" eb="38">
      <t>コ</t>
    </rPh>
    <rPh sb="40" eb="42">
      <t>カテイ</t>
    </rPh>
    <rPh sb="42" eb="43">
      <t>キョク</t>
    </rPh>
    <rPh sb="43" eb="46">
      <t>ソウムカ</t>
    </rPh>
    <rPh sb="46" eb="49">
      <t>ショウシカ</t>
    </rPh>
    <rPh sb="49" eb="51">
      <t>ソウゴウ</t>
    </rPh>
    <rPh sb="51" eb="53">
      <t>タイサク</t>
    </rPh>
    <rPh sb="53" eb="54">
      <t>シツ</t>
    </rPh>
    <rPh sb="55" eb="56">
      <t>ソト</t>
    </rPh>
    <phoneticPr fontId="4"/>
  </si>
  <si>
    <t>月頃</t>
    <rPh sb="0" eb="2">
      <t>ガツゴロ</t>
    </rPh>
    <phoneticPr fontId="4"/>
  </si>
  <si>
    <t>「いる」場合、市町村との連携・協力体制を具体的に記入すること。</t>
    <rPh sb="7" eb="10">
      <t>シチョウソン</t>
    </rPh>
    <rPh sb="15" eb="17">
      <t>キョウリョク</t>
    </rPh>
    <phoneticPr fontId="4"/>
  </si>
  <si>
    <t>児童の健康管理・安全管理</t>
    <rPh sb="0" eb="2">
      <t>ジドウ</t>
    </rPh>
    <rPh sb="3" eb="7">
      <t>ケンコウカンリ</t>
    </rPh>
    <rPh sb="8" eb="12">
      <t>アンゼンカンリ</t>
    </rPh>
    <phoneticPr fontId="10"/>
  </si>
  <si>
    <t>利用乳幼児の安全の確保を図るため、安全計画（※）を策定しているか。</t>
    <phoneticPr fontId="4"/>
  </si>
  <si>
    <t>家庭的保育条例（安全計画の策定等）</t>
    <rPh sb="0" eb="3">
      <t>カテイテキ</t>
    </rPh>
    <rPh sb="3" eb="5">
      <t>ホイク</t>
    </rPh>
    <rPh sb="5" eb="7">
      <t>ジョウレイ</t>
    </rPh>
    <rPh sb="8" eb="10">
      <t>アンゼン</t>
    </rPh>
    <rPh sb="10" eb="12">
      <t>ケイカク</t>
    </rPh>
    <rPh sb="13" eb="15">
      <t>サクテイ</t>
    </rPh>
    <rPh sb="15" eb="16">
      <t>トウ</t>
    </rPh>
    <phoneticPr fontId="4"/>
  </si>
  <si>
    <t>特定教育・保育条例（準用）の条
→特定教育・保育条例（事故発生の防止及び発生時の対応)の条第1項</t>
    <phoneticPr fontId="4"/>
  </si>
  <si>
    <t>家庭的保育条例（安全計画の策定等）</t>
    <rPh sb="0" eb="3">
      <t>カテイテキ</t>
    </rPh>
    <rPh sb="3" eb="5">
      <t>ホイク</t>
    </rPh>
    <rPh sb="5" eb="7">
      <t>ジョウレイ</t>
    </rPh>
    <rPh sb="8" eb="10">
      <t>アンゼン</t>
    </rPh>
    <rPh sb="10" eb="12">
      <t>ケイカク</t>
    </rPh>
    <rPh sb="13" eb="15">
      <t>サクテイ</t>
    </rPh>
    <rPh sb="15" eb="16">
      <t>トウ</t>
    </rPh>
    <phoneticPr fontId="10"/>
  </si>
  <si>
    <t>職員に対し、安全計画について周知するとともに、研修及び訓練を定期的に実施しているか。</t>
    <phoneticPr fontId="4"/>
  </si>
  <si>
    <t>　家庭的保育事業者等は、利用乳幼児の安全の確保を図るため、家庭的保育事業所等ごとに、当該家庭的保育事業所等の設備の安全点検、職員、利用乳幼児等に対する事業所外での活動、取組等を含めた家庭的保育事業所等での生活その他の日常生活における安全に関する指導、職員の研修及び訓練その他家庭的保育事業所等における安全に関する事項についての計画（以下この条において「安全計画」という。）を策定し、当該安全計画に従い必要な措置を講じなければならない。
2　家庭的保育事業者等は、職員に対し、安全計画について周知するとともに、前項の研修及び訓練を定期的に実施しなければならない。
3　家庭的保育事業者等は、利用乳幼児の安全の確保に関して保護者との連携が図られるよう、保護者に対し、安全計画に基づく取組の内容等について周知しなければならない。
4　家庭的保育事業者等は、定期的に安全計画の見直しを行い、必要に応じて安全計画の変更を行うものとする。</t>
    <phoneticPr fontId="4"/>
  </si>
  <si>
    <t>保護者に対し、安全計画に基づく取組の内容等について周知しているか。</t>
    <phoneticPr fontId="4"/>
  </si>
  <si>
    <t>保育所等における安全計画の策定に関する留意事項等について（令和4年12月15日 厚生労働省子ども家庭局保育課）</t>
    <rPh sb="0" eb="3">
      <t>ホイクショ</t>
    </rPh>
    <rPh sb="3" eb="4">
      <t>トウ</t>
    </rPh>
    <rPh sb="8" eb="13">
      <t>アンゼンケイ</t>
    </rPh>
    <rPh sb="13" eb="15">
      <t>サクテイ</t>
    </rPh>
    <rPh sb="16" eb="17">
      <t>カン</t>
    </rPh>
    <rPh sb="19" eb="24">
      <t>リュウイジコウトウ</t>
    </rPh>
    <rPh sb="29" eb="31">
      <t>レイワ</t>
    </rPh>
    <rPh sb="32" eb="33">
      <t>ネン</t>
    </rPh>
    <rPh sb="35" eb="36">
      <t>ガツ</t>
    </rPh>
    <rPh sb="38" eb="39">
      <t>ニチ</t>
    </rPh>
    <rPh sb="40" eb="45">
      <t>コウセイ</t>
    </rPh>
    <rPh sb="45" eb="46">
      <t>コ</t>
    </rPh>
    <rPh sb="48" eb="51">
      <t>カテイキョク</t>
    </rPh>
    <rPh sb="51" eb="53">
      <t>ホイク</t>
    </rPh>
    <rPh sb="53" eb="54">
      <t>カ</t>
    </rPh>
    <phoneticPr fontId="4"/>
  </si>
  <si>
    <t>定期的に安全計画の見直しを行い、必要に応じて安全計画の変更を行っているか。</t>
    <phoneticPr fontId="4"/>
  </si>
  <si>
    <t>「安全計画」とは、家庭的保育事業所等の安全点検、職員、利用乳幼児等に対する事業所外での活動、取組等を含めた家庭的保育事業所等での生活その他の日常生活における安全に関する指導、職員の研修及び訓練その他家庭的保育事業所等における安全に関する事項についての計画のことをいう。</t>
    <phoneticPr fontId="4"/>
  </si>
  <si>
    <t>利用乳幼児の事業所外での活動等に際し自動車を運行するときは、乗車及び降車時に点呼等により利用乳幼児の所在を確認しているか。</t>
    <phoneticPr fontId="4"/>
  </si>
  <si>
    <t>家庭的保育条例（自動車を運行する場合の所在の確認）</t>
    <phoneticPr fontId="4"/>
  </si>
  <si>
    <t>　家庭的保育事業者等は、利用乳幼児の事業所外での活動、取組等のための移動その他の利用乳幼児の移動のために自動車を運行するときは、利用乳幼児の乗車及び降車の際に、点呼その他の利用乳幼児の所在を確実に把握することができる方法により、利用乳幼児の所在を確認しなければならない。
2　家庭的保育事業者等（居宅訪問型保育事業所を除く。）は、利用乳幼児の送迎を目的とした自動車（運転者席及びこれと並列の座席並びにこれらより一つ後方に備えられた前向きの座席以外の座席を有しないものその他利用の態様を勘案してこれと同程度に利用乳幼児の見落としのおそれが少ないと認められるものを除く。）を日常的に運行するときは、当該自動車にブザーその他の車内の利用乳幼児の見落としを防止する装置を備え、これを用いて前項に定める所在の確認（利用乳幼児の降車の際に限る。）を行わなければならない。</t>
    <phoneticPr fontId="4"/>
  </si>
  <si>
    <t>利用乳幼児の送迎を目的とした自動車を日常的に運行するときは、見落としを防止する装置を備え、降車の際にはこれを用いて利用乳幼児の所在を確認しているか。</t>
    <phoneticPr fontId="4"/>
  </si>
  <si>
    <t>家庭的保育条例（自動車を運行する場合の所在の確認）</t>
    <rPh sb="0" eb="3">
      <t>カテイテキ</t>
    </rPh>
    <rPh sb="3" eb="5">
      <t>ホイク</t>
    </rPh>
    <rPh sb="5" eb="7">
      <t>ジョウレイ</t>
    </rPh>
    <rPh sb="8" eb="11">
      <t>ジドウシャ</t>
    </rPh>
    <rPh sb="12" eb="14">
      <t>ウンコウ</t>
    </rPh>
    <rPh sb="16" eb="18">
      <t>バアイ</t>
    </rPh>
    <rPh sb="19" eb="21">
      <t>ショザイ</t>
    </rPh>
    <rPh sb="22" eb="24">
      <t>カクニン</t>
    </rPh>
    <phoneticPr fontId="4"/>
  </si>
  <si>
    <t>門扉等を常時施錠し、児童の飛び出し事故の防止に努めているか。</t>
    <rPh sb="10" eb="12">
      <t>ジドウ</t>
    </rPh>
    <phoneticPr fontId="4"/>
  </si>
  <si>
    <t>保育所保育指針第3章4(1)</t>
    <rPh sb="0" eb="7">
      <t>ホイクショホイクシシン</t>
    </rPh>
    <rPh sb="7" eb="8">
      <t>ダイ</t>
    </rPh>
    <rPh sb="9" eb="10">
      <t>ショウ</t>
    </rPh>
    <phoneticPr fontId="4"/>
  </si>
  <si>
    <t>携帯電話等の連絡体制は整えているか。</t>
    <rPh sb="11" eb="12">
      <t>トトノ</t>
    </rPh>
    <phoneticPr fontId="4"/>
  </si>
  <si>
    <t>「保育所等の園外活動時等における園児の見落とし等の発生防止に向けた取組の徹底について」（令和4年4月11日 厚生労働省子ども家庭局総務課少子化総合対策室 外）</t>
    <rPh sb="1" eb="4">
      <t>ホイクショ</t>
    </rPh>
    <rPh sb="4" eb="5">
      <t>トウ</t>
    </rPh>
    <rPh sb="6" eb="8">
      <t>エンガイ</t>
    </rPh>
    <rPh sb="8" eb="10">
      <t>カツドウ</t>
    </rPh>
    <rPh sb="10" eb="11">
      <t>ジ</t>
    </rPh>
    <rPh sb="11" eb="12">
      <t>トウ</t>
    </rPh>
    <rPh sb="16" eb="18">
      <t>エンジ</t>
    </rPh>
    <rPh sb="19" eb="21">
      <t>ミオ</t>
    </rPh>
    <rPh sb="23" eb="24">
      <t>トウ</t>
    </rPh>
    <rPh sb="25" eb="27">
      <t>ハッセイ</t>
    </rPh>
    <rPh sb="27" eb="29">
      <t>ボウシ</t>
    </rPh>
    <rPh sb="30" eb="31">
      <t>ム</t>
    </rPh>
    <rPh sb="33" eb="35">
      <t>トリクミ</t>
    </rPh>
    <rPh sb="36" eb="38">
      <t>テッテイ</t>
    </rPh>
    <rPh sb="44" eb="46">
      <t>レイワ</t>
    </rPh>
    <rPh sb="47" eb="48">
      <t>ネン</t>
    </rPh>
    <rPh sb="49" eb="50">
      <t>ガツ</t>
    </rPh>
    <rPh sb="52" eb="53">
      <t>ニチ</t>
    </rPh>
    <rPh sb="77" eb="78">
      <t>ソト</t>
    </rPh>
    <phoneticPr fontId="4"/>
  </si>
  <si>
    <t>所外活動の場所・移動方法などの安全確認は行っているか。</t>
    <rPh sb="0" eb="2">
      <t>ショガイ</t>
    </rPh>
    <rPh sb="2" eb="4">
      <t>カツドウ</t>
    </rPh>
    <rPh sb="5" eb="7">
      <t>バショ</t>
    </rPh>
    <rPh sb="8" eb="12">
      <t>イドウホウホウ</t>
    </rPh>
    <rPh sb="15" eb="19">
      <t>アンゼンカクニン</t>
    </rPh>
    <rPh sb="20" eb="21">
      <t>オコナ</t>
    </rPh>
    <phoneticPr fontId="4"/>
  </si>
  <si>
    <t>前年度の医療機関への受診・入院を要する程度の事故の発生状況（新設事業所は、監査調書提出月の前月まで）を記入すること。</t>
    <rPh sb="4" eb="6">
      <t>イリョウ</t>
    </rPh>
    <rPh sb="6" eb="8">
      <t>キカン</t>
    </rPh>
    <rPh sb="10" eb="12">
      <t>ジュシン</t>
    </rPh>
    <rPh sb="13" eb="15">
      <t>ニュウイン</t>
    </rPh>
    <rPh sb="16" eb="17">
      <t>ヨウ</t>
    </rPh>
    <rPh sb="19" eb="21">
      <t>テイド</t>
    </rPh>
    <rPh sb="22" eb="24">
      <t>ジコ</t>
    </rPh>
    <rPh sb="25" eb="27">
      <t>ハッセイ</t>
    </rPh>
    <rPh sb="51" eb="57">
      <t>キ</t>
    </rPh>
    <phoneticPr fontId="4"/>
  </si>
  <si>
    <t>児童の健康管理・安全管理、非常災害対策の状況</t>
    <rPh sb="0" eb="2">
      <t>ジドウ</t>
    </rPh>
    <rPh sb="3" eb="5">
      <t>ケンコウ</t>
    </rPh>
    <rPh sb="5" eb="7">
      <t>カンリ</t>
    </rPh>
    <rPh sb="8" eb="10">
      <t>アンゼン</t>
    </rPh>
    <rPh sb="10" eb="12">
      <t>カンリ</t>
    </rPh>
    <phoneticPr fontId="10"/>
  </si>
  <si>
    <t>「いる」場合、危機管理マニュアル等は、全職員に周知しているか。</t>
    <rPh sb="4" eb="6">
      <t>バアイ</t>
    </rPh>
    <phoneticPr fontId="4"/>
  </si>
  <si>
    <t>救急対応及び不審者対応等の定期的な訓練について</t>
    <rPh sb="0" eb="2">
      <t>キュウキュウ</t>
    </rPh>
    <rPh sb="2" eb="4">
      <t>タイオウ</t>
    </rPh>
    <rPh sb="4" eb="5">
      <t>オヨ</t>
    </rPh>
    <rPh sb="6" eb="9">
      <t>フシンシャ</t>
    </rPh>
    <rPh sb="9" eb="11">
      <t>タイオウ</t>
    </rPh>
    <rPh sb="11" eb="12">
      <t>トウ</t>
    </rPh>
    <rPh sb="13" eb="16">
      <t>テイキテキ</t>
    </rPh>
    <rPh sb="17" eb="19">
      <t>クンレン</t>
    </rPh>
    <phoneticPr fontId="4"/>
  </si>
  <si>
    <t>救急対応とは、心肺蘇生法、気道内異物除去、AED・エピペンの使用等を指す。</t>
    <rPh sb="0" eb="2">
      <t>キュウキュウ</t>
    </rPh>
    <rPh sb="2" eb="4">
      <t>タイオウ</t>
    </rPh>
    <rPh sb="7" eb="12">
      <t>シンパイソセイホウ</t>
    </rPh>
    <rPh sb="13" eb="14">
      <t>キ</t>
    </rPh>
    <rPh sb="14" eb="16">
      <t>ドウナイ</t>
    </rPh>
    <rPh sb="16" eb="18">
      <t>イブツ</t>
    </rPh>
    <rPh sb="18" eb="20">
      <t>ジョキョ</t>
    </rPh>
    <rPh sb="30" eb="32">
      <t>シヨウ</t>
    </rPh>
    <rPh sb="32" eb="33">
      <t>トウ</t>
    </rPh>
    <rPh sb="34" eb="35">
      <t>サ</t>
    </rPh>
    <phoneticPr fontId="4"/>
  </si>
  <si>
    <t>救急対応及び不審者対応等の定期的な訓練の記録はあるか。</t>
    <rPh sb="20" eb="22">
      <t>キロク</t>
    </rPh>
    <phoneticPr fontId="4"/>
  </si>
  <si>
    <t>救急対応　・</t>
    <rPh sb="0" eb="4">
      <t>キュウキュウタイオウ</t>
    </rPh>
    <phoneticPr fontId="4"/>
  </si>
  <si>
    <t>不審者対応　・</t>
    <rPh sb="0" eb="3">
      <t>フシンシャ</t>
    </rPh>
    <rPh sb="3" eb="5">
      <t>タイオウ</t>
    </rPh>
    <phoneticPr fontId="4"/>
  </si>
  <si>
    <t>※1</t>
    <phoneticPr fontId="10"/>
  </si>
  <si>
    <t>※2</t>
    <phoneticPr fontId="10"/>
  </si>
  <si>
    <t>－保育所型事業所内保育事業　運営No.2－</t>
    <phoneticPr fontId="10"/>
  </si>
  <si>
    <t>保育標準時間認定を受けた子どもが利用する事業所については、保育士1人を加配。</t>
    <rPh sb="29" eb="32">
      <t>ホイクシ</t>
    </rPh>
    <rPh sb="35" eb="37">
      <t>カハイ</t>
    </rPh>
    <phoneticPr fontId="4"/>
  </si>
  <si>
    <t>家庭的保育条例「保育所型事業所内保育事業」（職員）の条第3項</t>
    <rPh sb="0" eb="2">
      <t>カテイ</t>
    </rPh>
    <rPh sb="2" eb="3">
      <t>テキ</t>
    </rPh>
    <rPh sb="3" eb="5">
      <t>ホイク</t>
    </rPh>
    <rPh sb="5" eb="7">
      <t>ジョウレイ</t>
    </rPh>
    <rPh sb="8" eb="10">
      <t>ホイク</t>
    </rPh>
    <rPh sb="10" eb="11">
      <t>ショ</t>
    </rPh>
    <rPh sb="11" eb="12">
      <t>ガタ</t>
    </rPh>
    <rPh sb="12" eb="15">
      <t>ジギョウショ</t>
    </rPh>
    <rPh sb="15" eb="16">
      <t>ナイ</t>
    </rPh>
    <rPh sb="16" eb="18">
      <t>ホイク</t>
    </rPh>
    <rPh sb="18" eb="20">
      <t>ジギョウ</t>
    </rPh>
    <rPh sb="22" eb="24">
      <t>ショクイン</t>
    </rPh>
    <rPh sb="26" eb="27">
      <t>ジョウ</t>
    </rPh>
    <rPh sb="27" eb="28">
      <t>ダイ</t>
    </rPh>
    <rPh sb="29" eb="30">
      <t>コウ</t>
    </rPh>
    <phoneticPr fontId="4"/>
  </si>
  <si>
    <t>家庭的保育条例「保育所型事業所内保育事業」（職員）の条第2項</t>
    <rPh sb="0" eb="3">
      <t>カテイテキ</t>
    </rPh>
    <rPh sb="3" eb="5">
      <t>ホイク</t>
    </rPh>
    <rPh sb="5" eb="7">
      <t>ジョウレイ</t>
    </rPh>
    <rPh sb="8" eb="10">
      <t>ホイク</t>
    </rPh>
    <rPh sb="10" eb="11">
      <t>ショ</t>
    </rPh>
    <rPh sb="11" eb="12">
      <t>ガタ</t>
    </rPh>
    <rPh sb="12" eb="14">
      <t>ジギョウ</t>
    </rPh>
    <rPh sb="14" eb="16">
      <t>ショナイ</t>
    </rPh>
    <rPh sb="16" eb="20">
      <t>ホイクジギョウ</t>
    </rPh>
    <rPh sb="22" eb="24">
      <t>ショクイン</t>
    </rPh>
    <rPh sb="26" eb="27">
      <t>ジョウ</t>
    </rPh>
    <rPh sb="27" eb="28">
      <t>ダイ</t>
    </rPh>
    <rPh sb="29" eb="30">
      <t>コウ</t>
    </rPh>
    <phoneticPr fontId="4"/>
  </si>
  <si>
    <t>家庭的保育条例（連携施設に関する特例）の条</t>
    <rPh sb="0" eb="3">
      <t>カテイテキ</t>
    </rPh>
    <rPh sb="3" eb="7">
      <t>ホイクジョウレイ</t>
    </rPh>
    <rPh sb="8" eb="12">
      <t>レンケイシセツ</t>
    </rPh>
    <rPh sb="13" eb="14">
      <t>カン</t>
    </rPh>
    <rPh sb="16" eb="18">
      <t>トクレイ</t>
    </rPh>
    <rPh sb="20" eb="21">
      <t>ジョウ</t>
    </rPh>
    <phoneticPr fontId="4"/>
  </si>
  <si>
    <t>契約書には必要な事項が規定されているか。</t>
    <rPh sb="0" eb="3">
      <t>ケイヤクショ</t>
    </rPh>
    <rPh sb="5" eb="7">
      <t>ヒツヨウ</t>
    </rPh>
    <rPh sb="8" eb="10">
      <t>ジコウ</t>
    </rPh>
    <rPh sb="11" eb="13">
      <t>キテイ</t>
    </rPh>
    <phoneticPr fontId="4"/>
  </si>
  <si>
    <t>食事計画について</t>
    <rPh sb="0" eb="2">
      <t>ショクジ</t>
    </rPh>
    <rPh sb="2" eb="4">
      <t>ケイカク</t>
    </rPh>
    <phoneticPr fontId="4"/>
  </si>
  <si>
    <t>食事計画（提供する食事の量と質についての計画）を立てているか。</t>
    <phoneticPr fontId="4"/>
  </si>
  <si>
    <t>子どもの健全な発育・発達を目指し、子どもの身体活動等を含めた生活状況や、子どもの栄養状態、摂取量、残食量等を把握することにより、給与栄養量の目標の達成度を評価し、食事計画の改善に努めているか。</t>
    <phoneticPr fontId="4"/>
  </si>
  <si>
    <t>「児童福祉施設における『食事摂取基準』を活用した食事計画について」(令和2年3月31日子母発0331第1号)</t>
    <rPh sb="1" eb="11">
      <t>ジドウフ</t>
    </rPh>
    <rPh sb="12" eb="18">
      <t>ショクジセッシュキ</t>
    </rPh>
    <rPh sb="20" eb="22">
      <t>カツヨウ</t>
    </rPh>
    <rPh sb="24" eb="32">
      <t>ショクジケイ</t>
    </rPh>
    <rPh sb="34" eb="36">
      <t>レイワ</t>
    </rPh>
    <rPh sb="37" eb="38">
      <t>ネン</t>
    </rPh>
    <rPh sb="39" eb="40">
      <t>ガツ</t>
    </rPh>
    <rPh sb="42" eb="43">
      <t>ニチ</t>
    </rPh>
    <rPh sb="43" eb="44">
      <t>コ</t>
    </rPh>
    <rPh sb="44" eb="45">
      <t>ハハ</t>
    </rPh>
    <rPh sb="45" eb="46">
      <t>ハツ</t>
    </rPh>
    <rPh sb="50" eb="51">
      <t>ダイ</t>
    </rPh>
    <rPh sb="52" eb="53">
      <t>ゴウ</t>
    </rPh>
    <phoneticPr fontId="4"/>
  </si>
  <si>
    <t>給食を適正に運営するため、定期的に施設長を含む関係職員による給食会議を実施し、常に施設全体で食事計画・評価を通して給食の改善に努めているか。</t>
    <phoneticPr fontId="4"/>
  </si>
  <si>
    <t>(16)</t>
    <phoneticPr fontId="4"/>
  </si>
  <si>
    <t>配置している場合</t>
    <rPh sb="0" eb="2">
      <t>ハイチ</t>
    </rPh>
    <rPh sb="6" eb="8">
      <t>バアイ</t>
    </rPh>
    <phoneticPr fontId="4"/>
  </si>
  <si>
    <t>a. 園長の就任年月日</t>
    <rPh sb="3" eb="4">
      <t>ソノ</t>
    </rPh>
    <rPh sb="6" eb="8">
      <t>シュウニン</t>
    </rPh>
    <rPh sb="8" eb="11">
      <t>ネンガッピ</t>
    </rPh>
    <phoneticPr fontId="10"/>
  </si>
  <si>
    <t>配置していない場合の園長が専従していない理由及びその期間</t>
    <rPh sb="0" eb="2">
      <t>ハイチ</t>
    </rPh>
    <rPh sb="7" eb="9">
      <t>バアイ</t>
    </rPh>
    <rPh sb="10" eb="12">
      <t>エンチョウ</t>
    </rPh>
    <rPh sb="20" eb="22">
      <t>リユウ</t>
    </rPh>
    <rPh sb="22" eb="23">
      <t>オヨ</t>
    </rPh>
    <rPh sb="26" eb="28">
      <t>キカン</t>
    </rPh>
    <phoneticPr fontId="4"/>
  </si>
  <si>
    <t>e. 理由及び期間</t>
    <rPh sb="3" eb="5">
      <t>リユウ</t>
    </rPh>
    <rPh sb="5" eb="6">
      <t>オヨ</t>
    </rPh>
    <rPh sb="7" eb="9">
      <t>キカン</t>
    </rPh>
    <phoneticPr fontId="10"/>
  </si>
  <si>
    <t>/ 期間：</t>
    <rPh sb="2" eb="4">
      <t>キカン</t>
    </rPh>
    <phoneticPr fontId="4"/>
  </si>
  <si>
    <t>家庭的保育条例「保育所型事業所内保育事業」（職員）の条第1項</t>
    <rPh sb="8" eb="10">
      <t>ホイク</t>
    </rPh>
    <rPh sb="10" eb="11">
      <t>ショ</t>
    </rPh>
    <rPh sb="11" eb="12">
      <t>ガタ</t>
    </rPh>
    <rPh sb="12" eb="15">
      <t>ジギョウショ</t>
    </rPh>
    <rPh sb="15" eb="16">
      <t>ナイ</t>
    </rPh>
    <rPh sb="16" eb="18">
      <t>ホイク</t>
    </rPh>
    <rPh sb="18" eb="20">
      <t>ジギョウ</t>
    </rPh>
    <phoneticPr fontId="4"/>
  </si>
  <si>
    <t>午睡中はある程度の明るさを確保し、子どもの眠っている様子や表情の変化に注意しているか。</t>
    <rPh sb="0" eb="3">
      <t>ゴスイチュウ</t>
    </rPh>
    <rPh sb="6" eb="8">
      <t>テイド</t>
    </rPh>
    <rPh sb="9" eb="10">
      <t>アカ</t>
    </rPh>
    <rPh sb="13" eb="15">
      <t>カクホ</t>
    </rPh>
    <rPh sb="17" eb="18">
      <t>コ</t>
    </rPh>
    <rPh sb="21" eb="22">
      <t>ネム</t>
    </rPh>
    <rPh sb="26" eb="28">
      <t>ヨウス</t>
    </rPh>
    <rPh sb="29" eb="31">
      <t>ヒョウジョウ</t>
    </rPh>
    <rPh sb="32" eb="34">
      <t>ヘンカ</t>
    </rPh>
    <rPh sb="35" eb="37">
      <t>チュウイ</t>
    </rPh>
    <phoneticPr fontId="4"/>
  </si>
  <si>
    <t>処遇改善等加算について</t>
    <rPh sb="0" eb="7">
      <t>ショグウカ</t>
    </rPh>
    <phoneticPr fontId="4"/>
  </si>
  <si>
    <t xml:space="preserve">毎月手当として支給 </t>
    <rPh sb="0" eb="2">
      <t>マイツキ</t>
    </rPh>
    <rPh sb="2" eb="4">
      <t>テアテ</t>
    </rPh>
    <rPh sb="7" eb="9">
      <t>シキュウ</t>
    </rPh>
    <phoneticPr fontId="4"/>
  </si>
  <si>
    <t xml:space="preserve">本俸に含めている </t>
    <rPh sb="0" eb="2">
      <t>ホンポウ</t>
    </rPh>
    <rPh sb="3" eb="4">
      <t>フク</t>
    </rPh>
    <phoneticPr fontId="4"/>
  </si>
  <si>
    <t>加算なし</t>
    <rPh sb="0" eb="2">
      <t>カサン</t>
    </rPh>
    <phoneticPr fontId="4"/>
  </si>
  <si>
    <t>家庭的保育条例「保育所型事業所内保育事業」（職員）の条第1項及び第3項</t>
    <phoneticPr fontId="4"/>
  </si>
  <si>
    <t>前頁の3(1)の職員配置のうち、地域型保育給付費（以下、「給付費」という。）加算分や子ども・子育て支援交付金対象事業等での配置・加配はあるか。</t>
    <rPh sb="10" eb="12">
      <t>ハイチ</t>
    </rPh>
    <phoneticPr fontId="4"/>
  </si>
  <si>
    <t>－保育所型事業所内保育事業　運営No.11-②－</t>
    <phoneticPr fontId="10"/>
  </si>
  <si>
    <t>－保育所型事業所内保育事業　運営No.12-②－</t>
    <phoneticPr fontId="10"/>
  </si>
  <si>
    <t>家庭的保育条例「事業所内保育事業」（利用定員の設定）の条</t>
    <phoneticPr fontId="4"/>
  </si>
  <si>
    <t>名称</t>
    <rPh sb="0" eb="2">
      <t>メイショウ</t>
    </rPh>
    <phoneticPr fontId="4"/>
  </si>
  <si>
    <t>支給方法</t>
    <rPh sb="0" eb="4">
      <t>シキュウホウホウ</t>
    </rPh>
    <phoneticPr fontId="4"/>
  </si>
  <si>
    <t>保育所型事業所内保育事業の会計をその他の事業の会計と区分しているか。</t>
    <phoneticPr fontId="4"/>
  </si>
  <si>
    <t>各部屋の面積を記入すること。　※児童数については、1(1)の現員数と一致させること。</t>
    <rPh sb="30" eb="32">
      <t>ゲンイン</t>
    </rPh>
    <rPh sb="32" eb="33">
      <t>スウ</t>
    </rPh>
    <rPh sb="34" eb="36">
      <t>イッチ</t>
    </rPh>
    <phoneticPr fontId="4"/>
  </si>
  <si>
    <t>常勤換算保育士数（C)が基準配置保育士数（A)を1人以上下回る場合は指導の対象となる場合がある。</t>
    <rPh sb="0" eb="2">
      <t>ジョウキン</t>
    </rPh>
    <rPh sb="2" eb="4">
      <t>カンサン</t>
    </rPh>
    <rPh sb="4" eb="7">
      <t>ホイクシ</t>
    </rPh>
    <rPh sb="7" eb="8">
      <t>カズ</t>
    </rPh>
    <rPh sb="12" eb="14">
      <t>キジュン</t>
    </rPh>
    <rPh sb="14" eb="16">
      <t>ハイチ</t>
    </rPh>
    <rPh sb="16" eb="20">
      <t>ホイクシ</t>
    </rPh>
    <rPh sb="25" eb="26">
      <t>ニン</t>
    </rPh>
    <rPh sb="26" eb="28">
      <t>イジョウ</t>
    </rPh>
    <rPh sb="28" eb="30">
      <t>シタマワ</t>
    </rPh>
    <rPh sb="31" eb="33">
      <t>バアイ</t>
    </rPh>
    <rPh sb="34" eb="36">
      <t>シドウ</t>
    </rPh>
    <rPh sb="37" eb="39">
      <t>タイショウ</t>
    </rPh>
    <rPh sb="42" eb="44">
      <t>バアイ</t>
    </rPh>
    <phoneticPr fontId="4"/>
  </si>
  <si>
    <t xml:space="preserve"> </t>
    <phoneticPr fontId="4"/>
  </si>
  <si>
    <t>短時間</t>
    <rPh sb="0" eb="3">
      <t>タンジカン</t>
    </rPh>
    <phoneticPr fontId="10"/>
  </si>
  <si>
    <t>短時間</t>
    <rPh sb="0" eb="3">
      <t>タ</t>
    </rPh>
    <phoneticPr fontId="10"/>
  </si>
  <si>
    <t>常勤とは、各事業所の就業規則等において定められている常勤の従業者が勤務すべき時間数（1か月に勤務すべき時間数が120時間以上であるものに限る。） に達している者又は前記以外の者であって、1日6時間以上かつ月20日以上勤務するものをいう。</t>
    <rPh sb="0" eb="2">
      <t>ジョウキン</t>
    </rPh>
    <rPh sb="5" eb="9">
      <t>カクジギョウショ</t>
    </rPh>
    <rPh sb="10" eb="15">
      <t>シュウギョウキソクトウ</t>
    </rPh>
    <phoneticPr fontId="40"/>
  </si>
  <si>
    <t>必要職員数を満たしているか。</t>
    <phoneticPr fontId="4"/>
  </si>
  <si>
    <t>B.</t>
    <phoneticPr fontId="10"/>
  </si>
  <si>
    <t>C.</t>
    <phoneticPr fontId="10"/>
  </si>
  <si>
    <t>直接処遇職員ごとの月労働時間数
(雇用契約による時間数）</t>
    <rPh sb="0" eb="6">
      <t>チョクセツショグウ</t>
    </rPh>
    <rPh sb="9" eb="10">
      <t>ツキ</t>
    </rPh>
    <rPh sb="10" eb="12">
      <t>ロウドウ</t>
    </rPh>
    <rPh sb="12" eb="15">
      <t>ジカンスウ</t>
    </rPh>
    <rPh sb="17" eb="19">
      <t>コヨウ</t>
    </rPh>
    <rPh sb="19" eb="21">
      <t>ケイヤク</t>
    </rPh>
    <rPh sb="24" eb="27">
      <t>ジカンスウ</t>
    </rPh>
    <phoneticPr fontId="4"/>
  </si>
  <si>
    <t>短時間</t>
  </si>
  <si>
    <t>短時間</t>
    <rPh sb="0" eb="3">
      <t>タンジカン</t>
    </rPh>
    <phoneticPr fontId="4"/>
  </si>
  <si>
    <t>「保育士数」と「担任保育士氏名」は、A、Bごとに一致させること。フリー保育士は該当欄に記入すること。</t>
    <rPh sb="35" eb="38">
      <t>ホイクシ</t>
    </rPh>
    <rPh sb="39" eb="42">
      <t>ガイトウラン</t>
    </rPh>
    <rPh sb="43" eb="45">
      <t>キニュウ</t>
    </rPh>
    <phoneticPr fontId="4"/>
  </si>
  <si>
    <t>（例）1か月の勤務時間数　160時間　÷　各事業所の就業規則等で定めた常勤職員の勤務時間数　173時間　＝ 0.924...時間（小数点以下の端数処理を行わない）</t>
    <rPh sb="1" eb="2">
      <t>レイ</t>
    </rPh>
    <rPh sb="5" eb="6">
      <t>ゲツ</t>
    </rPh>
    <rPh sb="7" eb="9">
      <t>キンム</t>
    </rPh>
    <rPh sb="9" eb="12">
      <t>ジカンスウ</t>
    </rPh>
    <rPh sb="16" eb="18">
      <t>ジカン</t>
    </rPh>
    <rPh sb="21" eb="25">
      <t>カクジギョウショ</t>
    </rPh>
    <rPh sb="26" eb="28">
      <t>シュウギョウ</t>
    </rPh>
    <rPh sb="28" eb="30">
      <t>キソク</t>
    </rPh>
    <rPh sb="30" eb="31">
      <t>トウ</t>
    </rPh>
    <rPh sb="32" eb="33">
      <t>サダ</t>
    </rPh>
    <rPh sb="35" eb="37">
      <t>ジョウキン</t>
    </rPh>
    <rPh sb="37" eb="39">
      <t>ショクイン</t>
    </rPh>
    <rPh sb="40" eb="42">
      <t>キンム</t>
    </rPh>
    <rPh sb="42" eb="45">
      <t>ジカンスウ</t>
    </rPh>
    <rPh sb="49" eb="51">
      <t>ジカン</t>
    </rPh>
    <rPh sb="67" eb="68">
      <t>テン</t>
    </rPh>
    <rPh sb="68" eb="70">
      <t>イカ</t>
    </rPh>
    <rPh sb="71" eb="75">
      <t>ハスウショリ</t>
    </rPh>
    <rPh sb="76" eb="77">
      <t>オコナ</t>
    </rPh>
    <phoneticPr fontId="4"/>
  </si>
  <si>
    <t>前年度入所率は利用定員の範囲内か。</t>
    <rPh sb="7" eb="9">
      <t>リヨウ</t>
    </rPh>
    <phoneticPr fontId="4"/>
  </si>
  <si>
    <t>朝夕等の時間帯で児童数がごく少数となる場合においても、保育士が1人となる時間帯を最小限にすること。</t>
    <rPh sb="0" eb="1">
      <t>アサ</t>
    </rPh>
    <rPh sb="1" eb="2">
      <t>ユウ</t>
    </rPh>
    <rPh sb="2" eb="3">
      <t>トウ</t>
    </rPh>
    <rPh sb="4" eb="7">
      <t>ジカンタイ</t>
    </rPh>
    <rPh sb="8" eb="11">
      <t>ジドウスウ</t>
    </rPh>
    <rPh sb="14" eb="16">
      <t>ショウスウ</t>
    </rPh>
    <rPh sb="19" eb="21">
      <t>バアイ</t>
    </rPh>
    <rPh sb="27" eb="30">
      <t>ホイクシ</t>
    </rPh>
    <rPh sb="31" eb="33">
      <t>ヒトリ</t>
    </rPh>
    <rPh sb="36" eb="39">
      <t>ジカンタイ</t>
    </rPh>
    <rPh sb="40" eb="43">
      <t>サイショウゲン</t>
    </rPh>
    <phoneticPr fontId="4"/>
  </si>
  <si>
    <t>自治体向けFAQ【第19.1版】(令和3年10月1日)No.242</t>
    <rPh sb="0" eb="3">
      <t>ジチタイ</t>
    </rPh>
    <rPh sb="3" eb="4">
      <t>ム</t>
    </rPh>
    <rPh sb="9" eb="10">
      <t>ダイ</t>
    </rPh>
    <rPh sb="14" eb="15">
      <t>ハン</t>
    </rPh>
    <rPh sb="17" eb="19">
      <t>レイワ</t>
    </rPh>
    <rPh sb="20" eb="21">
      <t>ネン</t>
    </rPh>
    <rPh sb="23" eb="24">
      <t>ガツ</t>
    </rPh>
    <rPh sb="25" eb="26">
      <t>ニチ</t>
    </rPh>
    <phoneticPr fontId="4"/>
  </si>
  <si>
    <t>年月日・期間等</t>
    <rPh sb="0" eb="3">
      <t>ネンガッピ</t>
    </rPh>
    <rPh sb="4" eb="6">
      <t>キカン</t>
    </rPh>
    <rPh sb="6" eb="7">
      <t>トウ</t>
    </rPh>
    <phoneticPr fontId="10"/>
  </si>
  <si>
    <t>休園に係る保護者への説明・連絡等の方法を記入すること。</t>
    <rPh sb="17" eb="19">
      <t>ホウホウ</t>
    </rPh>
    <rPh sb="20" eb="22">
      <t>キニュウ</t>
    </rPh>
    <phoneticPr fontId="4"/>
  </si>
  <si>
    <t>家庭的保育条例（家庭的保育事業所等に備える帳簿）の条</t>
    <phoneticPr fontId="4"/>
  </si>
  <si>
    <t>有期契約労働者に対しては、労働契約の締結時及び更新時に、②に加え、「更新上限の有無と内容」、無期転換申込権が発生する契約の更新時に「無期転換申込機会」及び「無期転換後の労働条件」を書面（雇用契約書）等で明示しているか。</t>
    <rPh sb="8" eb="9">
      <t>タイ</t>
    </rPh>
    <rPh sb="13" eb="17">
      <t>ロウドウケイヤク</t>
    </rPh>
    <rPh sb="18" eb="21">
      <t>テイケツジ</t>
    </rPh>
    <rPh sb="21" eb="22">
      <t>オヨ</t>
    </rPh>
    <rPh sb="23" eb="26">
      <t>コウシンジ</t>
    </rPh>
    <rPh sb="30" eb="31">
      <t>クワ</t>
    </rPh>
    <rPh sb="34" eb="38">
      <t>コウシンジョウゲン</t>
    </rPh>
    <rPh sb="39" eb="41">
      <t>ウム</t>
    </rPh>
    <rPh sb="42" eb="44">
      <t>ナイヨウ</t>
    </rPh>
    <rPh sb="46" eb="52">
      <t>ムキテンカンモウシコミ</t>
    </rPh>
    <rPh sb="52" eb="53">
      <t>ケン</t>
    </rPh>
    <rPh sb="54" eb="56">
      <t>ハッセイ</t>
    </rPh>
    <rPh sb="58" eb="60">
      <t>ケイヤク</t>
    </rPh>
    <rPh sb="61" eb="64">
      <t>コウシンジ</t>
    </rPh>
    <rPh sb="66" eb="68">
      <t>ムキ</t>
    </rPh>
    <rPh sb="68" eb="70">
      <t>テンカン</t>
    </rPh>
    <rPh sb="70" eb="72">
      <t>モウシコミ</t>
    </rPh>
    <rPh sb="72" eb="74">
      <t>キカイ</t>
    </rPh>
    <rPh sb="75" eb="76">
      <t>オヨ</t>
    </rPh>
    <rPh sb="78" eb="83">
      <t>ムキテンカンゴ</t>
    </rPh>
    <rPh sb="84" eb="88">
      <t>ロウドウジョウケン</t>
    </rPh>
    <rPh sb="90" eb="92">
      <t>ショメン</t>
    </rPh>
    <rPh sb="93" eb="98">
      <t>コヨウケイヤクショ</t>
    </rPh>
    <rPh sb="99" eb="100">
      <t>トウ</t>
    </rPh>
    <rPh sb="101" eb="103">
      <t>メイジ</t>
    </rPh>
    <phoneticPr fontId="4"/>
  </si>
  <si>
    <t>最初の契約締結後又は締結の際に更新上限を新たに設ける場合や、更新上限を短縮する場合は、その理由を有期契約労働者にあらかじめ説明しているか。</t>
    <rPh sb="0" eb="2">
      <t>サイショ</t>
    </rPh>
    <rPh sb="3" eb="5">
      <t>ケイヤク</t>
    </rPh>
    <rPh sb="5" eb="7">
      <t>テイケツ</t>
    </rPh>
    <rPh sb="7" eb="8">
      <t>ゴ</t>
    </rPh>
    <rPh sb="8" eb="9">
      <t>マタ</t>
    </rPh>
    <rPh sb="10" eb="12">
      <t>テイケツ</t>
    </rPh>
    <rPh sb="13" eb="14">
      <t>サイ</t>
    </rPh>
    <rPh sb="15" eb="17">
      <t>コウシン</t>
    </rPh>
    <rPh sb="17" eb="19">
      <t>ジョウゲン</t>
    </rPh>
    <rPh sb="20" eb="21">
      <t>アラ</t>
    </rPh>
    <rPh sb="23" eb="24">
      <t>モウ</t>
    </rPh>
    <rPh sb="26" eb="28">
      <t>バアイ</t>
    </rPh>
    <rPh sb="30" eb="32">
      <t>コウシン</t>
    </rPh>
    <rPh sb="32" eb="34">
      <t>ジョウゲン</t>
    </rPh>
    <rPh sb="35" eb="37">
      <t>タンシュク</t>
    </rPh>
    <rPh sb="39" eb="41">
      <t>バアイ</t>
    </rPh>
    <rPh sb="45" eb="47">
      <t>リユウ</t>
    </rPh>
    <rPh sb="48" eb="50">
      <t>ユウキ</t>
    </rPh>
    <rPh sb="50" eb="52">
      <t>ケイヤク</t>
    </rPh>
    <rPh sb="52" eb="55">
      <t>ロウドウシャ</t>
    </rPh>
    <rPh sb="61" eb="63">
      <t>セツメイ</t>
    </rPh>
    <phoneticPr fontId="4"/>
  </si>
  <si>
    <t>有期労働契約の締結、更新及び雇止めに関する基準第1条</t>
    <rPh sb="0" eb="6">
      <t>ユウキロウドウケイヤク</t>
    </rPh>
    <rPh sb="7" eb="9">
      <t>テイケツ</t>
    </rPh>
    <rPh sb="10" eb="12">
      <t>コウシン</t>
    </rPh>
    <rPh sb="12" eb="13">
      <t>オヨ</t>
    </rPh>
    <rPh sb="14" eb="16">
      <t>ヤトイド</t>
    </rPh>
    <rPh sb="18" eb="19">
      <t>カン</t>
    </rPh>
    <rPh sb="21" eb="23">
      <t>キジュン</t>
    </rPh>
    <rPh sb="23" eb="24">
      <t>ダイ</t>
    </rPh>
    <rPh sb="25" eb="26">
      <t>ジョウ</t>
    </rPh>
    <phoneticPr fontId="4"/>
  </si>
  <si>
    <t>短時間及び有期雇用労働者に対しては、②及び③に加え、「昇給の有無」 、「退職手当の有無」、「賞与の有無」、「短時間・有期雇用労働者の雇用管理の改善等に関する相談窓口」を書面（雇用契約書等）で明示しているか。</t>
    <rPh sb="0" eb="3">
      <t>タンジカン</t>
    </rPh>
    <rPh sb="3" eb="4">
      <t>オヨ</t>
    </rPh>
    <rPh sb="5" eb="7">
      <t>ユウキ</t>
    </rPh>
    <rPh sb="7" eb="9">
      <t>コヨウ</t>
    </rPh>
    <rPh sb="9" eb="12">
      <t>ロウドウシャ</t>
    </rPh>
    <rPh sb="13" eb="14">
      <t>タイ</t>
    </rPh>
    <rPh sb="19" eb="20">
      <t>オヨ</t>
    </rPh>
    <rPh sb="23" eb="24">
      <t>クワ</t>
    </rPh>
    <rPh sb="27" eb="29">
      <t>ショウキュウ</t>
    </rPh>
    <rPh sb="30" eb="32">
      <t>ウム</t>
    </rPh>
    <rPh sb="36" eb="38">
      <t>タイショク</t>
    </rPh>
    <rPh sb="38" eb="40">
      <t>テアテ</t>
    </rPh>
    <rPh sb="41" eb="43">
      <t>ウム</t>
    </rPh>
    <rPh sb="46" eb="48">
      <t>ショウヨ</t>
    </rPh>
    <rPh sb="49" eb="51">
      <t>ウム</t>
    </rPh>
    <rPh sb="54" eb="57">
      <t>タンジカン</t>
    </rPh>
    <rPh sb="58" eb="60">
      <t>ユウキ</t>
    </rPh>
    <rPh sb="60" eb="62">
      <t>コヨウ</t>
    </rPh>
    <rPh sb="62" eb="65">
      <t>ロウドウシャ</t>
    </rPh>
    <rPh sb="66" eb="68">
      <t>コヨウ</t>
    </rPh>
    <rPh sb="68" eb="70">
      <t>カンリ</t>
    </rPh>
    <rPh sb="71" eb="73">
      <t>カイゼン</t>
    </rPh>
    <rPh sb="73" eb="74">
      <t>トウ</t>
    </rPh>
    <rPh sb="75" eb="76">
      <t>カン</t>
    </rPh>
    <rPh sb="78" eb="80">
      <t>ソウダン</t>
    </rPh>
    <rPh sb="80" eb="82">
      <t>マドグチ</t>
    </rPh>
    <rPh sb="84" eb="86">
      <t>ショメン</t>
    </rPh>
    <rPh sb="87" eb="89">
      <t>コヨウ</t>
    </rPh>
    <rPh sb="89" eb="91">
      <t>ケイヤク</t>
    </rPh>
    <rPh sb="91" eb="93">
      <t>ショナド</t>
    </rPh>
    <rPh sb="95" eb="97">
      <t>メイジ</t>
    </rPh>
    <phoneticPr fontId="10"/>
  </si>
  <si>
    <t>別表（運営調書No.8)に監査調書提出月の勤務割振り状況を記入すること。</t>
    <rPh sb="5" eb="7">
      <t>チョウショ</t>
    </rPh>
    <phoneticPr fontId="4"/>
  </si>
  <si>
    <t>（直近の届出年月日：</t>
    <rPh sb="1" eb="3">
      <t>チョッキン</t>
    </rPh>
    <rPh sb="4" eb="6">
      <t>トドケデ</t>
    </rPh>
    <rPh sb="6" eb="7">
      <t>ネン</t>
    </rPh>
    <rPh sb="7" eb="9">
      <t>ガッピ</t>
    </rPh>
    <phoneticPr fontId="10"/>
  </si>
  <si>
    <t>締結年月日：</t>
    <rPh sb="0" eb="2">
      <t>テイケツ</t>
    </rPh>
    <rPh sb="2" eb="3">
      <t>ネン</t>
    </rPh>
    <rPh sb="3" eb="5">
      <t>ガッピ</t>
    </rPh>
    <phoneticPr fontId="10"/>
  </si>
  <si>
    <t>システム</t>
    <phoneticPr fontId="4"/>
  </si>
  <si>
    <t>「いない」場合の勤怠管理方法を記入すること。</t>
    <rPh sb="5" eb="7">
      <t>バアイ</t>
    </rPh>
    <rPh sb="8" eb="12">
      <t>キンタイカンリ</t>
    </rPh>
    <rPh sb="12" eb="14">
      <t>ホウホウ</t>
    </rPh>
    <rPh sb="15" eb="17">
      <t>キニュウ</t>
    </rPh>
    <phoneticPr fontId="4"/>
  </si>
  <si>
    <t>高年齢者雇用安定法改正法の適用状況について</t>
    <phoneticPr fontId="4"/>
  </si>
  <si>
    <t>職員の健康管理の状況について</t>
    <phoneticPr fontId="4"/>
  </si>
  <si>
    <t>前年度の定期健康診断の実施状況について</t>
    <rPh sb="0" eb="3">
      <t>ゼンエンド</t>
    </rPh>
    <phoneticPr fontId="4"/>
  </si>
  <si>
    <t>労働安全衛生法第66条第5項但し書き（健康診断）</t>
    <rPh sb="6" eb="7">
      <t>ホウ</t>
    </rPh>
    <rPh sb="7" eb="8">
      <t>ダイ</t>
    </rPh>
    <rPh sb="11" eb="12">
      <t>ダイ</t>
    </rPh>
    <rPh sb="13" eb="14">
      <t>コウ</t>
    </rPh>
    <rPh sb="14" eb="15">
      <t>タダ</t>
    </rPh>
    <rPh sb="16" eb="17">
      <t>ガ</t>
    </rPh>
    <phoneticPr fontId="10"/>
  </si>
  <si>
    <t>常勤職員以外の者。</t>
    <rPh sb="4" eb="6">
      <t>イガイ</t>
    </rPh>
    <phoneticPr fontId="4"/>
  </si>
  <si>
    <t>手　当　支　給　状　況　　
（本年度4月分又は採用月における諸手当）</t>
    <phoneticPr fontId="4"/>
  </si>
  <si>
    <t>他施設等やその他の事業で
兼務している場合の施設等の名称
産休、育休等休職
退職年月日等</t>
    <rPh sb="0" eb="4">
      <t>タシセツトウ</t>
    </rPh>
    <rPh sb="7" eb="8">
      <t>タ</t>
    </rPh>
    <rPh sb="9" eb="11">
      <t>ジギョウ</t>
    </rPh>
    <rPh sb="13" eb="15">
      <t>ケンム</t>
    </rPh>
    <rPh sb="19" eb="21">
      <t>バアイ</t>
    </rPh>
    <rPh sb="22" eb="25">
      <t>シセツトウ</t>
    </rPh>
    <rPh sb="26" eb="28">
      <t>メイショウ</t>
    </rPh>
    <rPh sb="29" eb="31">
      <t>サンキュウ</t>
    </rPh>
    <rPh sb="32" eb="35">
      <t>イクキュウトウ</t>
    </rPh>
    <rPh sb="35" eb="37">
      <t>キュウショク</t>
    </rPh>
    <rPh sb="38" eb="43">
      <t>タイショクネンガッピ</t>
    </rPh>
    <rPh sb="43" eb="44">
      <t>トウ</t>
    </rPh>
    <phoneticPr fontId="10"/>
  </si>
  <si>
    <t>採　 用
（異動）
年月日</t>
    <rPh sb="0" eb="1">
      <t>サイ</t>
    </rPh>
    <rPh sb="3" eb="4">
      <t>ヨウ</t>
    </rPh>
    <rPh sb="6" eb="8">
      <t>イドウ</t>
    </rPh>
    <rPh sb="10" eb="13">
      <t>ネンガッピ</t>
    </rPh>
    <phoneticPr fontId="10"/>
  </si>
  <si>
    <t>施設長</t>
    <rPh sb="0" eb="3">
      <t>シセツチョウ</t>
    </rPh>
    <phoneticPr fontId="4"/>
  </si>
  <si>
    <t>副主任保育士</t>
    <rPh sb="0" eb="6">
      <t>フクシュニンホイクシ</t>
    </rPh>
    <phoneticPr fontId="4"/>
  </si>
  <si>
    <t>「諸手当」欄には、支給されている全ての手当の名称及び金額を記入すること。</t>
    <phoneticPr fontId="10"/>
  </si>
  <si>
    <t>他施設等と兼務している場合、施設等の名称及び所在地を記入すること。また、当該園でその他の事業を兼務している場合についても、備考欄に記入すること。</t>
    <rPh sb="0" eb="4">
      <t>タシセツトウ</t>
    </rPh>
    <rPh sb="5" eb="7">
      <t>ケンム</t>
    </rPh>
    <rPh sb="11" eb="13">
      <t>バアイ</t>
    </rPh>
    <rPh sb="14" eb="17">
      <t>シセツトウ</t>
    </rPh>
    <rPh sb="18" eb="20">
      <t>メイショウ</t>
    </rPh>
    <rPh sb="20" eb="21">
      <t>オヨ</t>
    </rPh>
    <rPh sb="22" eb="25">
      <t>ショザイチ</t>
    </rPh>
    <rPh sb="26" eb="28">
      <t>キニュウ</t>
    </rPh>
    <rPh sb="36" eb="38">
      <t>トウガイ</t>
    </rPh>
    <rPh sb="38" eb="39">
      <t>エン</t>
    </rPh>
    <rPh sb="42" eb="43">
      <t>タ</t>
    </rPh>
    <rPh sb="44" eb="46">
      <t>ジギョウ</t>
    </rPh>
    <rPh sb="47" eb="49">
      <t>ケンム</t>
    </rPh>
    <rPh sb="53" eb="55">
      <t>バアイ</t>
    </rPh>
    <rPh sb="61" eb="63">
      <t>ビコウ</t>
    </rPh>
    <rPh sb="63" eb="64">
      <t>ラン</t>
    </rPh>
    <rPh sb="65" eb="67">
      <t>キニュウ</t>
    </rPh>
    <phoneticPr fontId="10"/>
  </si>
  <si>
    <t>－保育所型事業所内保育事業　運営No.11-①（記入例）－</t>
    <rPh sb="24" eb="27">
      <t>キニュウレイ</t>
    </rPh>
    <phoneticPr fontId="10"/>
  </si>
  <si>
    <t>－保育所型事業所内保育事業　運営No.11-①－</t>
    <phoneticPr fontId="10"/>
  </si>
  <si>
    <t>－保育所型事業所内保育事業　運営No.11-③－</t>
    <phoneticPr fontId="10"/>
  </si>
  <si>
    <t>手　当　支　給　状　況
（本年度4月分又は採用月における諸手当）</t>
    <rPh sb="0" eb="1">
      <t>テ</t>
    </rPh>
    <rPh sb="2" eb="3">
      <t>トウ</t>
    </rPh>
    <rPh sb="4" eb="5">
      <t>シ</t>
    </rPh>
    <rPh sb="6" eb="7">
      <t>キュウ</t>
    </rPh>
    <rPh sb="8" eb="9">
      <t>ジョウ</t>
    </rPh>
    <rPh sb="10" eb="11">
      <t>キョウ</t>
    </rPh>
    <rPh sb="13" eb="16">
      <t>ホンネンド</t>
    </rPh>
    <rPh sb="17" eb="19">
      <t>ガツブン</t>
    </rPh>
    <rPh sb="19" eb="20">
      <t>マタ</t>
    </rPh>
    <rPh sb="21" eb="23">
      <t>サイヨウ</t>
    </rPh>
    <rPh sb="23" eb="24">
      <t>ヅキ</t>
    </rPh>
    <rPh sb="28" eb="31">
      <t>ショテアテ</t>
    </rPh>
    <phoneticPr fontId="4"/>
  </si>
  <si>
    <t>専任・兼務状況にチェックすること。</t>
    <rPh sb="0" eb="2">
      <t>センニン</t>
    </rPh>
    <rPh sb="3" eb="5">
      <t>ケンム</t>
    </rPh>
    <rPh sb="5" eb="7">
      <t>ジョウキョウ</t>
    </rPh>
    <phoneticPr fontId="4"/>
  </si>
  <si>
    <t>他施設等やその他の事業で
兼務している場合の施設等の名称
産休、育休等休職
退職年月日等</t>
    <phoneticPr fontId="4"/>
  </si>
  <si>
    <t>他施設等と兼務している場合、施設等の名称及び所在地を記入すること。また、当該園でその他の事業を兼務している場合についても、備考欄に記入すること。</t>
    <rPh sb="0" eb="1">
      <t>タ</t>
    </rPh>
    <rPh sb="1" eb="3">
      <t>シセツ</t>
    </rPh>
    <rPh sb="3" eb="4">
      <t>トウ</t>
    </rPh>
    <rPh sb="5" eb="7">
      <t>ケンム</t>
    </rPh>
    <rPh sb="11" eb="13">
      <t>バアイ</t>
    </rPh>
    <rPh sb="14" eb="16">
      <t>シセツ</t>
    </rPh>
    <rPh sb="16" eb="17">
      <t>トウ</t>
    </rPh>
    <rPh sb="18" eb="20">
      <t>メイショウ</t>
    </rPh>
    <rPh sb="20" eb="21">
      <t>オヨ</t>
    </rPh>
    <rPh sb="22" eb="25">
      <t>ショザイチ</t>
    </rPh>
    <rPh sb="26" eb="28">
      <t>キニュウ</t>
    </rPh>
    <rPh sb="36" eb="38">
      <t>トウガイ</t>
    </rPh>
    <rPh sb="38" eb="39">
      <t>エン</t>
    </rPh>
    <rPh sb="42" eb="43">
      <t>タ</t>
    </rPh>
    <rPh sb="44" eb="46">
      <t>ジギョウ</t>
    </rPh>
    <rPh sb="47" eb="49">
      <t>ケンム</t>
    </rPh>
    <rPh sb="53" eb="55">
      <t>バアイ</t>
    </rPh>
    <rPh sb="61" eb="63">
      <t>ビコウ</t>
    </rPh>
    <rPh sb="63" eb="64">
      <t>ラン</t>
    </rPh>
    <rPh sb="65" eb="67">
      <t>キニュウ</t>
    </rPh>
    <phoneticPr fontId="10"/>
  </si>
  <si>
    <t>－保育所型事業所内保育事業　運営No.12-①（記入例）－</t>
    <phoneticPr fontId="10"/>
  </si>
  <si>
    <t>2．</t>
    <phoneticPr fontId="4"/>
  </si>
  <si>
    <t>5.</t>
    <phoneticPr fontId="4"/>
  </si>
  <si>
    <t>専任・兼務状況にチェックすること。</t>
    <rPh sb="0" eb="2">
      <t>センニン</t>
    </rPh>
    <rPh sb="3" eb="5">
      <t>ケンム</t>
    </rPh>
    <rPh sb="5" eb="7">
      <t>ジョウキョウ</t>
    </rPh>
    <phoneticPr fontId="10"/>
  </si>
  <si>
    <t>別表2　非正規職員の勤務状況及び給与支給状況</t>
    <phoneticPr fontId="10"/>
  </si>
  <si>
    <t>－保育所型事業所内保育事業　運営No.12-①－</t>
    <phoneticPr fontId="10"/>
  </si>
  <si>
    <t>－保育所型事業所内保育事業　運営No.12-③－</t>
    <phoneticPr fontId="10"/>
  </si>
  <si>
    <t>「児童福祉施設における食事の提供に関する援助及び指導について」(令和2年3月31日子発0331第1号 外)</t>
    <rPh sb="32" eb="34">
      <t>レイワ</t>
    </rPh>
    <rPh sb="35" eb="36">
      <t>ネン</t>
    </rPh>
    <rPh sb="37" eb="38">
      <t>ガツ</t>
    </rPh>
    <rPh sb="40" eb="41">
      <t>ニチ</t>
    </rPh>
    <rPh sb="41" eb="42">
      <t>コ</t>
    </rPh>
    <rPh sb="42" eb="43">
      <t>ハツ</t>
    </rPh>
    <rPh sb="51" eb="52">
      <t>ソト</t>
    </rPh>
    <phoneticPr fontId="10"/>
  </si>
  <si>
    <t>児童処遇関係、給食業務関係</t>
    <rPh sb="0" eb="2">
      <t>ジドウ</t>
    </rPh>
    <rPh sb="2" eb="4">
      <t>ショグウ</t>
    </rPh>
    <rPh sb="4" eb="5">
      <t>セキ</t>
    </rPh>
    <rPh sb="5" eb="6">
      <t>ガカリ</t>
    </rPh>
    <phoneticPr fontId="10"/>
  </si>
  <si>
    <t>調理業務従事者等（離乳食を調理する保育士を含む）について、月に1回以上の検便を実施しているか。</t>
    <rPh sb="0" eb="2">
      <t>チョウリ</t>
    </rPh>
    <rPh sb="2" eb="4">
      <t>ギョウム</t>
    </rPh>
    <rPh sb="4" eb="7">
      <t>ジュウジシャ</t>
    </rPh>
    <rPh sb="7" eb="8">
      <t>トウ</t>
    </rPh>
    <rPh sb="29" eb="30">
      <t>ツキ</t>
    </rPh>
    <rPh sb="32" eb="35">
      <t>カイイジョウ</t>
    </rPh>
    <rPh sb="33" eb="35">
      <t>イジョウ</t>
    </rPh>
    <phoneticPr fontId="4"/>
  </si>
  <si>
    <t>調理業務従事者の定期的な健康診断、月に1回以上の検便が適切になされていることを確認しているか。</t>
    <rPh sb="8" eb="11">
      <t>テイキテキ</t>
    </rPh>
    <rPh sb="17" eb="18">
      <t>ツキ</t>
    </rPh>
    <rPh sb="20" eb="21">
      <t>カイ</t>
    </rPh>
    <rPh sb="21" eb="23">
      <t>イジョウ</t>
    </rPh>
    <phoneticPr fontId="4"/>
  </si>
  <si>
    <t>保護者との連絡は適切に行っているか。</t>
    <rPh sb="8" eb="10">
      <t>テキセツ</t>
    </rPh>
    <rPh sb="11" eb="12">
      <t>オコナ</t>
    </rPh>
    <phoneticPr fontId="4"/>
  </si>
  <si>
    <t>0歳</t>
    <rPh sb="1" eb="2">
      <t>サイ</t>
    </rPh>
    <phoneticPr fontId="10"/>
  </si>
  <si>
    <t>1歳</t>
    <rPh sb="1" eb="2">
      <t>サイ</t>
    </rPh>
    <phoneticPr fontId="10"/>
  </si>
  <si>
    <t>3歳以上</t>
    <rPh sb="1" eb="4">
      <t>サイイジョウ</t>
    </rPh>
    <phoneticPr fontId="4"/>
  </si>
  <si>
    <t>園だよりの配布状況について該当するものにチェックすること。</t>
    <rPh sb="0" eb="1">
      <t>エン</t>
    </rPh>
    <rPh sb="5" eb="7">
      <t>ハイフ</t>
    </rPh>
    <rPh sb="7" eb="9">
      <t>ジョウキョウ</t>
    </rPh>
    <rPh sb="13" eb="15">
      <t>ガイトウ</t>
    </rPh>
    <phoneticPr fontId="4"/>
  </si>
  <si>
    <t>紙で配布　・</t>
    <rPh sb="0" eb="1">
      <t>カミ</t>
    </rPh>
    <rPh sb="2" eb="4">
      <t>ハイフ</t>
    </rPh>
    <phoneticPr fontId="4"/>
  </si>
  <si>
    <t>システムで配布　・</t>
    <rPh sb="5" eb="7">
      <t>ハイフ</t>
    </rPh>
    <phoneticPr fontId="4"/>
  </si>
  <si>
    <t>調理衣、頭巾の着用</t>
    <rPh sb="0" eb="2">
      <t>チョウリ</t>
    </rPh>
    <rPh sb="2" eb="3">
      <t>イ</t>
    </rPh>
    <rPh sb="4" eb="6">
      <t>ズキン</t>
    </rPh>
    <rPh sb="7" eb="9">
      <t>チャクヨウ</t>
    </rPh>
    <phoneticPr fontId="4"/>
  </si>
  <si>
    <t>排水設備の設置</t>
    <rPh sb="0" eb="2">
      <t>ハイスイ</t>
    </rPh>
    <rPh sb="2" eb="4">
      <t>セツビ</t>
    </rPh>
    <rPh sb="5" eb="7">
      <t>セッチ</t>
    </rPh>
    <phoneticPr fontId="4"/>
  </si>
  <si>
    <t>「いる」場合、検食時間・検食者の職氏名・検食記録の有無を記入すること。</t>
    <rPh sb="4" eb="6">
      <t>バアイ</t>
    </rPh>
    <phoneticPr fontId="4"/>
  </si>
  <si>
    <t>「いる」場合、どのような評価方法及び改善策を講じているか記入すること。</t>
    <rPh sb="28" eb="34">
      <t>キニュウ</t>
    </rPh>
    <phoneticPr fontId="4"/>
  </si>
  <si>
    <t>「いる」場合、どのように実施しているか記入すること。（調理方法、配膳方法、喫食時の対応方法など。）</t>
    <rPh sb="19" eb="21">
      <t>キニュウ</t>
    </rPh>
    <phoneticPr fontId="4"/>
  </si>
  <si>
    <t>(17)</t>
    <phoneticPr fontId="4"/>
  </si>
  <si>
    <t>(18)</t>
    <phoneticPr fontId="10"/>
  </si>
  <si>
    <t>児童の健康管理・安全管理</t>
    <phoneticPr fontId="10"/>
  </si>
  <si>
    <t>嘱託医の契約書は整備されているか。　</t>
    <phoneticPr fontId="4"/>
  </si>
  <si>
    <t>感染症等の発生の状況について</t>
    <phoneticPr fontId="4"/>
  </si>
  <si>
    <t>病気回復後の登園の際､治癒の確認をどのように行っているか記入すること｡</t>
    <rPh sb="28" eb="30">
      <t>キニュウ</t>
    </rPh>
    <phoneticPr fontId="4"/>
  </si>
  <si>
    <t>感染症等の対策状況について</t>
    <phoneticPr fontId="4"/>
  </si>
  <si>
    <t>対象児童年齢及び確認周期について記入すること。</t>
    <rPh sb="16" eb="23">
      <t>キニュウ</t>
    </rPh>
    <phoneticPr fontId="4"/>
  </si>
  <si>
    <t>具体的対策について記入すること。</t>
    <rPh sb="9" eb="15">
      <t>キニュ</t>
    </rPh>
    <phoneticPr fontId="4"/>
  </si>
  <si>
    <t>前年度において、児童虐待防止に関する職員研修会を実施したか。</t>
    <rPh sb="0" eb="3">
      <t>ゼンネンド</t>
    </rPh>
    <phoneticPr fontId="4"/>
  </si>
  <si>
    <t>児童虐待の疑いのある児童を発見した場合、市町村・関係機関等への通告義務があるが、通告を行っているか。</t>
    <rPh sb="5" eb="6">
      <t>ウタガ</t>
    </rPh>
    <rPh sb="20" eb="23">
      <t>シチョウソン</t>
    </rPh>
    <rPh sb="24" eb="28">
      <t>カンケイキカン</t>
    </rPh>
    <rPh sb="28" eb="29">
      <t>トウ</t>
    </rPh>
    <rPh sb="31" eb="33">
      <t>ツウコク</t>
    </rPh>
    <rPh sb="33" eb="35">
      <t>ギム</t>
    </rPh>
    <rPh sb="40" eb="42">
      <t>ツウコク</t>
    </rPh>
    <rPh sb="43" eb="44">
      <t>オコナ</t>
    </rPh>
    <phoneticPr fontId="4"/>
  </si>
  <si>
    <t>＊0歳児：</t>
    <phoneticPr fontId="4"/>
  </si>
  <si>
    <t>＊1歳児：</t>
    <phoneticPr fontId="4"/>
  </si>
  <si>
    <t>＊2歳児：</t>
    <phoneticPr fontId="4"/>
  </si>
  <si>
    <t>記録は</t>
    <rPh sb="0" eb="2">
      <t>キロク</t>
    </rPh>
    <phoneticPr fontId="4"/>
  </si>
  <si>
    <t>事故防止等マニュアル</t>
    <rPh sb="0" eb="5">
      <t>ジコボウシトウ</t>
    </rPh>
    <phoneticPr fontId="4"/>
  </si>
  <si>
    <t>「教育・保育施設等における睡眠中の安全確保の徹底について」（令和6年2月8日こども家庭庁成育局保育政策課 外）</t>
    <rPh sb="1" eb="3">
      <t>キョウイク</t>
    </rPh>
    <rPh sb="4" eb="9">
      <t>ホイクシセツトウ</t>
    </rPh>
    <rPh sb="13" eb="16">
      <t>スイミンチュウ</t>
    </rPh>
    <rPh sb="17" eb="21">
      <t>アンゼンカクホ</t>
    </rPh>
    <rPh sb="22" eb="24">
      <t>テッテイ</t>
    </rPh>
    <rPh sb="30" eb="32">
      <t>レイワ</t>
    </rPh>
    <rPh sb="33" eb="34">
      <t>ネン</t>
    </rPh>
    <rPh sb="35" eb="36">
      <t>ガツ</t>
    </rPh>
    <rPh sb="37" eb="38">
      <t>ニチ</t>
    </rPh>
    <rPh sb="41" eb="44">
      <t>カテイチョウ</t>
    </rPh>
    <rPh sb="44" eb="46">
      <t>セイイク</t>
    </rPh>
    <rPh sb="46" eb="47">
      <t>キョク</t>
    </rPh>
    <rPh sb="47" eb="52">
      <t>ホイクセイサクカ</t>
    </rPh>
    <rPh sb="53" eb="54">
      <t>ホカ</t>
    </rPh>
    <phoneticPr fontId="4"/>
  </si>
  <si>
    <t>自動警報装置、防犯監視システム等を設置している場合、作動状況の点検等を行っているか｡</t>
    <rPh sb="23" eb="25">
      <t>バアイ</t>
    </rPh>
    <rPh sb="26" eb="28">
      <t>サドウ</t>
    </rPh>
    <rPh sb="28" eb="30">
      <t>ジョウキョウ</t>
    </rPh>
    <rPh sb="31" eb="33">
      <t>テンケン</t>
    </rPh>
    <rPh sb="33" eb="34">
      <t>トウ</t>
    </rPh>
    <rPh sb="35" eb="36">
      <t>オコナ</t>
    </rPh>
    <phoneticPr fontId="4"/>
  </si>
  <si>
    <t>所外活動に対する安全確保について</t>
    <phoneticPr fontId="4"/>
  </si>
  <si>
    <t>事故防止等マニュアル</t>
    <rPh sb="0" eb="5">
      <t>ジコボウ</t>
    </rPh>
    <phoneticPr fontId="4"/>
  </si>
  <si>
    <t>「児童福祉施設等に設置している遊具の安全管理の強化について」（令和5年3月31日厚労省子ども家庭局子育て支援課 外）</t>
    <rPh sb="1" eb="8">
      <t>ジドウフクシシセツトウ</t>
    </rPh>
    <rPh sb="9" eb="11">
      <t>セッチ</t>
    </rPh>
    <rPh sb="15" eb="17">
      <t>ユウグ</t>
    </rPh>
    <rPh sb="18" eb="22">
      <t>アンゼンカンリ</t>
    </rPh>
    <rPh sb="23" eb="25">
      <t>キョウカ</t>
    </rPh>
    <rPh sb="31" eb="33">
      <t>レイワ</t>
    </rPh>
    <rPh sb="34" eb="35">
      <t>ネン</t>
    </rPh>
    <rPh sb="36" eb="37">
      <t>ガツ</t>
    </rPh>
    <rPh sb="39" eb="40">
      <t>ニチ</t>
    </rPh>
    <rPh sb="40" eb="43">
      <t>コウロウショウ</t>
    </rPh>
    <rPh sb="43" eb="44">
      <t>コ</t>
    </rPh>
    <rPh sb="46" eb="49">
      <t>カテイキョク</t>
    </rPh>
    <rPh sb="49" eb="51">
      <t>コソダ</t>
    </rPh>
    <rPh sb="52" eb="55">
      <t>シエンカ</t>
    </rPh>
    <rPh sb="56" eb="57">
      <t>ホカ</t>
    </rPh>
    <phoneticPr fontId="4"/>
  </si>
  <si>
    <t>欠席連絡等がない児童について、保護者への速やかな確認及び職員間における情報共有を徹底しているか。</t>
    <rPh sb="0" eb="4">
      <t>ケッセキレンラク</t>
    </rPh>
    <rPh sb="4" eb="5">
      <t>トウ</t>
    </rPh>
    <rPh sb="8" eb="10">
      <t>ジドウ</t>
    </rPh>
    <rPh sb="15" eb="18">
      <t>ホゴシャ</t>
    </rPh>
    <rPh sb="20" eb="21">
      <t>スミ</t>
    </rPh>
    <rPh sb="24" eb="26">
      <t>カクニン</t>
    </rPh>
    <rPh sb="26" eb="27">
      <t>オヨ</t>
    </rPh>
    <rPh sb="28" eb="31">
      <t>ショクインカン</t>
    </rPh>
    <rPh sb="35" eb="37">
      <t>ジョウホウ</t>
    </rPh>
    <rPh sb="37" eb="39">
      <t>キョウユウ</t>
    </rPh>
    <rPh sb="40" eb="42">
      <t>テッテイ</t>
    </rPh>
    <phoneticPr fontId="4"/>
  </si>
  <si>
    <t>「こどもの出欠状況に関する情報の確認の再徹底について」（令和5年9月11日こども家庭庁成育局安全対策課 外）</t>
    <rPh sb="5" eb="9">
      <t>シュッケツジョウキョウ</t>
    </rPh>
    <rPh sb="10" eb="11">
      <t>カン</t>
    </rPh>
    <rPh sb="13" eb="15">
      <t>ジョウホウ</t>
    </rPh>
    <rPh sb="16" eb="18">
      <t>カクニン</t>
    </rPh>
    <rPh sb="19" eb="22">
      <t>サイテッテイ</t>
    </rPh>
    <rPh sb="28" eb="30">
      <t>レイワ</t>
    </rPh>
    <rPh sb="31" eb="32">
      <t>ネン</t>
    </rPh>
    <rPh sb="33" eb="34">
      <t>ガツ</t>
    </rPh>
    <rPh sb="36" eb="37">
      <t>ニチ</t>
    </rPh>
    <rPh sb="52" eb="53">
      <t>ソト</t>
    </rPh>
    <phoneticPr fontId="4"/>
  </si>
  <si>
    <t>・</t>
  </si>
  <si>
    <t>送迎用車輌（通園バス）や行事用等車輌を使用する際の運行の安全管理マニュアル等を整備しているか。</t>
    <phoneticPr fontId="4"/>
  </si>
  <si>
    <t>事故の概要（年齢、発生状況等）</t>
    <rPh sb="0" eb="1">
      <t>コト</t>
    </rPh>
    <rPh sb="1" eb="2">
      <t>ユエ</t>
    </rPh>
    <rPh sb="3" eb="4">
      <t>オオムネ</t>
    </rPh>
    <rPh sb="4" eb="5">
      <t>ヨウ</t>
    </rPh>
    <rPh sb="6" eb="8">
      <t>ネンレイ</t>
    </rPh>
    <rPh sb="9" eb="13">
      <t>ハッセイジョウキョウ</t>
    </rPh>
    <rPh sb="13" eb="14">
      <t>トウ</t>
    </rPh>
    <phoneticPr fontId="10"/>
  </si>
  <si>
    <t>職員の共通理解と事業所内の体制について</t>
    <phoneticPr fontId="4"/>
  </si>
  <si>
    <t>特定教育・保育条例（準用）の条
→特定教育・保育条例（事故発生の防止及び発生時の対応)の条</t>
    <phoneticPr fontId="4"/>
  </si>
  <si>
    <t>⑥</t>
    <phoneticPr fontId="4"/>
  </si>
  <si>
    <t>事故の発生・不審者の立入りなどに備え、職員の役割分担・連絡体制等が確保されているか。</t>
    <rPh sb="22" eb="26">
      <t>ヤクワリブンタン</t>
    </rPh>
    <rPh sb="27" eb="29">
      <t>レンラク</t>
    </rPh>
    <phoneticPr fontId="4"/>
  </si>
  <si>
    <t>避難及び消火に対する訓練について</t>
    <phoneticPr fontId="4"/>
  </si>
  <si>
    <t>訓練の実施状況について記入及びチェックすること。</t>
    <rPh sb="0" eb="2">
      <t>クンレン</t>
    </rPh>
    <rPh sb="11" eb="13">
      <t>キニュウ</t>
    </rPh>
    <rPh sb="13" eb="14">
      <t>オヨ</t>
    </rPh>
    <phoneticPr fontId="4"/>
  </si>
  <si>
    <t>消防署の立ち会い訓練は、その他に記入すること。</t>
    <rPh sb="14" eb="15">
      <t>タ</t>
    </rPh>
    <phoneticPr fontId="4"/>
  </si>
  <si>
    <t>保護者への連絡体制（非常時連絡表）は、整備しているか。</t>
    <phoneticPr fontId="4"/>
  </si>
  <si>
    <t>非常災害対策の状況、福祉サービスの質の向上の取組み</t>
    <rPh sb="0" eb="2">
      <t>ヒジョウ</t>
    </rPh>
    <rPh sb="2" eb="4">
      <t>サイガイ</t>
    </rPh>
    <rPh sb="4" eb="6">
      <t>タイサク</t>
    </rPh>
    <rPh sb="7" eb="9">
      <t>ジョウキョウ</t>
    </rPh>
    <rPh sb="10" eb="12">
      <t>フクシ</t>
    </rPh>
    <rPh sb="17" eb="18">
      <t>シツ</t>
    </rPh>
    <rPh sb="19" eb="21">
      <t>コウジョウ</t>
    </rPh>
    <rPh sb="22" eb="24">
      <t>トリク</t>
    </rPh>
    <phoneticPr fontId="10"/>
  </si>
  <si>
    <t>＜講じている場合＞</t>
    <rPh sb="1" eb="2">
      <t>コウ</t>
    </rPh>
    <phoneticPr fontId="4"/>
  </si>
  <si>
    <t>事故防止等マニュアル</t>
    <rPh sb="0" eb="5">
      <t>ジコ</t>
    </rPh>
    <phoneticPr fontId="4"/>
  </si>
  <si>
    <t>保育所保育指針第1章3(4)ア(ｱ)</t>
    <rPh sb="0" eb="2">
      <t>ホイク</t>
    </rPh>
    <rPh sb="2" eb="3">
      <t>ショ</t>
    </rPh>
    <rPh sb="3" eb="5">
      <t>ホイク</t>
    </rPh>
    <rPh sb="5" eb="7">
      <t>シシン</t>
    </rPh>
    <rPh sb="7" eb="8">
      <t>ダイ</t>
    </rPh>
    <rPh sb="9" eb="10">
      <t>ショウ</t>
    </rPh>
    <phoneticPr fontId="4"/>
  </si>
  <si>
    <t>職員及び管理者又は職員であった者が、正当な理由なく、その業務上知りえた教育・保育給付認定子ども又はその家族の秘密を漏らすことがないよう必要な措置を講じていますか。</t>
    <rPh sb="0" eb="3">
      <t>ショクインオヨ</t>
    </rPh>
    <rPh sb="4" eb="7">
      <t>カンリシャ</t>
    </rPh>
    <rPh sb="7" eb="8">
      <t>マタ</t>
    </rPh>
    <rPh sb="9" eb="11">
      <t>ショクイン</t>
    </rPh>
    <rPh sb="15" eb="16">
      <t>モノ</t>
    </rPh>
    <rPh sb="18" eb="20">
      <t>セイトウ</t>
    </rPh>
    <rPh sb="21" eb="23">
      <t>リユウ</t>
    </rPh>
    <rPh sb="28" eb="31">
      <t>ギョウムジョウ</t>
    </rPh>
    <rPh sb="31" eb="32">
      <t>シ</t>
    </rPh>
    <rPh sb="35" eb="37">
      <t>キョウイク</t>
    </rPh>
    <rPh sb="38" eb="40">
      <t>ホイク</t>
    </rPh>
    <rPh sb="40" eb="44">
      <t>キュウフニンテイ</t>
    </rPh>
    <rPh sb="44" eb="45">
      <t>コ</t>
    </rPh>
    <rPh sb="47" eb="48">
      <t>マタ</t>
    </rPh>
    <rPh sb="51" eb="53">
      <t>カゾク</t>
    </rPh>
    <rPh sb="54" eb="56">
      <t>ヒミツ</t>
    </rPh>
    <rPh sb="57" eb="58">
      <t>モ</t>
    </rPh>
    <rPh sb="67" eb="69">
      <t>ヒツヨウ</t>
    </rPh>
    <rPh sb="70" eb="72">
      <t>ソチ</t>
    </rPh>
    <rPh sb="73" eb="74">
      <t>コウ</t>
    </rPh>
    <phoneticPr fontId="4"/>
  </si>
  <si>
    <t>特定教育・保育条例（準用）の条
→特定教育・保育条例（秘密保持等の条）</t>
    <phoneticPr fontId="4"/>
  </si>
  <si>
    <t>家庭的保育条例（秘密保持等）の条</t>
    <rPh sb="0" eb="3">
      <t>カテイテキ</t>
    </rPh>
    <rPh sb="3" eb="7">
      <t>ホイクジョウレイ</t>
    </rPh>
    <rPh sb="8" eb="13">
      <t>ヒミツホジトウ</t>
    </rPh>
    <rPh sb="15" eb="16">
      <t>ジョウ</t>
    </rPh>
    <phoneticPr fontId="4"/>
  </si>
  <si>
    <t>小学校、他の特定教育・保育施設等、地域子ども・子育て支援事業を行う者その他の機関に対して、教育・保育給付認定子どもに関する情報を提供する際には、あらかじめ文書により保護者の同意を得ていますか。</t>
    <rPh sb="45" eb="47">
      <t>キョウイク</t>
    </rPh>
    <rPh sb="48" eb="50">
      <t>ホイク</t>
    </rPh>
    <rPh sb="50" eb="52">
      <t>キュウフ</t>
    </rPh>
    <rPh sb="52" eb="54">
      <t>ニンテイ</t>
    </rPh>
    <rPh sb="54" eb="55">
      <t>コ</t>
    </rPh>
    <phoneticPr fontId="4"/>
  </si>
  <si>
    <t>特定教育・保育条例（準用）の条
→特定教育・保育条例（秘密保持等の条）第3項</t>
    <rPh sb="35" eb="36">
      <t>ダイ</t>
    </rPh>
    <rPh sb="37" eb="38">
      <t>コウ</t>
    </rPh>
    <phoneticPr fontId="4"/>
  </si>
  <si>
    <t>【秘密保持及び同意に関する事項】</t>
    <phoneticPr fontId="10"/>
  </si>
  <si>
    <t>3歳(15)</t>
    <phoneticPr fontId="10"/>
  </si>
  <si>
    <t>4歳(25)</t>
    <phoneticPr fontId="10"/>
  </si>
  <si>
    <t>5歳(25)</t>
    <rPh sb="1" eb="2">
      <t>サイ</t>
    </rPh>
    <phoneticPr fontId="10"/>
  </si>
  <si>
    <t>法第47条第1項</t>
    <rPh sb="0" eb="1">
      <t>ホウ</t>
    </rPh>
    <rPh sb="1" eb="2">
      <t>ダイ</t>
    </rPh>
    <rPh sb="4" eb="5">
      <t>ジョウ</t>
    </rPh>
    <rPh sb="5" eb="6">
      <t>ダイ</t>
    </rPh>
    <rPh sb="7" eb="8">
      <t>コウ</t>
    </rPh>
    <phoneticPr fontId="40"/>
  </si>
  <si>
    <t>規則第41条第1項</t>
    <rPh sb="0" eb="2">
      <t>キソク</t>
    </rPh>
    <rPh sb="2" eb="3">
      <t>ダイ</t>
    </rPh>
    <rPh sb="5" eb="6">
      <t>ジョウ</t>
    </rPh>
    <rPh sb="6" eb="7">
      <t>ダイ</t>
    </rPh>
    <rPh sb="8" eb="9">
      <t>コウ</t>
    </rPh>
    <phoneticPr fontId="40"/>
  </si>
  <si>
    <t>「バス送迎に当たっての安全管理の徹底に関する緊急対策『こどものバス送迎・安全徹底プラン』について」(令和4年10月12日 厚生労働省子ども家庭局総務課少子化総合対策室 外)</t>
    <rPh sb="3" eb="5">
      <t>ソウゲイ</t>
    </rPh>
    <rPh sb="6" eb="7">
      <t>ア</t>
    </rPh>
    <rPh sb="11" eb="15">
      <t>アンゼンカンリ</t>
    </rPh>
    <rPh sb="16" eb="18">
      <t>テッテイ</t>
    </rPh>
    <rPh sb="19" eb="20">
      <t>カン</t>
    </rPh>
    <rPh sb="22" eb="26">
      <t>キンキュウタイサク</t>
    </rPh>
    <rPh sb="33" eb="35">
      <t>ソウゲイ</t>
    </rPh>
    <rPh sb="36" eb="40">
      <t>アンゼンテッテイ</t>
    </rPh>
    <rPh sb="50" eb="52">
      <t>レイワ</t>
    </rPh>
    <rPh sb="53" eb="54">
      <t>ネン</t>
    </rPh>
    <rPh sb="56" eb="57">
      <t>ガツ</t>
    </rPh>
    <rPh sb="59" eb="60">
      <t>ニチ</t>
    </rPh>
    <rPh sb="61" eb="63">
      <t>コウセイ</t>
    </rPh>
    <rPh sb="63" eb="66">
      <t>ロウドウショウ</t>
    </rPh>
    <rPh sb="66" eb="67">
      <t>コ</t>
    </rPh>
    <rPh sb="69" eb="71">
      <t>カテイ</t>
    </rPh>
    <rPh sb="71" eb="72">
      <t>キョク</t>
    </rPh>
    <rPh sb="72" eb="75">
      <t>ソウムカ</t>
    </rPh>
    <rPh sb="75" eb="78">
      <t>ショウシカ</t>
    </rPh>
    <rPh sb="78" eb="80">
      <t>ソウゴウ</t>
    </rPh>
    <rPh sb="80" eb="82">
      <t>タイサク</t>
    </rPh>
    <rPh sb="82" eb="83">
      <t>シツ</t>
    </rPh>
    <rPh sb="84" eb="85">
      <t>ホカ</t>
    </rPh>
    <phoneticPr fontId="4"/>
  </si>
  <si>
    <t>調書等提出者氏名</t>
    <rPh sb="0" eb="5">
      <t>チョウ</t>
    </rPh>
    <rPh sb="5" eb="6">
      <t>シャ</t>
    </rPh>
    <rPh sb="6" eb="8">
      <t>シメイ</t>
    </rPh>
    <phoneticPr fontId="4"/>
  </si>
  <si>
    <t>(例)</t>
    <phoneticPr fontId="4"/>
  </si>
  <si>
    <t>常勤換算</t>
    <phoneticPr fontId="4"/>
  </si>
  <si>
    <t>常勤
換算
合計</t>
    <rPh sb="0" eb="2">
      <t>ジョウキン</t>
    </rPh>
    <rPh sb="3" eb="5">
      <t>カンサン</t>
    </rPh>
    <rPh sb="6" eb="8">
      <t>ゴウケイ</t>
    </rPh>
    <phoneticPr fontId="4"/>
  </si>
  <si>
    <t>保育士等の
労働時間</t>
    <rPh sb="0" eb="3">
      <t>ホイクシ</t>
    </rPh>
    <rPh sb="3" eb="4">
      <t>トウ</t>
    </rPh>
    <rPh sb="6" eb="8">
      <t>ロウドウ</t>
    </rPh>
    <rPh sb="8" eb="10">
      <t>ジカン</t>
    </rPh>
    <phoneticPr fontId="4"/>
  </si>
  <si>
    <t>「保育士数」の「常勤換算」の算出方法</t>
    <rPh sb="1" eb="4">
      <t>ホイクシ</t>
    </rPh>
    <rPh sb="4" eb="5">
      <t>スウ</t>
    </rPh>
    <rPh sb="8" eb="10">
      <t>ジョウキン</t>
    </rPh>
    <rPh sb="10" eb="12">
      <t>カンサン</t>
    </rPh>
    <rPh sb="14" eb="16">
      <t>サンシュツ</t>
    </rPh>
    <rPh sb="16" eb="18">
      <t>ホウホウ</t>
    </rPh>
    <phoneticPr fontId="4"/>
  </si>
  <si>
    <r>
      <t xml:space="preserve">※この監査調書は市町村から認可を受けた
</t>
    </r>
    <r>
      <rPr>
        <sz val="11"/>
        <rFont val="ＭＳ Ｐゴシック"/>
        <family val="3"/>
        <charset val="128"/>
      </rPr>
      <t>以後のことについて記載してください。</t>
    </r>
    <rPh sb="20" eb="22">
      <t>イゴ</t>
    </rPh>
    <phoneticPr fontId="4"/>
  </si>
  <si>
    <t>保育士等の月労働時間数
(雇用契約による時間数）</t>
    <rPh sb="0" eb="3">
      <t>ホイクシ</t>
    </rPh>
    <rPh sb="3" eb="4">
      <t>トウ</t>
    </rPh>
    <rPh sb="5" eb="6">
      <t>ツキ</t>
    </rPh>
    <rPh sb="6" eb="8">
      <t>ロウドウ</t>
    </rPh>
    <rPh sb="8" eb="11">
      <t>ジカンスウ</t>
    </rPh>
    <rPh sb="13" eb="15">
      <t>コヨウ</t>
    </rPh>
    <rPh sb="15" eb="17">
      <t>ケイヤク</t>
    </rPh>
    <rPh sb="20" eb="23">
      <t>ジカンスウ</t>
    </rPh>
    <phoneticPr fontId="4"/>
  </si>
  <si>
    <t>利用定員を超えて保育の提供を行っていないか。</t>
    <rPh sb="0" eb="2">
      <t>リヨウ</t>
    </rPh>
    <phoneticPr fontId="4"/>
  </si>
  <si>
    <t>本年度の開所時間を記入すること。</t>
    <rPh sb="9" eb="11">
      <t>キニュウ</t>
    </rPh>
    <phoneticPr fontId="4"/>
  </si>
  <si>
    <t>時間帯による児童・保育士の状況を記入すること。</t>
    <rPh sb="16" eb="23">
      <t>キニュウ</t>
    </rPh>
    <phoneticPr fontId="4"/>
  </si>
  <si>
    <t>＜記入要領・留意事項＞</t>
    <rPh sb="1" eb="3">
      <t>キニュウ</t>
    </rPh>
    <rPh sb="3" eb="5">
      <t>ヨウリョウ</t>
    </rPh>
    <rPh sb="6" eb="10">
      <t>リュウイジコウ</t>
    </rPh>
    <phoneticPr fontId="10"/>
  </si>
  <si>
    <t>「家庭的保育事業等の連携施設の確保について」（平成29年2月9日 厚生労働省雇用均等・児童家庭局保育課 外）</t>
    <rPh sb="23" eb="25">
      <t>ヘイセイ</t>
    </rPh>
    <rPh sb="27" eb="28">
      <t>ネン</t>
    </rPh>
    <rPh sb="29" eb="30">
      <t>ガツ</t>
    </rPh>
    <rPh sb="31" eb="32">
      <t>ニチ</t>
    </rPh>
    <rPh sb="52" eb="53">
      <t>ソト</t>
    </rPh>
    <phoneticPr fontId="4"/>
  </si>
  <si>
    <t>非正規職員等の就業規則を整備しているか。</t>
    <rPh sb="1" eb="3">
      <t>セイキ</t>
    </rPh>
    <phoneticPr fontId="10"/>
  </si>
  <si>
    <t>労働基準法第107条、109条</t>
    <rPh sb="0" eb="2">
      <t>ロウドウ</t>
    </rPh>
    <rPh sb="2" eb="5">
      <t>キジュンホウ</t>
    </rPh>
    <rPh sb="5" eb="6">
      <t>ダイ</t>
    </rPh>
    <rPh sb="9" eb="10">
      <t>ジョウ</t>
    </rPh>
    <rPh sb="14" eb="15">
      <t>ジョウ</t>
    </rPh>
    <phoneticPr fontId="10"/>
  </si>
  <si>
    <t>欄が不足する場合は、行を追加又は別紙に作成し添付すること。</t>
    <phoneticPr fontId="4"/>
  </si>
  <si>
    <t>N</t>
    <phoneticPr fontId="10"/>
  </si>
  <si>
    <t>（</t>
  </si>
  <si>
    <t>職員（非正規職員を含む）の定期健康診断は、</t>
    <rPh sb="4" eb="6">
      <t>セイキ</t>
    </rPh>
    <phoneticPr fontId="4"/>
  </si>
  <si>
    <t>所定労働時間に満たない者を含む。</t>
    <phoneticPr fontId="4"/>
  </si>
  <si>
    <t>各事業所の就業規則等において定められている常勤の従業者が勤務すべき時間数（1か月に勤務すべき時間数が120時間以上であるものに限る。） に達している者又は前記以外の者であって、1日6時間以上かつ月20日以上勤務するものをいう。</t>
    <phoneticPr fontId="4"/>
  </si>
  <si>
    <t>短時間(非正規)</t>
    <rPh sb="0" eb="3">
      <t>タンジカン</t>
    </rPh>
    <rPh sb="4" eb="5">
      <t>ヒ</t>
    </rPh>
    <rPh sb="5" eb="7">
      <t>セイキ</t>
    </rPh>
    <phoneticPr fontId="4"/>
  </si>
  <si>
    <t>園長を配置しているか。</t>
    <rPh sb="0" eb="2">
      <t>エンチョウ</t>
    </rPh>
    <rPh sb="3" eb="5">
      <t>ハイチ</t>
    </rPh>
    <phoneticPr fontId="4"/>
  </si>
  <si>
    <t>b.園長を変更した場合、市町村長に届け出たか。</t>
    <rPh sb="2" eb="3">
      <t>ソノ</t>
    </rPh>
    <rPh sb="3" eb="4">
      <t>チョウ</t>
    </rPh>
    <rPh sb="5" eb="7">
      <t>ヘンコウ</t>
    </rPh>
    <rPh sb="9" eb="11">
      <t>バアイ</t>
    </rPh>
    <rPh sb="12" eb="13">
      <t>シ</t>
    </rPh>
    <rPh sb="13" eb="15">
      <t>チョウソン</t>
    </rPh>
    <rPh sb="15" eb="16">
      <t>チョウ</t>
    </rPh>
    <rPh sb="17" eb="18">
      <t>トド</t>
    </rPh>
    <rPh sb="19" eb="20">
      <t>デ</t>
    </rPh>
    <phoneticPr fontId="10"/>
  </si>
  <si>
    <t>c. 園長は、所定の資格要件を満たしているか。</t>
    <rPh sb="3" eb="4">
      <t>ソノ</t>
    </rPh>
    <phoneticPr fontId="10"/>
  </si>
  <si>
    <t>d. 園長は、保育所（事業所）の管理業務に専従しているか。</t>
    <rPh sb="3" eb="4">
      <t>ソノ</t>
    </rPh>
    <rPh sb="7" eb="10">
      <t>ホイクショ</t>
    </rPh>
    <rPh sb="11" eb="14">
      <t>ジギョウショ</t>
    </rPh>
    <rPh sb="16" eb="18">
      <t>カンリ</t>
    </rPh>
    <rPh sb="18" eb="20">
      <t>ギョウム</t>
    </rPh>
    <rPh sb="21" eb="23">
      <t>センジュウ</t>
    </rPh>
    <phoneticPr fontId="10"/>
  </si>
  <si>
    <t>f. 施設運営に支障が生じないよう、どのような体制を講じているか。</t>
    <rPh sb="3" eb="5">
      <t>シセツ</t>
    </rPh>
    <phoneticPr fontId="10"/>
  </si>
  <si>
    <t>参加
保育士氏名</t>
    <rPh sb="0" eb="2">
      <t>サンカ</t>
    </rPh>
    <rPh sb="3" eb="6">
      <t>ホイクシ</t>
    </rPh>
    <rPh sb="6" eb="8">
      <t>シメイ</t>
    </rPh>
    <rPh sb="7" eb="8">
      <t>メイ</t>
    </rPh>
    <phoneticPr fontId="10"/>
  </si>
  <si>
    <t>事業所内保育事業所に、加熱、保存等の調理機能を有する設備を備えているか。</t>
    <rPh sb="0" eb="4">
      <t>ジギョウショナイ</t>
    </rPh>
    <rPh sb="4" eb="9">
      <t>ホイクジギョウショ</t>
    </rPh>
    <phoneticPr fontId="4"/>
  </si>
  <si>
    <t>給食材料の生鮮食品の納入については、原則として調理当日になっているか。</t>
    <rPh sb="10" eb="12">
      <t>ノウニュウ</t>
    </rPh>
    <phoneticPr fontId="4"/>
  </si>
  <si>
    <t>「『保育所における感染症対策ガイドライン』（2018 年改訂版）（2023（令和5）年10月一部修正）の一部修正について」（令和5年10月10日こ成基第109号）</t>
    <rPh sb="48" eb="50">
      <t>シュウセイ</t>
    </rPh>
    <rPh sb="62" eb="64">
      <t>レイワ</t>
    </rPh>
    <rPh sb="65" eb="66">
      <t>ネン</t>
    </rPh>
    <rPh sb="68" eb="69">
      <t>ガツ</t>
    </rPh>
    <rPh sb="71" eb="72">
      <t>ニチ</t>
    </rPh>
    <rPh sb="73" eb="74">
      <t>ナリ</t>
    </rPh>
    <rPh sb="74" eb="75">
      <t>モト</t>
    </rPh>
    <phoneticPr fontId="10"/>
  </si>
  <si>
    <t xml:space="preserve"> 業者点検を行っているか。</t>
    <phoneticPr fontId="4"/>
  </si>
  <si>
    <t>自主点検を行っているか。</t>
    <phoneticPr fontId="4"/>
  </si>
  <si>
    <t>福祉サービスの質の向上の取組み、その他</t>
    <rPh sb="0" eb="2">
      <t>フクシ</t>
    </rPh>
    <rPh sb="7" eb="8">
      <t>シツ</t>
    </rPh>
    <rPh sb="9" eb="11">
      <t>コウジョウ</t>
    </rPh>
    <rPh sb="12" eb="14">
      <t>トリク</t>
    </rPh>
    <rPh sb="18" eb="19">
      <t>タ</t>
    </rPh>
    <phoneticPr fontId="10"/>
  </si>
  <si>
    <t>南部広域市町村圏事務組合</t>
    <rPh sb="0" eb="2">
      <t>ナンブ</t>
    </rPh>
    <rPh sb="2" eb="4">
      <t>コウイキ</t>
    </rPh>
    <rPh sb="4" eb="8">
      <t>シチョウソンケン</t>
    </rPh>
    <rPh sb="8" eb="10">
      <t>ジム</t>
    </rPh>
    <rPh sb="10" eb="12">
      <t>クミアイ</t>
    </rPh>
    <phoneticPr fontId="4"/>
  </si>
  <si>
    <t>理事会理事長　　知念　覚　　様</t>
    <rPh sb="0" eb="3">
      <t>リジカイ</t>
    </rPh>
    <rPh sb="3" eb="6">
      <t>リジチョウ</t>
    </rPh>
    <rPh sb="8" eb="10">
      <t>チネン</t>
    </rPh>
    <rPh sb="11" eb="12">
      <t>サト</t>
    </rPh>
    <rPh sb="14" eb="15">
      <t>サマ</t>
    </rPh>
    <phoneticPr fontId="4"/>
  </si>
  <si>
    <t>事 業 所 所 在 地</t>
    <rPh sb="0" eb="1">
      <t>コト</t>
    </rPh>
    <rPh sb="2" eb="3">
      <t>ギョウ</t>
    </rPh>
    <rPh sb="4" eb="5">
      <t>ジョ</t>
    </rPh>
    <rPh sb="6" eb="7">
      <t>ショ</t>
    </rPh>
    <rPh sb="8" eb="9">
      <t>ザイ</t>
    </rPh>
    <rPh sb="10" eb="11">
      <t>チ</t>
    </rPh>
    <phoneticPr fontId="4"/>
  </si>
  <si>
    <t>○○○○○○○</t>
    <phoneticPr fontId="4"/>
  </si>
  <si>
    <t>事業主(法人等)の名称</t>
    <rPh sb="0" eb="3">
      <t>ジギョウヌシ</t>
    </rPh>
    <rPh sb="4" eb="6">
      <t>ホウジン</t>
    </rPh>
    <rPh sb="6" eb="7">
      <t>トウ</t>
    </rPh>
    <rPh sb="9" eb="11">
      <t>メイショウ</t>
    </rPh>
    <phoneticPr fontId="4"/>
  </si>
  <si>
    <t>社会福祉法人　○○○○○○○</t>
    <rPh sb="0" eb="2">
      <t>シャカイ</t>
    </rPh>
    <rPh sb="2" eb="4">
      <t>フクシ</t>
    </rPh>
    <rPh sb="4" eb="6">
      <t>ホウジン</t>
    </rPh>
    <phoneticPr fontId="4"/>
  </si>
  <si>
    <t>理事長　　○○　○○</t>
    <rPh sb="0" eb="3">
      <t>リジチョウ</t>
    </rPh>
    <phoneticPr fontId="4"/>
  </si>
  <si>
    <t>TEL: 000-000-0000</t>
    <phoneticPr fontId="4"/>
  </si>
  <si>
    <t>FAX: 000-000-0000</t>
    <phoneticPr fontId="4"/>
  </si>
  <si>
    <t>担当:</t>
    <rPh sb="0" eb="2">
      <t>タントウ</t>
    </rPh>
    <phoneticPr fontId="4"/>
  </si>
  <si>
    <t>ご査収の程宜しくお願い申し上げます。</t>
    <rPh sb="1" eb="3">
      <t>サシュウ</t>
    </rPh>
    <rPh sb="4" eb="5">
      <t>ホド</t>
    </rPh>
    <rPh sb="5" eb="6">
      <t>ヨロ</t>
    </rPh>
    <rPh sb="9" eb="10">
      <t>ネガ</t>
    </rPh>
    <rPh sb="11" eb="12">
      <t>モウ</t>
    </rPh>
    <rPh sb="13" eb="14">
      <t>ア</t>
    </rPh>
    <phoneticPr fontId="4"/>
  </si>
  <si>
    <t>敬具</t>
    <rPh sb="0" eb="2">
      <t>ケイグ</t>
    </rPh>
    <phoneticPr fontId="4"/>
  </si>
  <si>
    <t>記</t>
    <phoneticPr fontId="4"/>
  </si>
  <si>
    <t>以上</t>
    <rPh sb="0" eb="2">
      <t>イジョウ</t>
    </rPh>
    <phoneticPr fontId="4"/>
  </si>
  <si>
    <t>（記載例）</t>
    <rPh sb="1" eb="4">
      <t>キサイレイ</t>
    </rPh>
    <phoneticPr fontId="4"/>
  </si>
  <si>
    <t>那覇市旭町１１６番地３７</t>
    <rPh sb="0" eb="3">
      <t>ナハシ</t>
    </rPh>
    <rPh sb="3" eb="5">
      <t>アサヒマチ</t>
    </rPh>
    <rPh sb="8" eb="10">
      <t>バンチ</t>
    </rPh>
    <phoneticPr fontId="4"/>
  </si>
  <si>
    <t>社会福祉法人　なんぶ広域会</t>
    <rPh sb="0" eb="2">
      <t>シャカイ</t>
    </rPh>
    <rPh sb="2" eb="4">
      <t>フクシ</t>
    </rPh>
    <rPh sb="4" eb="6">
      <t>ホウジン</t>
    </rPh>
    <rPh sb="10" eb="12">
      <t>コウイキ</t>
    </rPh>
    <rPh sb="12" eb="13">
      <t>カイ</t>
    </rPh>
    <phoneticPr fontId="4"/>
  </si>
  <si>
    <t>理事長　　保育　太郎</t>
    <rPh sb="0" eb="3">
      <t>リジチョウ</t>
    </rPh>
    <rPh sb="5" eb="7">
      <t>ホイク</t>
    </rPh>
    <rPh sb="8" eb="10">
      <t>タロウ</t>
    </rPh>
    <phoneticPr fontId="4"/>
  </si>
  <si>
    <t>個人事業主にあっては、個人名を記載してください。</t>
    <rPh sb="0" eb="2">
      <t>コジン</t>
    </rPh>
    <rPh sb="2" eb="5">
      <t>ジギョウヌシ</t>
    </rPh>
    <rPh sb="11" eb="14">
      <t>コジンメイ</t>
    </rPh>
    <rPh sb="15" eb="17">
      <t>キサイ</t>
    </rPh>
    <phoneticPr fontId="4"/>
  </si>
  <si>
    <r>
      <t xml:space="preserve">TEL: </t>
    </r>
    <r>
      <rPr>
        <sz val="13"/>
        <color rgb="FFFF0000"/>
        <rFont val="UD デジタル 教科書体 NK-R"/>
        <family val="1"/>
        <charset val="128"/>
      </rPr>
      <t>098-860-1234</t>
    </r>
    <phoneticPr fontId="4"/>
  </si>
  <si>
    <r>
      <t xml:space="preserve">FAX: </t>
    </r>
    <r>
      <rPr>
        <sz val="13"/>
        <color rgb="FFFF0000"/>
        <rFont val="UD デジタル 教科書体 NK-R"/>
        <family val="1"/>
        <charset val="128"/>
      </rPr>
      <t>098-860-1235</t>
    </r>
    <phoneticPr fontId="4"/>
  </si>
  <si>
    <r>
      <t>担当:　</t>
    </r>
    <r>
      <rPr>
        <sz val="13"/>
        <color rgb="FFFF0000"/>
        <rFont val="UD デジタル 教科書体 NK-R"/>
        <family val="1"/>
        <charset val="128"/>
      </rPr>
      <t>大城</t>
    </r>
    <rPh sb="0" eb="2">
      <t>タントウ</t>
    </rPh>
    <rPh sb="4" eb="6">
      <t>オオシロ</t>
    </rPh>
    <phoneticPr fontId="4"/>
  </si>
  <si>
    <r>
      <t>運営調書および添付資料は、
それぞれ</t>
    </r>
    <r>
      <rPr>
        <b/>
        <u/>
        <sz val="12"/>
        <rFont val="UD デジタル 教科書体 NK-R"/>
        <family val="1"/>
        <charset val="128"/>
      </rPr>
      <t>２部ずつ</t>
    </r>
    <r>
      <rPr>
        <sz val="12"/>
        <rFont val="UD デジタル 教科書体 NK-R"/>
        <family val="1"/>
        <charset val="128"/>
      </rPr>
      <t>提出をお願いします。</t>
    </r>
    <phoneticPr fontId="4"/>
  </si>
  <si>
    <t>https://www.cfa.go.jp/policies/kokoseido/</t>
    <phoneticPr fontId="4"/>
  </si>
  <si>
    <t>https://www.cfa.go.jp/policies/child-safety/effort/guideline/</t>
    <phoneticPr fontId="4"/>
  </si>
  <si>
    <t>認可の変更届について</t>
    <rPh sb="0" eb="2">
      <t>ニンカ</t>
    </rPh>
    <rPh sb="3" eb="5">
      <t>ヘンコウ</t>
    </rPh>
    <rPh sb="5" eb="6">
      <t>トドケ</t>
    </rPh>
    <phoneticPr fontId="4"/>
  </si>
  <si>
    <t>・下記の事項のうち、変更があった項目についてチェックすること。</t>
    <phoneticPr fontId="4"/>
  </si>
  <si>
    <t>・ 変更があった事項について、市へ届出は提出しているか。</t>
    <rPh sb="2" eb="4">
      <t>ヘンコウ</t>
    </rPh>
    <rPh sb="8" eb="10">
      <t>ジコウ</t>
    </rPh>
    <rPh sb="15" eb="16">
      <t>シ</t>
    </rPh>
    <rPh sb="17" eb="19">
      <t>トドケデ</t>
    </rPh>
    <rPh sb="20" eb="22">
      <t>テイシュツ</t>
    </rPh>
    <phoneticPr fontId="4"/>
  </si>
  <si>
    <t>児童福祉法施行規則第36条の36第3項及び第4項</t>
    <rPh sb="0" eb="2">
      <t>ジドウ</t>
    </rPh>
    <rPh sb="2" eb="4">
      <t>フクシ</t>
    </rPh>
    <rPh sb="4" eb="5">
      <t>ホウ</t>
    </rPh>
    <rPh sb="5" eb="7">
      <t>セコウ</t>
    </rPh>
    <rPh sb="7" eb="9">
      <t>キソク</t>
    </rPh>
    <rPh sb="9" eb="10">
      <t>ダイ</t>
    </rPh>
    <rPh sb="12" eb="13">
      <t>ジョウ</t>
    </rPh>
    <rPh sb="16" eb="17">
      <t>ダイ</t>
    </rPh>
    <rPh sb="18" eb="19">
      <t>コウ</t>
    </rPh>
    <rPh sb="19" eb="20">
      <t>オヨ</t>
    </rPh>
    <rPh sb="21" eb="22">
      <t>ダイ</t>
    </rPh>
    <rPh sb="23" eb="24">
      <t>コウ</t>
    </rPh>
    <phoneticPr fontId="4"/>
  </si>
  <si>
    <t>・ 直近の変更年月日</t>
    <rPh sb="2" eb="4">
      <t>チョッキン</t>
    </rPh>
    <rPh sb="5" eb="7">
      <t>ヘンコウ</t>
    </rPh>
    <rPh sb="7" eb="10">
      <t>ネンガッピ</t>
    </rPh>
    <phoneticPr fontId="4"/>
  </si>
  <si>
    <t>家庭的保育例規等（変更の届出）</t>
    <rPh sb="0" eb="5">
      <t>カテイテキホイク</t>
    </rPh>
    <rPh sb="5" eb="7">
      <t>レイキ</t>
    </rPh>
    <rPh sb="7" eb="8">
      <t>トウ</t>
    </rPh>
    <rPh sb="9" eb="11">
      <t>ヘンコウ</t>
    </rPh>
    <rPh sb="12" eb="14">
      <t>トドケデ</t>
    </rPh>
    <phoneticPr fontId="4"/>
  </si>
  <si>
    <t>「便所」・「調理設備」は必置。</t>
    <rPh sb="8" eb="10">
      <t>セツビ</t>
    </rPh>
    <phoneticPr fontId="4"/>
  </si>
  <si>
    <t>保育所型事業所内保育は「医務室」必置。</t>
    <phoneticPr fontId="4"/>
  </si>
  <si>
    <t>保育士を任命し、または雇用しようとするときは、データベース（「保育士特定登録取消者管理システム」）を活用しているか。</t>
    <rPh sb="0" eb="3">
      <t>ホイクシ</t>
    </rPh>
    <rPh sb="4" eb="6">
      <t>ニンメイ</t>
    </rPh>
    <rPh sb="11" eb="13">
      <t>コヨウ</t>
    </rPh>
    <rPh sb="31" eb="34">
      <t>ホイクシ</t>
    </rPh>
    <rPh sb="34" eb="36">
      <t>トクテイ</t>
    </rPh>
    <rPh sb="36" eb="38">
      <t>トウロク</t>
    </rPh>
    <rPh sb="38" eb="40">
      <t>トリケシ</t>
    </rPh>
    <rPh sb="40" eb="41">
      <t>シャ</t>
    </rPh>
    <rPh sb="41" eb="43">
      <t>カンリ</t>
    </rPh>
    <rPh sb="50" eb="52">
      <t>カツヨウ</t>
    </rPh>
    <phoneticPr fontId="4"/>
  </si>
  <si>
    <t>.</t>
    <phoneticPr fontId="4"/>
  </si>
  <si>
    <t>労働基準法施行規則第24条の７</t>
    <phoneticPr fontId="4"/>
  </si>
  <si>
    <t>家庭的保育例規等（実務を担当する幹部職員）の条</t>
    <rPh sb="0" eb="3">
      <t>カテイテキ</t>
    </rPh>
    <rPh sb="3" eb="5">
      <t>ホイク</t>
    </rPh>
    <rPh sb="5" eb="7">
      <t>レイキ</t>
    </rPh>
    <rPh sb="7" eb="8">
      <t>トウ</t>
    </rPh>
    <rPh sb="9" eb="11">
      <t>ジツム</t>
    </rPh>
    <rPh sb="12" eb="14">
      <t>タントウ</t>
    </rPh>
    <rPh sb="16" eb="20">
      <t>カンブショクイン</t>
    </rPh>
    <rPh sb="22" eb="23">
      <t>ジョウ</t>
    </rPh>
    <phoneticPr fontId="4"/>
  </si>
  <si>
    <t>避難及び消火に対する訓練は、少なくとも毎月一回は、これを行わなければならない。</t>
    <rPh sb="0" eb="3">
      <t>ヒナンオヨ</t>
    </rPh>
    <rPh sb="4" eb="6">
      <t>ショウカ</t>
    </rPh>
    <rPh sb="7" eb="8">
      <t>タイ</t>
    </rPh>
    <rPh sb="10" eb="12">
      <t>クンレン</t>
    </rPh>
    <rPh sb="14" eb="15">
      <t>スク</t>
    </rPh>
    <rPh sb="19" eb="21">
      <t>マイツキ</t>
    </rPh>
    <rPh sb="21" eb="22">
      <t>1</t>
    </rPh>
    <rPh sb="22" eb="23">
      <t>カイ</t>
    </rPh>
    <rPh sb="28" eb="29">
      <t>オコナ</t>
    </rPh>
    <phoneticPr fontId="4"/>
  </si>
  <si>
    <t>＜（2）①のC　常勤換算人数算出方法＞</t>
    <rPh sb="8" eb="10">
      <t>ジョウキン</t>
    </rPh>
    <rPh sb="10" eb="12">
      <t>カンサン</t>
    </rPh>
    <rPh sb="12" eb="14">
      <t>ニンズウ</t>
    </rPh>
    <rPh sb="14" eb="16">
      <t>サンシュツ</t>
    </rPh>
    <rPh sb="16" eb="18">
      <t>ホウホウ</t>
    </rPh>
    <phoneticPr fontId="10"/>
  </si>
  <si>
    <t>常勤換算人数
＝「(1)の表「直接処遇職員（直接保育に携わる職員）」の1か月の労働時間数（雇用契約による）の合計」÷「各事業所の就業規則等で定めた常勤職員の1か月の所定労働時間数」（小数点以下の端数処理は行わない）</t>
    <rPh sb="4" eb="6">
      <t>ニンズウ</t>
    </rPh>
    <phoneticPr fontId="4"/>
  </si>
  <si>
    <r>
      <rPr>
        <u/>
        <sz val="9"/>
        <color theme="1"/>
        <rFont val="ＭＳ Ｐ明朝"/>
        <family val="1"/>
        <charset val="128"/>
      </rPr>
      <t>利用定員20人以上</t>
    </r>
    <r>
      <rPr>
        <sz val="9"/>
        <color theme="1"/>
        <rFont val="ＭＳ Ｐ明朝"/>
        <family val="1"/>
        <charset val="128"/>
      </rPr>
      <t>の事業所については保育士1人を加配。</t>
    </r>
    <rPh sb="0" eb="2">
      <t>リヨウ</t>
    </rPh>
    <rPh sb="2" eb="4">
      <t>テイイン</t>
    </rPh>
    <rPh sb="6" eb="9">
      <t>ニンイジョウ</t>
    </rPh>
    <rPh sb="10" eb="13">
      <t>ジギョウショ</t>
    </rPh>
    <rPh sb="18" eb="20">
      <t>ホイク</t>
    </rPh>
    <rPh sb="20" eb="21">
      <t>シ</t>
    </rPh>
    <rPh sb="21" eb="23">
      <t>ヒトリ</t>
    </rPh>
    <rPh sb="24" eb="26">
      <t>カハイ</t>
    </rPh>
    <phoneticPr fontId="4"/>
  </si>
  <si>
    <r>
      <t>保育所型事業所内保育事業にあっては</t>
    </r>
    <r>
      <rPr>
        <u/>
        <sz val="9"/>
        <color theme="1"/>
        <rFont val="ＭＳ Ｐ明朝"/>
        <family val="1"/>
        <charset val="128"/>
      </rPr>
      <t>非常勤の保育士</t>
    </r>
    <r>
      <rPr>
        <sz val="9"/>
        <color theme="1"/>
        <rFont val="ＭＳ Ｐ明朝"/>
        <family val="1"/>
        <charset val="128"/>
      </rPr>
      <t>が配置されていること。</t>
    </r>
    <phoneticPr fontId="4"/>
  </si>
  <si>
    <t xml:space="preserve"> 現員</t>
    <rPh sb="1" eb="3">
      <t>ゲンイン</t>
    </rPh>
    <phoneticPr fontId="4"/>
  </si>
  <si>
    <t>障害児</t>
    <rPh sb="0" eb="3">
      <t>ショウガイジ</t>
    </rPh>
    <phoneticPr fontId="4"/>
  </si>
  <si>
    <t>2歳児</t>
    <rPh sb="1" eb="3">
      <t>サイジ</t>
    </rPh>
    <phoneticPr fontId="4"/>
  </si>
  <si>
    <t>3歳児</t>
    <rPh sb="1" eb="3">
      <t>サイジ</t>
    </rPh>
    <phoneticPr fontId="4"/>
  </si>
  <si>
    <t>(※保育士等についてはNo.11～No.12の人数、氏名と整合性を持たせること。)</t>
    <rPh sb="2" eb="5">
      <t>ホイクシ</t>
    </rPh>
    <rPh sb="5" eb="6">
      <t>トウ</t>
    </rPh>
    <rPh sb="23" eb="25">
      <t>ニンズウ</t>
    </rPh>
    <rPh sb="26" eb="28">
      <t>シメイ</t>
    </rPh>
    <rPh sb="29" eb="32">
      <t>セイゴウセイ</t>
    </rPh>
    <rPh sb="33" eb="34">
      <t>モ</t>
    </rPh>
    <phoneticPr fontId="4"/>
  </si>
  <si>
    <r>
      <t>「児童数」欄の児童年齢は本年度4月1日前日現在。</t>
    </r>
    <r>
      <rPr>
        <b/>
        <u/>
        <sz val="9"/>
        <color theme="1"/>
        <rFont val="ＭＳ Ｐ明朝"/>
        <family val="1"/>
        <charset val="128"/>
      </rPr>
      <t>障害児数を（　）に再掲すること。</t>
    </r>
    <rPh sb="1" eb="4">
      <t>ジドウスウ</t>
    </rPh>
    <rPh sb="5" eb="6">
      <t>ラン</t>
    </rPh>
    <rPh sb="7" eb="9">
      <t>ジドウ</t>
    </rPh>
    <rPh sb="9" eb="11">
      <t>ネンレイ</t>
    </rPh>
    <rPh sb="12" eb="14">
      <t>ホンネン</t>
    </rPh>
    <rPh sb="14" eb="15">
      <t>ド</t>
    </rPh>
    <rPh sb="16" eb="17">
      <t>ツキ</t>
    </rPh>
    <rPh sb="18" eb="19">
      <t>ニチ</t>
    </rPh>
    <rPh sb="19" eb="21">
      <t>ゼンジツ</t>
    </rPh>
    <rPh sb="21" eb="23">
      <t>ゲンザイ</t>
    </rPh>
    <rPh sb="24" eb="27">
      <t>ショウガイジ</t>
    </rPh>
    <rPh sb="27" eb="28">
      <t>スウ</t>
    </rPh>
    <rPh sb="33" eb="35">
      <t>サイケイ</t>
    </rPh>
    <phoneticPr fontId="4"/>
  </si>
  <si>
    <t>「保育士数」「担任保育士氏名（加配含む）」のA：常勤、B：短時間を記入すること。
※正規・非正規を問わず</t>
    <rPh sb="29" eb="32">
      <t>タンジカン</t>
    </rPh>
    <phoneticPr fontId="4"/>
  </si>
  <si>
    <t>公定価格に関するFAQ No.219</t>
    <phoneticPr fontId="4"/>
  </si>
  <si>
    <t>保育室等のクラス編成の状況</t>
    <rPh sb="0" eb="4">
      <t>ホイクシツトウ</t>
    </rPh>
    <rPh sb="8" eb="10">
      <t>ヘンセイ</t>
    </rPh>
    <rPh sb="11" eb="13">
      <t>ジョウキョウ</t>
    </rPh>
    <phoneticPr fontId="4"/>
  </si>
  <si>
    <t>障害児保育加算</t>
    <rPh sb="0" eb="7">
      <t>ショウガイジホイクカサン</t>
    </rPh>
    <phoneticPr fontId="4"/>
  </si>
  <si>
    <t>1歳児配置改善加算</t>
    <rPh sb="1" eb="3">
      <t>サイジ</t>
    </rPh>
    <rPh sb="3" eb="5">
      <t>ハイチ</t>
    </rPh>
    <rPh sb="5" eb="9">
      <t>カイゼンカサン</t>
    </rPh>
    <phoneticPr fontId="4"/>
  </si>
  <si>
    <t>削除厳禁</t>
    <rPh sb="0" eb="4">
      <t>サクジョゲンキン</t>
    </rPh>
    <phoneticPr fontId="4"/>
  </si>
  <si>
    <t>1,2歳</t>
    <rPh sb="3" eb="4">
      <t>サイ</t>
    </rPh>
    <phoneticPr fontId="4"/>
  </si>
  <si>
    <t>4,5歳</t>
    <rPh sb="3" eb="4">
      <t>サイ</t>
    </rPh>
    <phoneticPr fontId="4"/>
  </si>
  <si>
    <t>4歳児</t>
    <rPh sb="1" eb="3">
      <t>サイジ</t>
    </rPh>
    <phoneticPr fontId="4"/>
  </si>
  <si>
    <t>5歳児</t>
    <rPh sb="1" eb="3">
      <t>サイジ</t>
    </rPh>
    <phoneticPr fontId="4"/>
  </si>
  <si>
    <t>※障害児保育加算の対象児童は除く。</t>
    <rPh sb="1" eb="8">
      <t>ショウガイジホイクカサン</t>
    </rPh>
    <rPh sb="9" eb="13">
      <t>タイショウジドウ</t>
    </rPh>
    <rPh sb="14" eb="15">
      <t>ノゾ</t>
    </rPh>
    <phoneticPr fontId="4"/>
  </si>
  <si>
    <t>= 保育士</t>
    <phoneticPr fontId="4"/>
  </si>
  <si>
    <t xml:space="preserve">  保育士</t>
    <phoneticPr fontId="4"/>
  </si>
  <si>
    <t>障害児
（自動計算）</t>
    <rPh sb="0" eb="3">
      <t>ショウガイジ</t>
    </rPh>
    <rPh sb="5" eb="9">
      <t>ジドウケイサン</t>
    </rPh>
    <phoneticPr fontId="4"/>
  </si>
  <si>
    <t>（注）</t>
    <rPh sb="1" eb="2">
      <t>チュウ</t>
    </rPh>
    <phoneticPr fontId="4"/>
  </si>
  <si>
    <t>1歳児配置改善加算</t>
    <rPh sb="1" eb="9">
      <t>サイジハイチカイゼンカサン</t>
    </rPh>
    <phoneticPr fontId="4"/>
  </si>
  <si>
    <t>１歳児に係る保育士配置基準を１歳児５人につき１人により実施し、以下の要件を満たす施設に加算する。
(1) 処遇改善等加算の区分1、2、3の全てを取得している。
(2) 業務においてＩＣＴの活用を進めている。
(3) 施設・事業所の職員の平均経験年数が10年以上</t>
    <rPh sb="61" eb="63">
      <t>クブン</t>
    </rPh>
    <phoneticPr fontId="4"/>
  </si>
  <si>
    <t>障害児（軽度障害児を含む。）を受け入れる事業所において、当該障害児に係る保育従事者の配置基準を障害児２人につき１人とする場合に加算する。</t>
    <phoneticPr fontId="4"/>
  </si>
  <si>
    <r>
      <t xml:space="preserve">事業主（法人等）の
名　　　　　　  　称
</t>
    </r>
    <r>
      <rPr>
        <b/>
        <sz val="10"/>
        <color theme="1"/>
        <rFont val="ＭＳ Ｐ明朝"/>
        <family val="1"/>
        <charset val="128"/>
      </rPr>
      <t>(個人の場合は個人名)</t>
    </r>
    <rPh sb="0" eb="3">
      <t>ジギョウヌシ</t>
    </rPh>
    <rPh sb="4" eb="6">
      <t>ホウジン</t>
    </rPh>
    <rPh sb="6" eb="7">
      <t>トウ</t>
    </rPh>
    <rPh sb="10" eb="11">
      <t>メイ</t>
    </rPh>
    <rPh sb="20" eb="21">
      <t>ショウ</t>
    </rPh>
    <rPh sb="23" eb="25">
      <t>コジン</t>
    </rPh>
    <rPh sb="26" eb="28">
      <t>バアイ</t>
    </rPh>
    <rPh sb="29" eb="32">
      <t>コジンメイ</t>
    </rPh>
    <phoneticPr fontId="4"/>
  </si>
  <si>
    <r>
      <t>家庭的保育条例</t>
    </r>
    <r>
      <rPr>
        <u/>
        <sz val="10"/>
        <color theme="1"/>
        <rFont val="ＭＳ Ｐ明朝"/>
        <family val="1"/>
        <charset val="128"/>
      </rPr>
      <t>（保育所型事業所内保育事業）</t>
    </r>
    <r>
      <rPr>
        <sz val="10"/>
        <color theme="1"/>
        <rFont val="ＭＳ Ｐ明朝"/>
        <family val="1"/>
        <charset val="128"/>
      </rPr>
      <t>の設備の基準</t>
    </r>
    <rPh sb="8" eb="12">
      <t>ホイクショガタ</t>
    </rPh>
    <rPh sb="12" eb="16">
      <t>ジギョウショナイ</t>
    </rPh>
    <rPh sb="16" eb="20">
      <t>ホイクジギョウ</t>
    </rPh>
    <phoneticPr fontId="4"/>
  </si>
  <si>
    <r>
      <rPr>
        <b/>
        <u/>
        <sz val="10"/>
        <color theme="1"/>
        <rFont val="ＭＳ Ｐ明朝"/>
        <family val="1"/>
        <charset val="128"/>
      </rPr>
      <t>2階以上</t>
    </r>
    <r>
      <rPr>
        <sz val="10"/>
        <color theme="1"/>
        <rFont val="ＭＳ Ｐ明朝"/>
        <family val="1"/>
        <charset val="128"/>
      </rPr>
      <t>に保育室等がある場合（共通）</t>
    </r>
    <phoneticPr fontId="4"/>
  </si>
  <si>
    <r>
      <rPr>
        <b/>
        <u/>
        <sz val="10"/>
        <color theme="1"/>
        <rFont val="ＭＳ Ｐ明朝"/>
        <family val="1"/>
        <charset val="128"/>
      </rPr>
      <t>2階</t>
    </r>
    <r>
      <rPr>
        <sz val="10"/>
        <color theme="1"/>
        <rFont val="ＭＳ Ｐ明朝"/>
        <family val="1"/>
        <charset val="128"/>
      </rPr>
      <t>に保育室等がある場合</t>
    </r>
    <phoneticPr fontId="4"/>
  </si>
  <si>
    <t>１、2歳児
(自動計算)</t>
    <rPh sb="3" eb="5">
      <t>サイジ</t>
    </rPh>
    <rPh sb="7" eb="11">
      <t>ジドウケイサン</t>
    </rPh>
    <phoneticPr fontId="4"/>
  </si>
  <si>
    <t>公定価格に関するFAQ No.220</t>
    <phoneticPr fontId="4"/>
  </si>
  <si>
    <t>根拠法令・通知（印刷不要）</t>
  </si>
  <si>
    <t xml:space="preserve"> 「保育所等における短時間勤務の保育士の取扱いについて」(R3.3.19 子発0319第1号)</t>
    <rPh sb="2" eb="5">
      <t>ホイクジョ</t>
    </rPh>
    <rPh sb="5" eb="6">
      <t>トウ</t>
    </rPh>
    <rPh sb="10" eb="13">
      <t>タンジカン</t>
    </rPh>
    <rPh sb="13" eb="15">
      <t>キンム</t>
    </rPh>
    <rPh sb="16" eb="19">
      <t>ホイクシ</t>
    </rPh>
    <rPh sb="20" eb="22">
      <t>トリアツカ</t>
    </rPh>
    <rPh sb="37" eb="38">
      <t>コ</t>
    </rPh>
    <rPh sb="38" eb="39">
      <t>ハツ</t>
    </rPh>
    <rPh sb="43" eb="44">
      <t>ダイ</t>
    </rPh>
    <rPh sb="45" eb="46">
      <t>ゴウ</t>
    </rPh>
    <phoneticPr fontId="10"/>
  </si>
  <si>
    <t xml:space="preserve">  常勤の保育士が各組・各グループに１名以上（乳児を含む各組・各グループであって当該組・グループに係る最低基準上の保育士定数が２名以上の場合は、１名以上ではなく２名以上）配置されていること。
　ただし、令和２年度以降の各年４月１日時点のいずれかの待機児童数が１人以上であり、かつ、その要因が管内の保育所等において空き定員があるにもかかわらず、常勤の保育士の確保が困難であることにより、当該保育所等の利用を希望する子どもを受け入れることが出来ないためと判断している市町村（特別区を含む。以下同じ。）において、待機児童解消のため当該市町村がやむを得ないと認める場合に限り、当該子どもを受け入れるのに不足する常勤の保育士数の限りにおいて、1名の常勤の保育士に代えて２名の短時間勤務の保育士を充てても差し支えないものであること。その際当該市町村においては、上記の判断に当たり管内の保育関係者と認識の共有を図るとともに、当該保育所等において、適切に常勤の保育士の募集等常勤の保育士を確保するため取組を行っているか確認すること。常勤の保育士の募集を適切に実施しているかを確認する際には、例えば、当該保育所等に勤務する常勤の保育士よりも著しく低い処遇水準での募集が行われていないことや、ハローワークや職業紹介事業者等を通じて広く求人活動を一定期間行っていることその他適切な方法により募集を行っていることを確認することが考えられること。なお、常勤の保育士が各組・各グループに１名以上（乳児を含む各組・各グループであって当該組・グループに係る最低基準上の保育士定数が２名以上の場合は、１名以上でなはく２名以上）配置されていることが原則であり、望ましいことに変わりはないため、常勤の保育士の確保が可能となった場合は、各組・グループに１名以上常勤の保育士を配置し、上記のただし書きの取扱いについては、早期に解消を図り、当該業務に当たっていた短時間勤務の保育士の業務内容の見直しを行うこと。</t>
    <rPh sb="2" eb="4">
      <t>ジョウキン</t>
    </rPh>
    <rPh sb="5" eb="8">
      <t>ホイクシ</t>
    </rPh>
    <rPh sb="9" eb="11">
      <t>カククミ</t>
    </rPh>
    <rPh sb="12" eb="13">
      <t>カク</t>
    </rPh>
    <rPh sb="19" eb="20">
      <t>メイ</t>
    </rPh>
    <rPh sb="20" eb="22">
      <t>イジョウ</t>
    </rPh>
    <rPh sb="23" eb="25">
      <t>ニュウジ</t>
    </rPh>
    <rPh sb="26" eb="27">
      <t>フク</t>
    </rPh>
    <rPh sb="28" eb="30">
      <t>カククミ</t>
    </rPh>
    <rPh sb="31" eb="32">
      <t>カク</t>
    </rPh>
    <rPh sb="40" eb="42">
      <t>トウガイ</t>
    </rPh>
    <rPh sb="42" eb="43">
      <t>クミ</t>
    </rPh>
    <rPh sb="49" eb="50">
      <t>カカ</t>
    </rPh>
    <rPh sb="51" eb="53">
      <t>サイテイ</t>
    </rPh>
    <rPh sb="53" eb="55">
      <t>キジュン</t>
    </rPh>
    <rPh sb="55" eb="56">
      <t>ジョウ</t>
    </rPh>
    <rPh sb="57" eb="60">
      <t>ホイクシ</t>
    </rPh>
    <rPh sb="60" eb="62">
      <t>テイスウ</t>
    </rPh>
    <rPh sb="64" eb="65">
      <t>メイ</t>
    </rPh>
    <rPh sb="65" eb="67">
      <t>イジョウ</t>
    </rPh>
    <rPh sb="68" eb="70">
      <t>バアイ</t>
    </rPh>
    <rPh sb="73" eb="74">
      <t>メイ</t>
    </rPh>
    <rPh sb="74" eb="76">
      <t>イジョウ</t>
    </rPh>
    <rPh sb="81" eb="82">
      <t>メイ</t>
    </rPh>
    <rPh sb="82" eb="84">
      <t>イジョウ</t>
    </rPh>
    <rPh sb="85" eb="87">
      <t>ハイチ</t>
    </rPh>
    <rPh sb="151" eb="152">
      <t>トウ</t>
    </rPh>
    <rPh sb="176" eb="177">
      <t>シ</t>
    </rPh>
    <rPh sb="235" eb="238">
      <t>トクベツク</t>
    </rPh>
    <rPh sb="239" eb="240">
      <t>フク</t>
    </rPh>
    <rPh sb="242" eb="244">
      <t>イカ</t>
    </rPh>
    <rPh sb="244" eb="245">
      <t>オナ</t>
    </rPh>
    <rPh sb="307" eb="308">
      <t>カズ</t>
    </rPh>
    <rPh sb="362" eb="363">
      <t>サイ</t>
    </rPh>
    <rPh sb="363" eb="365">
      <t>トウガイ</t>
    </rPh>
    <rPh sb="365" eb="368">
      <t>シチョウソン</t>
    </rPh>
    <rPh sb="374" eb="376">
      <t>ジョウキ</t>
    </rPh>
    <rPh sb="377" eb="379">
      <t>ハンダン</t>
    </rPh>
    <rPh sb="380" eb="381">
      <t>ア</t>
    </rPh>
    <rPh sb="383" eb="385">
      <t>カンナイ</t>
    </rPh>
    <rPh sb="386" eb="388">
      <t>ホイク</t>
    </rPh>
    <rPh sb="388" eb="391">
      <t>カンケイシャ</t>
    </rPh>
    <rPh sb="392" eb="394">
      <t>ニンシキ</t>
    </rPh>
    <rPh sb="395" eb="397">
      <t>キョウユウ</t>
    </rPh>
    <rPh sb="398" eb="399">
      <t>ハカ</t>
    </rPh>
    <rPh sb="405" eb="407">
      <t>トウガイ</t>
    </rPh>
    <rPh sb="407" eb="410">
      <t>ホイクショ</t>
    </rPh>
    <rPh sb="410" eb="411">
      <t>トウ</t>
    </rPh>
    <rPh sb="416" eb="418">
      <t>テキセツ</t>
    </rPh>
    <rPh sb="419" eb="421">
      <t>ジョウキン</t>
    </rPh>
    <rPh sb="422" eb="425">
      <t>ホイクシ</t>
    </rPh>
    <rPh sb="426" eb="428">
      <t>ボシュウ</t>
    </rPh>
    <rPh sb="428" eb="429">
      <t>トウ</t>
    </rPh>
    <rPh sb="429" eb="431">
      <t>ジョウキン</t>
    </rPh>
    <rPh sb="432" eb="435">
      <t>ホイクシ</t>
    </rPh>
    <rPh sb="436" eb="438">
      <t>カクホ</t>
    </rPh>
    <rPh sb="442" eb="444">
      <t>トリクミ</t>
    </rPh>
    <rPh sb="445" eb="446">
      <t>オコナ</t>
    </rPh>
    <rPh sb="451" eb="453">
      <t>カクニン</t>
    </rPh>
    <rPh sb="458" eb="460">
      <t>ジョウキン</t>
    </rPh>
    <rPh sb="461" eb="464">
      <t>ホイクシ</t>
    </rPh>
    <rPh sb="465" eb="467">
      <t>ボシュウ</t>
    </rPh>
    <rPh sb="468" eb="470">
      <t>テキセツ</t>
    </rPh>
    <rPh sb="471" eb="473">
      <t>ジッシ</t>
    </rPh>
    <rPh sb="479" eb="481">
      <t>カクニン</t>
    </rPh>
    <rPh sb="483" eb="484">
      <t>サイ</t>
    </rPh>
    <rPh sb="487" eb="488">
      <t>タト</t>
    </rPh>
    <rPh sb="491" eb="493">
      <t>トウガイ</t>
    </rPh>
    <rPh sb="493" eb="496">
      <t>ホイクジョ</t>
    </rPh>
    <rPh sb="496" eb="497">
      <t>トウ</t>
    </rPh>
    <rPh sb="498" eb="500">
      <t>キンム</t>
    </rPh>
    <rPh sb="502" eb="504">
      <t>ジョウキン</t>
    </rPh>
    <rPh sb="505" eb="508">
      <t>ホイクシ</t>
    </rPh>
    <rPh sb="511" eb="512">
      <t>イチジル</t>
    </rPh>
    <rPh sb="514" eb="515">
      <t>ヒク</t>
    </rPh>
    <rPh sb="516" eb="518">
      <t>ショグウ</t>
    </rPh>
    <rPh sb="518" eb="520">
      <t>スイジュン</t>
    </rPh>
    <rPh sb="522" eb="524">
      <t>ボシュウ</t>
    </rPh>
    <rPh sb="525" eb="526">
      <t>オコナ</t>
    </rPh>
    <rPh sb="543" eb="545">
      <t>ショクギョウ</t>
    </rPh>
    <rPh sb="545" eb="547">
      <t>ショウカイ</t>
    </rPh>
    <rPh sb="547" eb="550">
      <t>ジギョウシャ</t>
    </rPh>
    <rPh sb="550" eb="551">
      <t>トウ</t>
    </rPh>
    <rPh sb="552" eb="553">
      <t>ツウ</t>
    </rPh>
    <rPh sb="555" eb="556">
      <t>ヒロ</t>
    </rPh>
    <rPh sb="557" eb="559">
      <t>キュウジン</t>
    </rPh>
    <rPh sb="559" eb="561">
      <t>カツドウ</t>
    </rPh>
    <rPh sb="562" eb="564">
      <t>イッテイ</t>
    </rPh>
    <rPh sb="564" eb="566">
      <t>キカン</t>
    </rPh>
    <rPh sb="566" eb="567">
      <t>オコナ</t>
    </rPh>
    <rPh sb="575" eb="576">
      <t>ホカ</t>
    </rPh>
    <rPh sb="576" eb="578">
      <t>テキセツ</t>
    </rPh>
    <rPh sb="579" eb="581">
      <t>ホウホウ</t>
    </rPh>
    <rPh sb="584" eb="586">
      <t>ボシュウ</t>
    </rPh>
    <rPh sb="587" eb="588">
      <t>オコナ</t>
    </rPh>
    <rPh sb="595" eb="597">
      <t>カクニン</t>
    </rPh>
    <rPh sb="602" eb="603">
      <t>カンガ</t>
    </rPh>
    <rPh sb="634" eb="636">
      <t>ニュウジ</t>
    </rPh>
    <rPh sb="637" eb="638">
      <t>フク</t>
    </rPh>
    <rPh sb="639" eb="641">
      <t>カククミ</t>
    </rPh>
    <rPh sb="642" eb="643">
      <t>カク</t>
    </rPh>
    <rPh sb="651" eb="653">
      <t>トウガイ</t>
    </rPh>
    <rPh sb="653" eb="654">
      <t>クミ</t>
    </rPh>
    <rPh sb="660" eb="661">
      <t>カカ</t>
    </rPh>
    <rPh sb="662" eb="664">
      <t>サイテイ</t>
    </rPh>
    <rPh sb="664" eb="666">
      <t>キジュン</t>
    </rPh>
    <rPh sb="666" eb="667">
      <t>ジョウ</t>
    </rPh>
    <rPh sb="668" eb="671">
      <t>ホイクシ</t>
    </rPh>
    <rPh sb="671" eb="673">
      <t>テイスウ</t>
    </rPh>
    <rPh sb="675" eb="676">
      <t>メイ</t>
    </rPh>
    <rPh sb="676" eb="678">
      <t>イジョウ</t>
    </rPh>
    <rPh sb="679" eb="681">
      <t>バアイ</t>
    </rPh>
    <rPh sb="684" eb="685">
      <t>メイ</t>
    </rPh>
    <rPh sb="685" eb="687">
      <t>イジョウ</t>
    </rPh>
    <rPh sb="692" eb="693">
      <t>メイ</t>
    </rPh>
    <rPh sb="693" eb="695">
      <t>イジョウ</t>
    </rPh>
    <rPh sb="748" eb="750">
      <t>カククミ</t>
    </rPh>
    <rPh sb="757" eb="758">
      <t>メイ</t>
    </rPh>
    <rPh sb="758" eb="760">
      <t>イジョウ</t>
    </rPh>
    <rPh sb="760" eb="762">
      <t>ジョウキン</t>
    </rPh>
    <rPh sb="763" eb="766">
      <t>ホイクシ</t>
    </rPh>
    <rPh sb="767" eb="769">
      <t>ハイチ</t>
    </rPh>
    <rPh sb="777" eb="778">
      <t>カ</t>
    </rPh>
    <rPh sb="798" eb="800">
      <t>トウガイ</t>
    </rPh>
    <rPh sb="800" eb="802">
      <t>ギョウム</t>
    </rPh>
    <rPh sb="803" eb="804">
      <t>ア</t>
    </rPh>
    <rPh sb="809" eb="812">
      <t>タンジカン</t>
    </rPh>
    <rPh sb="812" eb="814">
      <t>キンム</t>
    </rPh>
    <rPh sb="815" eb="818">
      <t>ホイクシ</t>
    </rPh>
    <rPh sb="819" eb="821">
      <t>ギョウム</t>
    </rPh>
    <rPh sb="821" eb="823">
      <t>ナイヨウ</t>
    </rPh>
    <rPh sb="824" eb="826">
      <t>ミナオ</t>
    </rPh>
    <rPh sb="828" eb="829">
      <t>オコナ</t>
    </rPh>
    <phoneticPr fontId="10"/>
  </si>
  <si>
    <t>常勤保育士に代えて短時間勤務保育士を充てる場合の勤務時間数が、常勤保育士を充てる場合の勤務時間数を上回ること。</t>
    <phoneticPr fontId="10"/>
  </si>
  <si>
    <t>4月1日又は事業開始初日現在利用定員：</t>
    <rPh sb="1" eb="2">
      <t>ガツ</t>
    </rPh>
    <rPh sb="3" eb="4">
      <t>ニチ</t>
    </rPh>
    <rPh sb="4" eb="5">
      <t>マタ</t>
    </rPh>
    <rPh sb="6" eb="8">
      <t>ジギョウ</t>
    </rPh>
    <rPh sb="8" eb="10">
      <t>カイシ</t>
    </rPh>
    <rPh sb="10" eb="12">
      <t>ショニチ</t>
    </rPh>
    <rPh sb="12" eb="14">
      <t>ゲンザイ</t>
    </rPh>
    <rPh sb="14" eb="16">
      <t>リヨウ</t>
    </rPh>
    <rPh sb="16" eb="18">
      <t>テイイン</t>
    </rPh>
    <phoneticPr fontId="10"/>
  </si>
  <si>
    <r>
      <t>（Ａ）</t>
    </r>
    <r>
      <rPr>
        <sz val="10"/>
        <color theme="1"/>
        <rFont val="ＭＳ Ｐ明朝"/>
        <family val="1"/>
        <charset val="128"/>
      </rPr>
      <t>÷（利用定員×月数）×100＝</t>
    </r>
    <rPh sb="5" eb="7">
      <t>リヨウ</t>
    </rPh>
    <phoneticPr fontId="4"/>
  </si>
  <si>
    <r>
      <rPr>
        <sz val="10"/>
        <color theme="1"/>
        <rFont val="ＭＳ Ｐゴシック"/>
        <family val="3"/>
        <charset val="128"/>
      </rPr>
      <t>（B）</t>
    </r>
    <r>
      <rPr>
        <sz val="10"/>
        <color theme="1"/>
        <rFont val="ＭＳ Ｐ明朝"/>
        <family val="1"/>
        <charset val="128"/>
      </rPr>
      <t>÷（利用定員×月数）×100＝</t>
    </r>
    <phoneticPr fontId="4"/>
  </si>
  <si>
    <r>
      <rPr>
        <sz val="10"/>
        <color theme="1"/>
        <rFont val="ＭＳ Ｐゴシック"/>
        <family val="3"/>
        <charset val="128"/>
      </rPr>
      <t>（B）</t>
    </r>
    <r>
      <rPr>
        <sz val="10"/>
        <color theme="1"/>
        <rFont val="ＭＳ Ｐ明朝"/>
        <family val="1"/>
        <charset val="128"/>
      </rPr>
      <t>÷（認可定員×月数）×100＝</t>
    </r>
    <rPh sb="5" eb="7">
      <t>ニンカ</t>
    </rPh>
    <phoneticPr fontId="4"/>
  </si>
  <si>
    <r>
      <t>実配置保育士数欄の(　)には、みなし保育士のうち、幼稚園教諭、小学校教諭、養護教諭、子育て支援員等を</t>
    </r>
    <r>
      <rPr>
        <b/>
        <u/>
        <sz val="9"/>
        <color theme="1"/>
        <rFont val="ＭＳ Ｐ明朝"/>
        <family val="1"/>
        <charset val="128"/>
      </rPr>
      <t>再掲</t>
    </r>
    <r>
      <rPr>
        <sz val="9"/>
        <color theme="1"/>
        <rFont val="ＭＳ Ｐ明朝"/>
        <family val="1"/>
        <charset val="128"/>
      </rPr>
      <t>すること。</t>
    </r>
    <phoneticPr fontId="4"/>
  </si>
  <si>
    <t>パソコン等に記録し、常時確認できる機器を設置</t>
    <phoneticPr fontId="10"/>
  </si>
  <si>
    <t>→「契約期間」、「有期労働契約の更新の機会の有無・更新の条件」、「就業場所・業務内容（就業場所等の変更の範囲を含む。）」「始業・終業の時刻や所定時間外労働の有無、休憩･休日・休暇」、「賃金」「退職に関する事項」などについては、文書で明示することが義務付けられている。</t>
    <rPh sb="40" eb="42">
      <t>ナイヨウ</t>
    </rPh>
    <rPh sb="43" eb="47">
      <t>シュウギョウバショ</t>
    </rPh>
    <rPh sb="47" eb="48">
      <t>トウ</t>
    </rPh>
    <rPh sb="55" eb="56">
      <t>フク</t>
    </rPh>
    <rPh sb="64" eb="65">
      <t>オ</t>
    </rPh>
    <rPh sb="70" eb="72">
      <t>ショテイ</t>
    </rPh>
    <phoneticPr fontId="10"/>
  </si>
  <si>
    <r>
      <t>　使用者は、労働契約の締結に際し、労働者に対して賃金、労働時間その他の労働条件を明示しなければならない。この場合において、賃金及び労働時間に関する事項</t>
    </r>
    <r>
      <rPr>
        <b/>
        <sz val="9"/>
        <color theme="1"/>
        <rFont val="ＭＳ Ｐ明朝"/>
        <family val="1"/>
        <charset val="128"/>
      </rPr>
      <t>その他の厚生労働省令</t>
    </r>
    <r>
      <rPr>
        <sz val="9"/>
        <color theme="1"/>
        <rFont val="ＭＳ Ｐ明朝"/>
        <family val="1"/>
        <charset val="128"/>
      </rPr>
      <t>で定める事項については、厚生労働省令で定める方法により明示しなければならない。
2　前項の規定によつて明示された労働条件が事実と相違する場合においては、労働者は、即時に労働契約を解除することができる。
3　前項の場合、就業のために住居を変更した労働者が、契約解除の日から14日以内に帰郷する場合においては、使用者は、必要な旅費を負担しなければならない。</t>
    </r>
    <phoneticPr fontId="10"/>
  </si>
  <si>
    <t>給与からの法定外控除がある場合、労働基準法第24条の賃金控除協定を締結しているか。</t>
    <phoneticPr fontId="10"/>
  </si>
  <si>
    <r>
      <t>（職員給食費､親睦会費､財形貯蓄等の控除）代表者との書面による協定がある場合においては、賃金の一部を控除して支払うことができる。</t>
    </r>
    <r>
      <rPr>
        <u/>
        <sz val="9"/>
        <color theme="1"/>
        <rFont val="ＭＳ Ｐ明朝"/>
        <family val="1"/>
        <charset val="128"/>
      </rPr>
      <t>24条協定は、労働基準監督署への提出は不要。</t>
    </r>
    <phoneticPr fontId="10"/>
  </si>
  <si>
    <r>
      <t>健康診断書の有効期限：</t>
    </r>
    <r>
      <rPr>
        <u/>
        <sz val="9"/>
        <color theme="1"/>
        <rFont val="ＭＳ Ｐ明朝"/>
        <family val="1"/>
        <charset val="128"/>
      </rPr>
      <t>受診時から
3か月を経過していないもの</t>
    </r>
    <rPh sb="8" eb="10">
      <t>キゲン</t>
    </rPh>
    <rPh sb="11" eb="13">
      <t>ジュシン</t>
    </rPh>
    <rPh sb="21" eb="23">
      <t>ケイカ</t>
    </rPh>
    <phoneticPr fontId="4"/>
  </si>
  <si>
    <r>
      <t>　事業者は、常時使用する労働者を雇い入れるときは、当該労働者に対し、次の項目について医師による健康診断を行わなければならない。</t>
    </r>
    <r>
      <rPr>
        <u/>
        <sz val="9"/>
        <color theme="1"/>
        <rFont val="ＭＳ Ｐゴシック"/>
        <family val="3"/>
        <charset val="128"/>
      </rPr>
      <t>ただし、医師による健康診断を受けた後、3月を経過しない者を雇い入れる場合において、その者が当該健康診断の結果を証明する書面を提出したときは、当該健康診断の項目に相当する項目については、この限りでない。</t>
    </r>
    <r>
      <rPr>
        <sz val="9"/>
        <color theme="1"/>
        <rFont val="ＭＳ Ｐゴシック"/>
        <family val="3"/>
        <charset val="128"/>
      </rPr>
      <t xml:space="preserve">
1  既往歴及び業務歴の調査
2  自覚症状及び他覚症状の有無の検査
3  身長、体重、腹囲、視力及び聴力の検査
4  胸部エックス線検査
5  血圧の測定
6  貧血検査
7  肝機能検査
8  血中脂質検査
9  血糖検査
10 尿検査
11 心電図検査</t>
    </r>
    <phoneticPr fontId="10"/>
  </si>
  <si>
    <t>南部　教子</t>
    <rPh sb="0" eb="2">
      <t>ナンブ</t>
    </rPh>
    <rPh sb="3" eb="5">
      <t>ミチコ</t>
    </rPh>
    <phoneticPr fontId="4"/>
  </si>
  <si>
    <t>南部　教子</t>
    <rPh sb="0" eb="2">
      <t>ナンブ</t>
    </rPh>
    <phoneticPr fontId="4"/>
  </si>
  <si>
    <r>
      <t>別表</t>
    </r>
    <r>
      <rPr>
        <b/>
        <sz val="11"/>
        <color theme="1"/>
        <rFont val="ＭＳ Ｐ明朝"/>
        <family val="1"/>
        <charset val="128"/>
      </rPr>
      <t>1</t>
    </r>
    <r>
      <rPr>
        <b/>
        <sz val="11"/>
        <color theme="1"/>
        <rFont val="ＭＳ Ｐ明朝"/>
        <family val="3"/>
        <charset val="128"/>
      </rPr>
      <t>　正規職員の勤務状況及び給与支給状況</t>
    </r>
    <phoneticPr fontId="10"/>
  </si>
  <si>
    <r>
      <t>備考　</t>
    </r>
    <r>
      <rPr>
        <b/>
        <u/>
        <sz val="9"/>
        <color theme="1"/>
        <rFont val="ＭＳ Ｐゴシック"/>
        <family val="3"/>
        <charset val="128"/>
      </rPr>
      <t>※（注）3、5参照</t>
    </r>
    <rPh sb="0" eb="2">
      <t>ビコウ</t>
    </rPh>
    <phoneticPr fontId="10"/>
  </si>
  <si>
    <r>
      <rPr>
        <sz val="9"/>
        <color theme="1"/>
        <rFont val="ＭＳ Ｐ明朝"/>
        <family val="1"/>
        <charset val="128"/>
      </rPr>
      <t>前年度</t>
    </r>
    <r>
      <rPr>
        <sz val="8.5"/>
        <color theme="1"/>
        <rFont val="ＭＳ Ｐ明朝"/>
        <family val="1"/>
        <charset val="128"/>
      </rPr>
      <t xml:space="preserve">
</t>
    </r>
    <r>
      <rPr>
        <u/>
        <sz val="8.5"/>
        <color theme="1"/>
        <rFont val="ＭＳ Ｐ明朝"/>
        <family val="1"/>
        <charset val="128"/>
      </rPr>
      <t>4/1現在
又は
採用月現在</t>
    </r>
    <rPh sb="0" eb="3">
      <t>ゼンネンド</t>
    </rPh>
    <rPh sb="7" eb="9">
      <t>ゲンザイ</t>
    </rPh>
    <rPh sb="10" eb="11">
      <t>マタ</t>
    </rPh>
    <rPh sb="13" eb="16">
      <t>サイヨウヅキ</t>
    </rPh>
    <rPh sb="16" eb="18">
      <t>ゲンザイ</t>
    </rPh>
    <phoneticPr fontId="10"/>
  </si>
  <si>
    <r>
      <rPr>
        <sz val="9"/>
        <color theme="1"/>
        <rFont val="ＭＳ Ｐ明朝"/>
        <family val="1"/>
        <charset val="128"/>
      </rPr>
      <t>本年度 C</t>
    </r>
    <r>
      <rPr>
        <sz val="8.5"/>
        <color theme="1"/>
        <rFont val="ＭＳ Ｐ明朝"/>
        <family val="1"/>
        <charset val="128"/>
      </rPr>
      <t xml:space="preserve">
</t>
    </r>
    <r>
      <rPr>
        <u/>
        <sz val="8.5"/>
        <color theme="1"/>
        <rFont val="ＭＳ Ｐ明朝"/>
        <family val="1"/>
        <charset val="128"/>
      </rPr>
      <t>4/1現在
又は
採用月現在</t>
    </r>
    <phoneticPr fontId="4"/>
  </si>
  <si>
    <r>
      <t>諸手当 D   (円) 　</t>
    </r>
    <r>
      <rPr>
        <b/>
        <u/>
        <sz val="8"/>
        <color theme="1"/>
        <rFont val="ＭＳ Ｐゴシック"/>
        <family val="3"/>
        <charset val="128"/>
      </rPr>
      <t>※（注）2参照</t>
    </r>
    <phoneticPr fontId="4"/>
  </si>
  <si>
    <t>R5/4/1より、南部児童デイサービスで兼務（20H）（所在地：那覇市○○番地）</t>
    <rPh sb="9" eb="11">
      <t>ナンブ</t>
    </rPh>
    <rPh sb="11" eb="13">
      <t>ジドウ</t>
    </rPh>
    <rPh sb="20" eb="22">
      <t>ケンム</t>
    </rPh>
    <rPh sb="32" eb="34">
      <t>ナハ</t>
    </rPh>
    <rPh sb="34" eb="35">
      <t>シ</t>
    </rPh>
    <rPh sb="37" eb="39">
      <t>バンチ</t>
    </rPh>
    <phoneticPr fontId="4"/>
  </si>
  <si>
    <t>南広　夏美</t>
    <rPh sb="0" eb="1">
      <t>ミナミ</t>
    </rPh>
    <rPh sb="1" eb="2">
      <t>ヒロ</t>
    </rPh>
    <rPh sb="3" eb="5">
      <t>ナツミ</t>
    </rPh>
    <phoneticPr fontId="4"/>
  </si>
  <si>
    <r>
      <t>本表（別表1）は、監査を実施する年度の4月1日現在で記入すること。ただし、</t>
    </r>
    <r>
      <rPr>
        <b/>
        <u/>
        <sz val="9"/>
        <color theme="1"/>
        <rFont val="ＭＳ Ｐゴシック"/>
        <family val="3"/>
        <charset val="128"/>
      </rPr>
      <t>年度中途の採用者及び年度途中の休職・退職者並びに非正規職員から正規職員に移行した職員</t>
    </r>
    <r>
      <rPr>
        <b/>
        <u/>
        <sz val="9"/>
        <color theme="1"/>
        <rFont val="ＭＳ Ｐ明朝"/>
        <family val="1"/>
        <charset val="128"/>
      </rPr>
      <t>に関しても本表（別表1）に記入すること。</t>
    </r>
    <rPh sb="45" eb="46">
      <t>オヨ</t>
    </rPh>
    <rPh sb="47" eb="49">
      <t>ネンド</t>
    </rPh>
    <rPh sb="49" eb="51">
      <t>トチュウ</t>
    </rPh>
    <rPh sb="58" eb="59">
      <t>ナラ</t>
    </rPh>
    <rPh sb="61" eb="62">
      <t>ヒ</t>
    </rPh>
    <rPh sb="62" eb="64">
      <t>セイキ</t>
    </rPh>
    <rPh sb="64" eb="66">
      <t>ショクイン</t>
    </rPh>
    <rPh sb="68" eb="70">
      <t>セイキ</t>
    </rPh>
    <rPh sb="77" eb="79">
      <t>ショクイン</t>
    </rPh>
    <rPh sb="92" eb="94">
      <t>キニュウ</t>
    </rPh>
    <phoneticPr fontId="4"/>
  </si>
  <si>
    <r>
      <t>「備考」欄には、法人役員、施設長及び設置者と親族関係にある者の続柄（例：「施設長の妻」「理事長の長男」「理事の次女」等）、</t>
    </r>
    <r>
      <rPr>
        <b/>
        <u/>
        <sz val="9"/>
        <color theme="1"/>
        <rFont val="ＭＳ Ｐゴシック"/>
        <family val="3"/>
        <charset val="128"/>
      </rPr>
      <t>職種変更・正規職員化、産休・育休・病休等、代替、退職についても記入すること。</t>
    </r>
    <phoneticPr fontId="4"/>
  </si>
  <si>
    <t>R7/4/1～正規職員</t>
    <rPh sb="7" eb="9">
      <t>セイキ</t>
    </rPh>
    <rPh sb="9" eb="11">
      <t>ショクイン</t>
    </rPh>
    <phoneticPr fontId="4"/>
  </si>
  <si>
    <t>南部　広域</t>
    <rPh sb="0" eb="2">
      <t>ナンブ</t>
    </rPh>
    <rPh sb="3" eb="5">
      <t>コウイキ</t>
    </rPh>
    <phoneticPr fontId="4"/>
  </si>
  <si>
    <t>南広第二保育園と兼務</t>
    <rPh sb="0" eb="1">
      <t>ミナミ</t>
    </rPh>
    <rPh sb="1" eb="2">
      <t>ヒロシ</t>
    </rPh>
    <rPh sb="2" eb="3">
      <t>ダイ</t>
    </rPh>
    <rPh sb="3" eb="4">
      <t>ニ</t>
    </rPh>
    <rPh sb="4" eb="7">
      <t>ホイクエン</t>
    </rPh>
    <rPh sb="8" eb="10">
      <t>ケンム</t>
    </rPh>
    <phoneticPr fontId="4"/>
  </si>
  <si>
    <r>
      <t>備考　</t>
    </r>
    <r>
      <rPr>
        <b/>
        <u/>
        <sz val="9"/>
        <color theme="1"/>
        <rFont val="ＭＳ Ｐゴシック"/>
        <family val="3"/>
        <charset val="128"/>
      </rPr>
      <t>※（注）3、5参照</t>
    </r>
    <rPh sb="0" eb="2">
      <t>ビコウ</t>
    </rPh>
    <rPh sb="4" eb="7">
      <t>チュウ</t>
    </rPh>
    <rPh sb="10" eb="12">
      <t>サンショウ</t>
    </rPh>
    <phoneticPr fontId="10"/>
  </si>
  <si>
    <r>
      <t xml:space="preserve">前年度
</t>
    </r>
    <r>
      <rPr>
        <u/>
        <sz val="9"/>
        <color theme="1"/>
        <rFont val="ＭＳ Ｐ明朝"/>
        <family val="1"/>
        <charset val="128"/>
      </rPr>
      <t>4/1現在
又は
採用月現在</t>
    </r>
    <rPh sb="0" eb="3">
      <t>ゼンネンド</t>
    </rPh>
    <rPh sb="7" eb="9">
      <t>ゲンザイ</t>
    </rPh>
    <rPh sb="10" eb="11">
      <t>マタ</t>
    </rPh>
    <rPh sb="13" eb="16">
      <t>サイヨウヅキ</t>
    </rPh>
    <rPh sb="16" eb="18">
      <t>ゲンザイ</t>
    </rPh>
    <phoneticPr fontId="10"/>
  </si>
  <si>
    <r>
      <t xml:space="preserve">本年度 C
</t>
    </r>
    <r>
      <rPr>
        <u/>
        <sz val="9"/>
        <color theme="1"/>
        <rFont val="ＭＳ Ｐ明朝"/>
        <family val="1"/>
        <charset val="128"/>
      </rPr>
      <t>4/1現在
又は
採用月現在</t>
    </r>
  </si>
  <si>
    <r>
      <t>諸手当 D   (円) 　</t>
    </r>
    <r>
      <rPr>
        <b/>
        <u/>
        <sz val="8"/>
        <color theme="1"/>
        <rFont val="ＭＳ Ｐゴシック"/>
        <family val="3"/>
        <charset val="128"/>
      </rPr>
      <t>※（注）3参照</t>
    </r>
    <phoneticPr fontId="4"/>
  </si>
  <si>
    <r>
      <t>本表（別表2）は、監査を実施する年度の4月1日現在で記入すること。ただし、</t>
    </r>
    <r>
      <rPr>
        <b/>
        <u/>
        <sz val="9"/>
        <color theme="1"/>
        <rFont val="ＭＳ Ｐゴシック"/>
        <family val="3"/>
        <charset val="128"/>
      </rPr>
      <t>年度中途の採用者及び年度途中の休職・退職者並びに正規職員から非正規職員に移行した職員</t>
    </r>
    <r>
      <rPr>
        <b/>
        <u/>
        <sz val="9"/>
        <color theme="1"/>
        <rFont val="ＭＳ Ｐ明朝"/>
        <family val="1"/>
        <charset val="128"/>
      </rPr>
      <t>に関しても本表（別表2）に記入すること。</t>
    </r>
    <phoneticPr fontId="4"/>
  </si>
  <si>
    <r>
      <t>前年度に実施した事業所内研修を記入すること。</t>
    </r>
    <r>
      <rPr>
        <b/>
        <sz val="10"/>
        <color theme="1"/>
        <rFont val="ＭＳ Ｐ明朝"/>
        <family val="1"/>
        <charset val="128"/>
      </rPr>
      <t xml:space="preserve">  ※新設事業所は本年度分＜監査調書提出月前月まで＞</t>
    </r>
    <phoneticPr fontId="4"/>
  </si>
  <si>
    <t>児童虐待防止および事故発生の防止に関する研修を実施した場合は必ず記載すること。</t>
    <rPh sb="0" eb="2">
      <t>ジドウ</t>
    </rPh>
    <rPh sb="2" eb="4">
      <t>ギャクタイ</t>
    </rPh>
    <rPh sb="4" eb="6">
      <t>ボウシ</t>
    </rPh>
    <rPh sb="9" eb="11">
      <t>ジコ</t>
    </rPh>
    <rPh sb="11" eb="13">
      <t>ハッセイ</t>
    </rPh>
    <rPh sb="14" eb="16">
      <t>ボウシ</t>
    </rPh>
    <rPh sb="17" eb="18">
      <t>カン</t>
    </rPh>
    <rPh sb="20" eb="22">
      <t>ケンシュウ</t>
    </rPh>
    <rPh sb="23" eb="25">
      <t>ジッシ</t>
    </rPh>
    <rPh sb="27" eb="29">
      <t>バアイ</t>
    </rPh>
    <rPh sb="30" eb="31">
      <t>カナラ</t>
    </rPh>
    <rPh sb="32" eb="34">
      <t>キサイ</t>
    </rPh>
    <phoneticPr fontId="4"/>
  </si>
  <si>
    <r>
      <t xml:space="preserve">保育士　 </t>
    </r>
    <r>
      <rPr>
        <b/>
        <sz val="10"/>
        <color theme="1"/>
        <rFont val="ＭＳ Ｐ明朝"/>
        <family val="1"/>
        <charset val="128"/>
      </rPr>
      <t>※新設事業所は本年度分＜監査調書提出月前月まで＞</t>
    </r>
    <phoneticPr fontId="4"/>
  </si>
  <si>
    <t>児童虐待防止および事故発生の防止に関する研修を実施した場合は必ず記載すること。</t>
    <phoneticPr fontId="4"/>
  </si>
  <si>
    <r>
      <t>事務員、調理員等（保育士以外の職）　</t>
    </r>
    <r>
      <rPr>
        <b/>
        <sz val="10"/>
        <color theme="1"/>
        <rFont val="ＭＳ Ｐ明朝"/>
        <family val="1"/>
        <charset val="128"/>
      </rPr>
      <t>※新設事業所は本年度分＜監査調書提出月前月まで＞</t>
    </r>
    <phoneticPr fontId="4"/>
  </si>
  <si>
    <t>非正規職員-常勤
常勤とは、各事業所の就業規則等において定められている常勤の従業者が勤務すべき時間数（1か月に勤務すべき時間数が120時間以上であるものに限る。） に達している者又は前記以外の者であって、1日6時間以上かつ月20日以上勤務するものをいう。</t>
    <rPh sb="0" eb="1">
      <t>ヒ</t>
    </rPh>
    <rPh sb="1" eb="3">
      <t>セイキ</t>
    </rPh>
    <rPh sb="3" eb="5">
      <t>ショクイン</t>
    </rPh>
    <rPh sb="6" eb="8">
      <t>ジョウキン</t>
    </rPh>
    <phoneticPr fontId="10"/>
  </si>
  <si>
    <t>非正規職員-短時間
常勤職員以外の者</t>
    <rPh sb="0" eb="1">
      <t>ヒ</t>
    </rPh>
    <rPh sb="1" eb="3">
      <t>セイキ</t>
    </rPh>
    <rPh sb="3" eb="5">
      <t>ショクイン</t>
    </rPh>
    <rPh sb="6" eb="9">
      <t>タンジカン</t>
    </rPh>
    <phoneticPr fontId="4"/>
  </si>
  <si>
    <r>
      <t>前年度の状況（職員毎に</t>
    </r>
    <r>
      <rPr>
        <b/>
        <sz val="10"/>
        <color theme="1"/>
        <rFont val="ＭＳ Ｐ明朝"/>
        <family val="1"/>
        <charset val="128"/>
      </rPr>
      <t>検査結果確認日</t>
    </r>
    <r>
      <rPr>
        <sz val="10"/>
        <color theme="1"/>
        <rFont val="ＭＳ Ｐ明朝"/>
        <family val="1"/>
        <charset val="128"/>
      </rPr>
      <t>を記入　例：4/25）</t>
    </r>
    <rPh sb="13" eb="17">
      <t>ケッカカクニン</t>
    </rPh>
    <phoneticPr fontId="4"/>
  </si>
  <si>
    <t>保育所保育指針第3章2(2)ウ</t>
    <rPh sb="0" eb="7">
      <t>ホイクショホイクシシン</t>
    </rPh>
    <rPh sb="7" eb="8">
      <t>ダイ</t>
    </rPh>
    <rPh sb="9" eb="10">
      <t>ショウ</t>
    </rPh>
    <phoneticPr fontId="4"/>
  </si>
  <si>
    <t>園の健康診断は入園時及び毎年度2回実施しているか。</t>
    <rPh sb="0" eb="1">
      <t>エン</t>
    </rPh>
    <rPh sb="2" eb="6">
      <t>ケンコウシンダン</t>
    </rPh>
    <rPh sb="7" eb="9">
      <t>ニュウエン</t>
    </rPh>
    <rPh sb="9" eb="10">
      <t>トキ</t>
    </rPh>
    <rPh sb="10" eb="11">
      <t>オヨ</t>
    </rPh>
    <rPh sb="12" eb="15">
      <t>マイネンド</t>
    </rPh>
    <rPh sb="16" eb="17">
      <t>カイ</t>
    </rPh>
    <rPh sb="17" eb="19">
      <t>ジッシ</t>
    </rPh>
    <phoneticPr fontId="4"/>
  </si>
  <si>
    <t>入所児について賠償責任保険に加入しているか。</t>
    <rPh sb="7" eb="11">
      <t>バイショウセキニン</t>
    </rPh>
    <phoneticPr fontId="4"/>
  </si>
  <si>
    <t>種　　類　　[</t>
    <rPh sb="0" eb="1">
      <t>シュ</t>
    </rPh>
    <rPh sb="3" eb="4">
      <t>タグイ</t>
    </rPh>
    <phoneticPr fontId="4"/>
  </si>
  <si>
    <r>
      <rPr>
        <b/>
        <u/>
        <sz val="10"/>
        <color theme="1"/>
        <rFont val="ＭＳ Ｐ明朝"/>
        <family val="1"/>
        <charset val="128"/>
      </rPr>
      <t>※既設事業所は前年度の状況、新設事業所は本年度の状況</t>
    </r>
    <r>
      <rPr>
        <u/>
        <sz val="10"/>
        <color theme="1"/>
        <rFont val="ＭＳ Ｐ明朝"/>
        <family val="1"/>
        <charset val="128"/>
      </rPr>
      <t>について、該当する内容を全てチェックすること。</t>
    </r>
    <rPh sb="1" eb="2">
      <t>スデ</t>
    </rPh>
    <rPh sb="3" eb="5">
      <t>ジギョウ</t>
    </rPh>
    <rPh sb="5" eb="6">
      <t>ジョ</t>
    </rPh>
    <rPh sb="7" eb="10">
      <t>ゼンネンド</t>
    </rPh>
    <rPh sb="11" eb="13">
      <t>ジョウキョウ</t>
    </rPh>
    <rPh sb="14" eb="16">
      <t>シンセツ</t>
    </rPh>
    <rPh sb="16" eb="18">
      <t>ジギョウ</t>
    </rPh>
    <rPh sb="18" eb="19">
      <t>ジョ</t>
    </rPh>
    <rPh sb="20" eb="23">
      <t>ホンネンド</t>
    </rPh>
    <rPh sb="24" eb="26">
      <t>ジョウキョウ</t>
    </rPh>
    <rPh sb="31" eb="33">
      <t>ガイトウ</t>
    </rPh>
    <rPh sb="35" eb="37">
      <t>ナイヨウ</t>
    </rPh>
    <rPh sb="38" eb="39">
      <t>スベ</t>
    </rPh>
    <phoneticPr fontId="10"/>
  </si>
  <si>
    <t>申請している（又は申請を予定している）加算にチェックを入れること。</t>
    <phoneticPr fontId="4"/>
  </si>
  <si>
    <t>申請している（又は申請を予定している）加算にチェックを入れること。</t>
    <rPh sb="0" eb="2">
      <t>シンセイ</t>
    </rPh>
    <rPh sb="7" eb="8">
      <t>マタ</t>
    </rPh>
    <rPh sb="9" eb="11">
      <t>シンセイ</t>
    </rPh>
    <rPh sb="12" eb="14">
      <t>ヨテイ</t>
    </rPh>
    <rPh sb="19" eb="21">
      <t>カサン</t>
    </rPh>
    <rPh sb="27" eb="28">
      <t>イ</t>
    </rPh>
    <phoneticPr fontId="4"/>
  </si>
  <si>
    <t>保育士</t>
    <rPh sb="0" eb="2">
      <t>ホイク</t>
    </rPh>
    <rPh sb="2" eb="3">
      <t>シ</t>
    </rPh>
    <phoneticPr fontId="10"/>
  </si>
  <si>
    <t>区分2</t>
    <rPh sb="0" eb="2">
      <t>クブン</t>
    </rPh>
    <phoneticPr fontId="4"/>
  </si>
  <si>
    <t>区分3</t>
    <rPh sb="0" eb="2">
      <t>クブン</t>
    </rPh>
    <phoneticPr fontId="4"/>
  </si>
  <si>
    <t>処遇：区分2</t>
    <rPh sb="0" eb="2">
      <t>ショグウ</t>
    </rPh>
    <rPh sb="3" eb="5">
      <t>クブン</t>
    </rPh>
    <phoneticPr fontId="10"/>
  </si>
  <si>
    <t>役職</t>
    <rPh sb="0" eb="2">
      <t>ヤクショク</t>
    </rPh>
    <phoneticPr fontId="10"/>
  </si>
  <si>
    <t>処遇：区分3</t>
    <rPh sb="0" eb="2">
      <t>ショグウ</t>
    </rPh>
    <rPh sb="3" eb="5">
      <t>クブン</t>
    </rPh>
    <phoneticPr fontId="10"/>
  </si>
  <si>
    <t>住宅</t>
    <rPh sb="0" eb="2">
      <t>ジュウタク</t>
    </rPh>
    <phoneticPr fontId="10"/>
  </si>
  <si>
    <t>資格</t>
    <rPh sb="0" eb="2">
      <t>シカク</t>
    </rPh>
    <phoneticPr fontId="10"/>
  </si>
  <si>
    <t>時間帯による児童数は、監査調書提出月前月における児童数・実配置保育士数（標準時間認定・短時間認定を区別しない）を記入すること。</t>
    <rPh sb="24" eb="27">
      <t>ジドウスウ</t>
    </rPh>
    <rPh sb="28" eb="31">
      <t>ジツハイチ</t>
    </rPh>
    <rPh sb="31" eb="35">
      <t>ホイクシスウ</t>
    </rPh>
    <phoneticPr fontId="4"/>
  </si>
  <si>
    <t>令和7年4月1日以降は、高年齢者雇用確保措置として、以下のいずれかの措置を講じる必要がある。
・　定年制の廃止
・　65歳までの定年の引き上げ
・　希望者全員の65歳までの継続雇用制度の導入</t>
    <rPh sb="0" eb="2">
      <t>レイワ</t>
    </rPh>
    <phoneticPr fontId="4"/>
  </si>
  <si>
    <r>
      <t>②監査調書提出月初日のクラス編成の状況を</t>
    </r>
    <r>
      <rPr>
        <b/>
        <u/>
        <sz val="10"/>
        <color theme="1"/>
        <rFont val="ＭＳ Ｐ明朝"/>
        <family val="1"/>
        <charset val="128"/>
      </rPr>
      <t>年齢の低いクラス順</t>
    </r>
    <r>
      <rPr>
        <sz val="10"/>
        <color theme="1"/>
        <rFont val="ＭＳ Ｐ明朝"/>
        <family val="1"/>
        <charset val="128"/>
      </rPr>
      <t>に記入すること。</t>
    </r>
    <phoneticPr fontId="4"/>
  </si>
  <si>
    <r>
      <t>「保育所等における短時間勤務の保育士の取扱いについて」</t>
    </r>
    <r>
      <rPr>
        <sz val="8"/>
        <color theme="1"/>
        <rFont val="ＭＳ Ｐ明朝"/>
        <family val="1"/>
        <charset val="128"/>
      </rPr>
      <t>（令和3年3月19日子発0319第1号）</t>
    </r>
    <rPh sb="37" eb="38">
      <t>コ</t>
    </rPh>
    <rPh sb="38" eb="39">
      <t>ハツ</t>
    </rPh>
    <rPh sb="43" eb="44">
      <t>ダイ</t>
    </rPh>
    <rPh sb="45" eb="46">
      <t>ゴウ</t>
    </rPh>
    <phoneticPr fontId="4"/>
  </si>
  <si>
    <r>
      <t>「保育所等における常勤保育士及び短時間保育士の定義について」</t>
    </r>
    <r>
      <rPr>
        <sz val="8"/>
        <color theme="1"/>
        <rFont val="ＭＳ Ｐ明朝"/>
        <family val="1"/>
        <charset val="128"/>
      </rPr>
      <t>（令和5年4月21日こ成保21）</t>
    </r>
    <rPh sb="9" eb="14">
      <t>ジョウキンホイクシ</t>
    </rPh>
    <rPh sb="14" eb="15">
      <t>オヨ</t>
    </rPh>
    <rPh sb="16" eb="22">
      <t>タンジカンホイクシ</t>
    </rPh>
    <rPh sb="23" eb="25">
      <t>テイギ</t>
    </rPh>
    <rPh sb="41" eb="42">
      <t>ナリ</t>
    </rPh>
    <rPh sb="42" eb="43">
      <t>ホ</t>
    </rPh>
    <phoneticPr fontId="4"/>
  </si>
  <si>
    <t>①第2水曜日</t>
    <rPh sb="1" eb="2">
      <t>ダイ</t>
    </rPh>
    <rPh sb="3" eb="6">
      <t>スイヨウビ</t>
    </rPh>
    <phoneticPr fontId="10"/>
  </si>
  <si>
    <t>②第2土曜日</t>
    <rPh sb="1" eb="2">
      <t>ダイ</t>
    </rPh>
    <rPh sb="3" eb="6">
      <t>ドヨウビ</t>
    </rPh>
    <phoneticPr fontId="10"/>
  </si>
  <si>
    <t>・労働基準法施行規則第24条の７
 使用者は、法第39条第5項から第7項までの規定により有給休暇を与えたときは、時季、日数及び基準日（第1基準日及び第2基準日を含む。）を労働者ごとに明らかにした書類（第55条の2において「年次有給休暇管理簿」という。）を作成し、当該有給休暇を与えた期間中及び当該期間の満了後5年間保存しなければならない。 
・労働基準法施行規則第71条
 第17条第2項、第24条の2の2第3項第4号、第24条の2の2の2、第24条の2の3第3項第4号、第24条の2の3の2、第24条の2の4第4項（第34条の2の3において準用する場合を含む。）、第24条の4及び第34条の2第15項第4号の規定の適用については、当分の間、これらの規定中「5年間」とあるのは、「3年間」とする。</t>
    <phoneticPr fontId="4"/>
  </si>
  <si>
    <t>栄養士又は管理栄養士の指導を受けているか。</t>
    <rPh sb="3" eb="4">
      <t>マタ</t>
    </rPh>
    <rPh sb="5" eb="10">
      <t>カンリエイヨウシ</t>
    </rPh>
    <phoneticPr fontId="4"/>
  </si>
  <si>
    <r>
      <rPr>
        <u/>
        <sz val="9"/>
        <color theme="1"/>
        <rFont val="ＭＳ Ｐ明朝"/>
        <family val="1"/>
        <charset val="128"/>
      </rPr>
      <t>八重瀬町のみ</t>
    </r>
    <r>
      <rPr>
        <sz val="9"/>
        <color theme="1"/>
        <rFont val="ＭＳ Ｐ明朝"/>
        <family val="1"/>
        <charset val="128"/>
      </rPr>
      <t xml:space="preserve">
損害賠償保険に加入し、当該保険の加入を証する書類の写しを市町に提出すること。
特定教育・保育条例（事故発生の防止及び発生時の対応）の条第5項</t>
    </r>
    <phoneticPr fontId="4"/>
  </si>
  <si>
    <t>　学校、児童福祉施設、病院、都道府県警察、女性相談支援センター、教育委員会、配偶者暴力相談支援センターその他児童の福祉に業務上関係のある団体及び学校の教職員、児童福祉施設の職員、医師、歯科医師、保健師、助産師、看護師、弁護士、警察官、女性相談支援員その他児童の福祉に職務上関係のある者は、児童虐待を発見しやすい立場にあることを自覚し、児童虐待の早期発見に努めなければならない。
２　前項に規定する者は、児童虐待の予防その他の児童虐待の防止並びに児童虐待を受けた児童の保護及び自立の支援に関する国及び地方公共団体の施策に協力するよう努めなければならない。
３　第1項に規定する者は、正当な理由がなく、その職務に関して知り得た児童虐待を受けたと思われる児童に関する秘密を漏らしてはならない。
４　前項の規定その他の守秘義務に関する法律の規定は、第2項の規定による国及び地方公共団体の施策に協力するように努める義務の遵守を妨げるものと解釈してはならない。
５　学校及び児童福祉施設は、児童及び保護者に対して、児童虐待の防止のための教育又は啓発に努めなければならない。</t>
    <phoneticPr fontId="10"/>
  </si>
  <si>
    <r>
      <t>令和</t>
    </r>
    <r>
      <rPr>
        <sz val="12"/>
        <color rgb="FFFF0000"/>
        <rFont val="UD デジタル 教科書体 NK-R"/>
        <family val="1"/>
        <charset val="128"/>
      </rPr>
      <t>８</t>
    </r>
    <r>
      <rPr>
        <sz val="12"/>
        <rFont val="UD デジタル 教科書体 NK-R"/>
        <family val="1"/>
        <charset val="128"/>
      </rPr>
      <t>年○月○日</t>
    </r>
    <rPh sb="0" eb="2">
      <t>レイワ</t>
    </rPh>
    <rPh sb="3" eb="4">
      <t>ネン</t>
    </rPh>
    <rPh sb="5" eb="6">
      <t>ガツ</t>
    </rPh>
    <rPh sb="7" eb="8">
      <t>ニチ</t>
    </rPh>
    <phoneticPr fontId="4"/>
  </si>
  <si>
    <r>
      <t>令和</t>
    </r>
    <r>
      <rPr>
        <sz val="16"/>
        <color rgb="FFFF0000"/>
        <rFont val="UD デジタル 教科書体 NK-R"/>
        <family val="1"/>
        <charset val="128"/>
      </rPr>
      <t>８</t>
    </r>
    <r>
      <rPr>
        <sz val="16"/>
        <rFont val="UD デジタル 教科書体 NK-R"/>
        <family val="1"/>
        <charset val="128"/>
      </rPr>
      <t>年度　保育所型事業所内保育事業　運営調書等の提出について</t>
    </r>
    <rPh sb="0" eb="2">
      <t>レイワ</t>
    </rPh>
    <rPh sb="3" eb="5">
      <t>ネンド</t>
    </rPh>
    <rPh sb="6" eb="8">
      <t>ホイク</t>
    </rPh>
    <rPh sb="8" eb="9">
      <t>ショ</t>
    </rPh>
    <rPh sb="9" eb="10">
      <t>ガタ</t>
    </rPh>
    <rPh sb="10" eb="13">
      <t>ジギョウショ</t>
    </rPh>
    <rPh sb="13" eb="14">
      <t>ナイ</t>
    </rPh>
    <rPh sb="14" eb="16">
      <t>ホイク</t>
    </rPh>
    <rPh sb="16" eb="18">
      <t>ジギョウ</t>
    </rPh>
    <rPh sb="19" eb="21">
      <t>ウンエイ</t>
    </rPh>
    <rPh sb="21" eb="23">
      <t>チョウショ</t>
    </rPh>
    <rPh sb="23" eb="24">
      <t>トウ</t>
    </rPh>
    <rPh sb="25" eb="27">
      <t>テイシュツ</t>
    </rPh>
    <phoneticPr fontId="4"/>
  </si>
  <si>
    <r>
      <t>　令和</t>
    </r>
    <r>
      <rPr>
        <sz val="14"/>
        <color rgb="FFFF0000"/>
        <rFont val="UD デジタル 教科書体 NK-R"/>
        <family val="1"/>
        <charset val="128"/>
      </rPr>
      <t>８</t>
    </r>
    <r>
      <rPr>
        <sz val="14"/>
        <rFont val="UD デジタル 教科書体 NK-R"/>
        <family val="1"/>
        <charset val="128"/>
      </rPr>
      <t>年度家庭的保育事業者等指導監査の実施に際し、下記の通り書類を送付いたしますので、</t>
    </r>
    <rPh sb="1" eb="3">
      <t>レイワ</t>
    </rPh>
    <rPh sb="4" eb="6">
      <t>ネンド</t>
    </rPh>
    <rPh sb="6" eb="9">
      <t>カテイテキ</t>
    </rPh>
    <rPh sb="9" eb="11">
      <t>ホイク</t>
    </rPh>
    <rPh sb="11" eb="14">
      <t>ジギョウシャ</t>
    </rPh>
    <rPh sb="14" eb="15">
      <t>トウ</t>
    </rPh>
    <rPh sb="15" eb="17">
      <t>シドウ</t>
    </rPh>
    <rPh sb="17" eb="19">
      <t>カンサ</t>
    </rPh>
    <rPh sb="20" eb="22">
      <t>ジッシ</t>
    </rPh>
    <rPh sb="23" eb="24">
      <t>サイ</t>
    </rPh>
    <phoneticPr fontId="4"/>
  </si>
  <si>
    <r>
      <t xml:space="preserve">1. 保育所型事業所内保育事業　運営調書（ </t>
    </r>
    <r>
      <rPr>
        <sz val="14"/>
        <color rgb="FFFF0000"/>
        <rFont val="UD デジタル 教科書体 NK-R"/>
        <family val="1"/>
        <charset val="128"/>
      </rPr>
      <t xml:space="preserve">２部 </t>
    </r>
    <r>
      <rPr>
        <sz val="14"/>
        <rFont val="UD デジタル 教科書体 NK-R"/>
        <family val="1"/>
        <charset val="128"/>
      </rPr>
      <t>）</t>
    </r>
    <rPh sb="3" eb="5">
      <t>ホイク</t>
    </rPh>
    <rPh sb="5" eb="6">
      <t>ショ</t>
    </rPh>
    <rPh sb="6" eb="7">
      <t>ガタ</t>
    </rPh>
    <rPh sb="7" eb="10">
      <t>ジギョウショ</t>
    </rPh>
    <rPh sb="10" eb="11">
      <t>ナイ</t>
    </rPh>
    <rPh sb="11" eb="13">
      <t>ホイク</t>
    </rPh>
    <rPh sb="13" eb="15">
      <t>ジギョウ</t>
    </rPh>
    <rPh sb="16" eb="18">
      <t>ウンエイ</t>
    </rPh>
    <rPh sb="18" eb="20">
      <t>チョウショ</t>
    </rPh>
    <rPh sb="23" eb="24">
      <t>ブ</t>
    </rPh>
    <phoneticPr fontId="4"/>
  </si>
  <si>
    <r>
      <t>2. 添付資料（</t>
    </r>
    <r>
      <rPr>
        <sz val="14"/>
        <color rgb="FFFF0000"/>
        <rFont val="UD デジタル 教科書体 NK-R"/>
        <family val="1"/>
        <charset val="128"/>
      </rPr>
      <t>２部</t>
    </r>
    <r>
      <rPr>
        <sz val="14"/>
        <rFont val="UD デジタル 教科書体 NK-R"/>
        <family val="1"/>
        <charset val="128"/>
      </rPr>
      <t xml:space="preserve"> ）</t>
    </r>
    <rPh sb="3" eb="5">
      <t>テンプ</t>
    </rPh>
    <rPh sb="5" eb="7">
      <t>シリョウ</t>
    </rPh>
    <rPh sb="9" eb="10">
      <t>ブ</t>
    </rPh>
    <phoneticPr fontId="4"/>
  </si>
  <si>
    <t>令和8年○月○日</t>
    <rPh sb="0" eb="2">
      <t>レイワ</t>
    </rPh>
    <rPh sb="3" eb="4">
      <t>ネン</t>
    </rPh>
    <rPh sb="5" eb="6">
      <t>ガツ</t>
    </rPh>
    <rPh sb="7" eb="8">
      <t>ニチ</t>
    </rPh>
    <phoneticPr fontId="4"/>
  </si>
  <si>
    <t>令和8年度　保育所型事業所内保育事業　運営調書等の提出について</t>
    <rPh sb="0" eb="2">
      <t>レイワ</t>
    </rPh>
    <rPh sb="3" eb="5">
      <t>ネンド</t>
    </rPh>
    <rPh sb="6" eb="8">
      <t>ホイク</t>
    </rPh>
    <rPh sb="8" eb="9">
      <t>ショ</t>
    </rPh>
    <rPh sb="9" eb="10">
      <t>ガタ</t>
    </rPh>
    <rPh sb="10" eb="13">
      <t>ジギョウショ</t>
    </rPh>
    <rPh sb="13" eb="14">
      <t>ナイ</t>
    </rPh>
    <rPh sb="14" eb="16">
      <t>ホイク</t>
    </rPh>
    <rPh sb="16" eb="18">
      <t>ジギョウ</t>
    </rPh>
    <rPh sb="19" eb="21">
      <t>ウンエイ</t>
    </rPh>
    <rPh sb="21" eb="23">
      <t>チョウショ</t>
    </rPh>
    <rPh sb="23" eb="24">
      <t>トウ</t>
    </rPh>
    <rPh sb="25" eb="27">
      <t>テイシュツ</t>
    </rPh>
    <phoneticPr fontId="4"/>
  </si>
  <si>
    <t>　令和8年度家庭的保育事業者等指導監査の実施に際し、下記の通り書類を送付いたしますので、</t>
    <rPh sb="1" eb="3">
      <t>レイワ</t>
    </rPh>
    <rPh sb="4" eb="6">
      <t>ネンド</t>
    </rPh>
    <rPh sb="6" eb="9">
      <t>カテイテキ</t>
    </rPh>
    <rPh sb="9" eb="11">
      <t>ホイク</t>
    </rPh>
    <rPh sb="11" eb="14">
      <t>ジギョウシャ</t>
    </rPh>
    <rPh sb="14" eb="15">
      <t>トウ</t>
    </rPh>
    <rPh sb="15" eb="17">
      <t>シドウ</t>
    </rPh>
    <rPh sb="17" eb="19">
      <t>カンサ</t>
    </rPh>
    <rPh sb="20" eb="22">
      <t>ジッシ</t>
    </rPh>
    <rPh sb="23" eb="24">
      <t>サイ</t>
    </rPh>
    <phoneticPr fontId="4"/>
  </si>
  <si>
    <t>1. 保育所型事業所内保育事業　運営調書（2部）</t>
    <rPh sb="3" eb="5">
      <t>ホイク</t>
    </rPh>
    <rPh sb="5" eb="6">
      <t>ショ</t>
    </rPh>
    <rPh sb="6" eb="7">
      <t>ガタ</t>
    </rPh>
    <rPh sb="7" eb="10">
      <t>ジギョウショ</t>
    </rPh>
    <rPh sb="10" eb="11">
      <t>ナイ</t>
    </rPh>
    <rPh sb="11" eb="13">
      <t>ホイク</t>
    </rPh>
    <rPh sb="13" eb="15">
      <t>ジギョウ</t>
    </rPh>
    <rPh sb="16" eb="18">
      <t>ウンエイ</t>
    </rPh>
    <rPh sb="18" eb="20">
      <t>チョウショ</t>
    </rPh>
    <rPh sb="22" eb="23">
      <t>ブ</t>
    </rPh>
    <phoneticPr fontId="4"/>
  </si>
  <si>
    <t>2. 添付資料（ ２部 ）</t>
    <rPh sb="3" eb="5">
      <t>テンプ</t>
    </rPh>
    <rPh sb="5" eb="7">
      <t>シリョウ</t>
    </rPh>
    <rPh sb="10" eb="11">
      <t>ブ</t>
    </rPh>
    <phoneticPr fontId="4"/>
  </si>
  <si>
    <r>
      <t>0歳</t>
    </r>
    <r>
      <rPr>
        <sz val="10"/>
        <color rgb="FFFF0000"/>
        <rFont val="ＭＳ Ｐ明朝"/>
        <family val="1"/>
        <charset val="128"/>
      </rPr>
      <t>児</t>
    </r>
    <rPh sb="1" eb="2">
      <t>サイ</t>
    </rPh>
    <rPh sb="2" eb="3">
      <t>ジ</t>
    </rPh>
    <phoneticPr fontId="4"/>
  </si>
  <si>
    <r>
      <t>1歳</t>
    </r>
    <r>
      <rPr>
        <sz val="10"/>
        <color rgb="FFFF0000"/>
        <rFont val="ＭＳ Ｐ明朝"/>
        <family val="1"/>
        <charset val="128"/>
      </rPr>
      <t>児</t>
    </r>
    <rPh sb="1" eb="2">
      <t>サイ</t>
    </rPh>
    <rPh sb="2" eb="3">
      <t>ジ</t>
    </rPh>
    <phoneticPr fontId="4"/>
  </si>
  <si>
    <r>
      <t>2歳</t>
    </r>
    <r>
      <rPr>
        <sz val="10"/>
        <color rgb="FFFF0000"/>
        <rFont val="ＭＳ Ｐ明朝"/>
        <family val="1"/>
        <charset val="128"/>
      </rPr>
      <t>児</t>
    </r>
    <rPh sb="1" eb="2">
      <t>サイ</t>
    </rPh>
    <rPh sb="2" eb="3">
      <t>ジ</t>
    </rPh>
    <phoneticPr fontId="4"/>
  </si>
  <si>
    <r>
      <t>3歳</t>
    </r>
    <r>
      <rPr>
        <sz val="10"/>
        <color rgb="FFFF0000"/>
        <rFont val="ＭＳ Ｐ明朝"/>
        <family val="1"/>
        <charset val="128"/>
      </rPr>
      <t>児</t>
    </r>
    <rPh sb="1" eb="2">
      <t>サイ</t>
    </rPh>
    <rPh sb="2" eb="3">
      <t>ジ</t>
    </rPh>
    <phoneticPr fontId="4"/>
  </si>
  <si>
    <r>
      <t>4歳</t>
    </r>
    <r>
      <rPr>
        <sz val="10"/>
        <color rgb="FFFF0000"/>
        <rFont val="ＭＳ Ｐ明朝"/>
        <family val="1"/>
        <charset val="128"/>
      </rPr>
      <t>児</t>
    </r>
    <rPh sb="1" eb="2">
      <t>サイ</t>
    </rPh>
    <rPh sb="2" eb="3">
      <t>ジ</t>
    </rPh>
    <phoneticPr fontId="4"/>
  </si>
  <si>
    <r>
      <t>5歳</t>
    </r>
    <r>
      <rPr>
        <sz val="10"/>
        <color rgb="FFFF0000"/>
        <rFont val="ＭＳ Ｐ明朝"/>
        <family val="1"/>
        <charset val="128"/>
      </rPr>
      <t>児</t>
    </r>
    <rPh sb="1" eb="2">
      <t>サイ</t>
    </rPh>
    <rPh sb="2" eb="3">
      <t>ジ</t>
    </rPh>
    <phoneticPr fontId="4"/>
  </si>
  <si>
    <t>5歳児</t>
    <rPh sb="2" eb="3">
      <t>ジ</t>
    </rPh>
    <phoneticPr fontId="10"/>
  </si>
  <si>
    <r>
      <t>0歳</t>
    </r>
    <r>
      <rPr>
        <sz val="9"/>
        <color rgb="FFFF0000"/>
        <rFont val="ＭＳ Ｐ明朝"/>
        <family val="1"/>
        <charset val="128"/>
      </rPr>
      <t>児</t>
    </r>
    <rPh sb="2" eb="3">
      <t>ジ</t>
    </rPh>
    <phoneticPr fontId="10"/>
  </si>
  <si>
    <r>
      <t>1歳</t>
    </r>
    <r>
      <rPr>
        <sz val="9"/>
        <color rgb="FFFF0000"/>
        <rFont val="ＭＳ Ｐ明朝"/>
        <family val="1"/>
        <charset val="128"/>
      </rPr>
      <t>児</t>
    </r>
    <rPh sb="2" eb="3">
      <t>ジ</t>
    </rPh>
    <phoneticPr fontId="10"/>
  </si>
  <si>
    <r>
      <t>2歳</t>
    </r>
    <r>
      <rPr>
        <sz val="9"/>
        <color rgb="FFFF0000"/>
        <rFont val="ＭＳ Ｐ明朝"/>
        <family val="1"/>
        <charset val="128"/>
      </rPr>
      <t>児</t>
    </r>
    <rPh sb="2" eb="3">
      <t>ジ</t>
    </rPh>
    <phoneticPr fontId="10"/>
  </si>
  <si>
    <r>
      <t>3歳</t>
    </r>
    <r>
      <rPr>
        <sz val="9"/>
        <color rgb="FFFF0000"/>
        <rFont val="ＭＳ Ｐ明朝"/>
        <family val="1"/>
        <charset val="128"/>
      </rPr>
      <t>児</t>
    </r>
    <rPh sb="2" eb="3">
      <t>ジ</t>
    </rPh>
    <phoneticPr fontId="10"/>
  </si>
  <si>
    <r>
      <t>4歳</t>
    </r>
    <r>
      <rPr>
        <sz val="9"/>
        <color rgb="FFFF0000"/>
        <rFont val="ＭＳ Ｐ明朝"/>
        <family val="1"/>
        <charset val="128"/>
      </rPr>
      <t>児</t>
    </r>
    <rPh sb="2" eb="3">
      <t>ジ</t>
    </rPh>
    <phoneticPr fontId="10"/>
  </si>
  <si>
    <t>R2</t>
    <phoneticPr fontId="4"/>
  </si>
  <si>
    <t>R8/5/1中途採用</t>
    <rPh sb="6" eb="10">
      <t>チュウトサイヨウ</t>
    </rPh>
    <phoneticPr fontId="4"/>
  </si>
  <si>
    <t>R8/5/1 退職</t>
    <rPh sb="7" eb="9">
      <t>タイショク</t>
    </rPh>
    <phoneticPr fontId="4"/>
  </si>
  <si>
    <t>R8</t>
    <phoneticPr fontId="4"/>
  </si>
  <si>
    <t>R5</t>
    <phoneticPr fontId="4"/>
  </si>
  <si>
    <t>「児童福祉施設等における食事の提供ガイド」（令和7年9月こども家庭庁）</t>
    <rPh sb="1" eb="7">
      <t>ジドウフクシシセツ</t>
    </rPh>
    <rPh sb="7" eb="8">
      <t>トウ</t>
    </rPh>
    <rPh sb="12" eb="14">
      <t>ショクジ</t>
    </rPh>
    <rPh sb="15" eb="17">
      <t>テイキョウ</t>
    </rPh>
    <rPh sb="22" eb="24">
      <t>レイワ</t>
    </rPh>
    <rPh sb="25" eb="26">
      <t>ネン</t>
    </rPh>
    <rPh sb="27" eb="28">
      <t>ガツ</t>
    </rPh>
    <rPh sb="31" eb="34">
      <t>カテイチョウ</t>
    </rPh>
    <phoneticPr fontId="4"/>
  </si>
  <si>
    <r>
      <rPr>
        <sz val="9"/>
        <color rgb="FFFF0000"/>
        <rFont val="ＭＳ Ｐ明朝"/>
        <family val="1"/>
        <charset val="128"/>
      </rPr>
      <t>「教育・保育施設等における事故の報告等について」</t>
    </r>
    <r>
      <rPr>
        <sz val="9"/>
        <color theme="1"/>
        <rFont val="ＭＳ Ｐ明朝"/>
        <family val="1"/>
        <charset val="128"/>
      </rPr>
      <t>(令和</t>
    </r>
    <r>
      <rPr>
        <sz val="9"/>
        <color rgb="FFFF0000"/>
        <rFont val="ＭＳ Ｐ明朝"/>
        <family val="1"/>
        <charset val="128"/>
      </rPr>
      <t>8</t>
    </r>
    <r>
      <rPr>
        <sz val="9"/>
        <color theme="1"/>
        <rFont val="ＭＳ Ｐ明朝"/>
        <family val="1"/>
        <charset val="128"/>
      </rPr>
      <t>年</t>
    </r>
    <r>
      <rPr>
        <sz val="9"/>
        <color rgb="FFFF0000"/>
        <rFont val="ＭＳ Ｐ明朝"/>
        <family val="1"/>
        <charset val="128"/>
      </rPr>
      <t>3</t>
    </r>
    <r>
      <rPr>
        <sz val="9"/>
        <color theme="1"/>
        <rFont val="ＭＳ Ｐ明朝"/>
        <family val="1"/>
        <charset val="128"/>
      </rPr>
      <t>月</t>
    </r>
    <r>
      <rPr>
        <sz val="9"/>
        <color rgb="FFFF0000"/>
        <rFont val="ＭＳ Ｐ明朝"/>
        <family val="1"/>
        <charset val="128"/>
      </rPr>
      <t>30</t>
    </r>
    <r>
      <rPr>
        <sz val="9"/>
        <color theme="1"/>
        <rFont val="ＭＳ Ｐ明朝"/>
        <family val="1"/>
        <charset val="128"/>
      </rPr>
      <t>日こ成安第</t>
    </r>
    <r>
      <rPr>
        <sz val="9"/>
        <color rgb="FFFF0000"/>
        <rFont val="ＭＳ Ｐ明朝"/>
        <family val="1"/>
        <charset val="128"/>
      </rPr>
      <t>45</t>
    </r>
    <r>
      <rPr>
        <sz val="9"/>
        <color theme="1"/>
        <rFont val="ＭＳ Ｐ明朝"/>
        <family val="1"/>
        <charset val="128"/>
      </rPr>
      <t>号)</t>
    </r>
    <rPh sb="1" eb="3">
      <t>キョウイク</t>
    </rPh>
    <rPh sb="4" eb="6">
      <t>ホイク</t>
    </rPh>
    <rPh sb="6" eb="8">
      <t>シセツ</t>
    </rPh>
    <rPh sb="8" eb="9">
      <t>トウ</t>
    </rPh>
    <rPh sb="13" eb="15">
      <t>ジコ</t>
    </rPh>
    <rPh sb="16" eb="18">
      <t>ホウコク</t>
    </rPh>
    <rPh sb="18" eb="19">
      <t>トウ</t>
    </rPh>
    <rPh sb="25" eb="27">
      <t>レイワ</t>
    </rPh>
    <rPh sb="28" eb="29">
      <t>ネン</t>
    </rPh>
    <rPh sb="30" eb="31">
      <t>ガツ</t>
    </rPh>
    <rPh sb="33" eb="34">
      <t>ニチ</t>
    </rPh>
    <rPh sb="35" eb="36">
      <t>ナリ</t>
    </rPh>
    <rPh sb="36" eb="37">
      <t>アン</t>
    </rPh>
    <rPh sb="40" eb="41">
      <t>ソト</t>
    </rPh>
    <phoneticPr fontId="10"/>
  </si>
  <si>
    <r>
      <t>重大事故</t>
    </r>
    <r>
      <rPr>
        <sz val="10"/>
        <color rgb="FFFF0000"/>
        <rFont val="ＭＳ Ｐ明朝"/>
        <family val="1"/>
        <charset val="128"/>
      </rPr>
      <t>及び自動車への置き去り事故</t>
    </r>
    <r>
      <rPr>
        <sz val="10"/>
        <color theme="1"/>
        <rFont val="ＭＳ Ｐ明朝"/>
        <family val="1"/>
        <charset val="128"/>
      </rPr>
      <t>が発生した場合に、市町村担当課へ書面にて事故報告を行っているか。</t>
    </r>
    <rPh sb="0" eb="2">
      <t>ジュウダイ</t>
    </rPh>
    <rPh sb="4" eb="5">
      <t>オヨ</t>
    </rPh>
    <rPh sb="6" eb="9">
      <t>ジドウシャ</t>
    </rPh>
    <rPh sb="11" eb="12">
      <t>オ</t>
    </rPh>
    <rPh sb="13" eb="14">
      <t>ザ</t>
    </rPh>
    <rPh sb="15" eb="17">
      <t>ジコ</t>
    </rPh>
    <phoneticPr fontId="4"/>
  </si>
  <si>
    <r>
      <t>報告の対象となる</t>
    </r>
    <r>
      <rPr>
        <sz val="9"/>
        <color rgb="FFFF0000"/>
        <rFont val="ＭＳ Ｐ明朝"/>
        <family val="1"/>
        <charset val="128"/>
      </rPr>
      <t>事故</t>
    </r>
    <r>
      <rPr>
        <sz val="9"/>
        <color theme="1"/>
        <rFont val="ＭＳ Ｐ明朝"/>
        <family val="1"/>
        <charset val="128"/>
      </rPr>
      <t>の範囲</t>
    </r>
    <rPh sb="0" eb="2">
      <t>ホウコク</t>
    </rPh>
    <rPh sb="3" eb="5">
      <t>タイショウ</t>
    </rPh>
    <rPh sb="8" eb="10">
      <t>ジコ</t>
    </rPh>
    <rPh sb="11" eb="13">
      <t>ハンイ</t>
    </rPh>
    <phoneticPr fontId="4"/>
  </si>
  <si>
    <r>
      <t xml:space="preserve">① 死亡事故
② 意識不明事故（どんな刺激にも反応しない状態に陥ったもの）
③ 治療に要する期間が30日以上の負傷や疾病を伴う重篤な事故
</t>
    </r>
    <r>
      <rPr>
        <sz val="9"/>
        <color rgb="FFFF0000"/>
        <rFont val="ＭＳ Ｐ明朝"/>
        <family val="1"/>
        <charset val="128"/>
      </rPr>
      <t xml:space="preserve">④ 点呼等による所在確認の不実施による事故
⑤ 安全装置の不適切な運用や故障等による事故
</t>
    </r>
    <rPh sb="2" eb="6">
      <t>シボウジコ</t>
    </rPh>
    <phoneticPr fontId="4"/>
  </si>
  <si>
    <t>保育所保育指針第3章3(2)、4</t>
    <rPh sb="0" eb="2">
      <t>ホイク</t>
    </rPh>
    <rPh sb="2" eb="3">
      <t>ショ</t>
    </rPh>
    <rPh sb="3" eb="5">
      <t>ホイク</t>
    </rPh>
    <rPh sb="5" eb="7">
      <t>シシン</t>
    </rPh>
    <rPh sb="7" eb="8">
      <t>ダイ</t>
    </rPh>
    <rPh sb="9" eb="10">
      <t>ショウ</t>
    </rPh>
    <phoneticPr fontId="10"/>
  </si>
  <si>
    <r>
      <t>(1) で過去</t>
    </r>
    <r>
      <rPr>
        <sz val="10"/>
        <color rgb="FFFF0000"/>
        <rFont val="ＭＳ Ｐ明朝"/>
        <family val="1"/>
        <charset val="128"/>
      </rPr>
      <t>2</t>
    </r>
    <r>
      <rPr>
        <sz val="10"/>
        <color theme="1"/>
        <rFont val="ＭＳ Ｐ明朝"/>
        <family val="1"/>
        <charset val="128"/>
      </rPr>
      <t>年間の入所率が各年度120%超過入所している場合、市町村担当課と利用定員の見直しを調整しているか。</t>
    </r>
    <phoneticPr fontId="4"/>
  </si>
  <si>
    <t>各市町で制定された家庭的保育事業等の設備及び運営に関する基準を定める条例</t>
    <rPh sb="0" eb="1">
      <t>カク</t>
    </rPh>
    <rPh sb="1" eb="3">
      <t>シチョウ</t>
    </rPh>
    <rPh sb="4" eb="6">
      <t>セイテイ</t>
    </rPh>
    <rPh sb="9" eb="12">
      <t>カテイテキ</t>
    </rPh>
    <rPh sb="12" eb="14">
      <t>ホイク</t>
    </rPh>
    <rPh sb="14" eb="16">
      <t>ジギョウ</t>
    </rPh>
    <rPh sb="16" eb="17">
      <t>トウ</t>
    </rPh>
    <rPh sb="18" eb="20">
      <t>セツビ</t>
    </rPh>
    <rPh sb="20" eb="21">
      <t>オヨ</t>
    </rPh>
    <rPh sb="22" eb="24">
      <t>ウンエイ</t>
    </rPh>
    <rPh sb="25" eb="26">
      <t>カン</t>
    </rPh>
    <rPh sb="28" eb="30">
      <t>キジュン</t>
    </rPh>
    <rPh sb="31" eb="32">
      <t>サダ</t>
    </rPh>
    <rPh sb="34" eb="36">
      <t>ジョウレイ</t>
    </rPh>
    <phoneticPr fontId="4"/>
  </si>
  <si>
    <t>各市町で制定された特定教育・保育施設及び特定地域型保育事業の運営に関する基準を定める条例</t>
    <phoneticPr fontId="4"/>
  </si>
  <si>
    <r>
      <t>特定教育・保育等に要する費用の額の算定に関する基準等の実施上の留意事項について(最終改正：</t>
    </r>
    <r>
      <rPr>
        <sz val="12"/>
        <rFont val="ＭＳ Ｐ明朝"/>
        <family val="1"/>
        <charset val="128"/>
      </rPr>
      <t>令和</t>
    </r>
    <r>
      <rPr>
        <sz val="12"/>
        <color rgb="FFFF0000"/>
        <rFont val="ＭＳ Ｐ明朝"/>
        <family val="1"/>
        <charset val="128"/>
      </rPr>
      <t>8年4月8日 こ成保306</t>
    </r>
    <r>
      <rPr>
        <sz val="12"/>
        <color theme="1"/>
        <rFont val="ＭＳ Ｐ明朝"/>
        <family val="1"/>
        <charset val="128"/>
      </rPr>
      <t>　外)</t>
    </r>
    <rPh sb="61" eb="62">
      <t>ホカ</t>
    </rPh>
    <phoneticPr fontId="4"/>
  </si>
  <si>
    <r>
      <t>公定価格に関するFAQ(よくある質問)(</t>
    </r>
    <r>
      <rPr>
        <sz val="12"/>
        <color rgb="FFFF0000"/>
        <rFont val="ＭＳ Ｐ明朝"/>
        <family val="1"/>
        <charset val="128"/>
      </rPr>
      <t>第30版</t>
    </r>
    <r>
      <rPr>
        <sz val="12"/>
        <color theme="1"/>
        <rFont val="ＭＳ Ｐ明朝"/>
        <family val="1"/>
        <charset val="128"/>
      </rPr>
      <t xml:space="preserve">)
</t>
    </r>
    <r>
      <rPr>
        <sz val="11"/>
        <color theme="1"/>
        <rFont val="ＭＳ Ｐ明朝"/>
        <family val="1"/>
        <charset val="128"/>
      </rPr>
      <t xml:space="preserve">※掲載URL（こども家庭庁ホームページ内） → </t>
    </r>
    <rPh sb="20" eb="21">
      <t>ダイ</t>
    </rPh>
    <rPh sb="23" eb="24">
      <t>ハン</t>
    </rPh>
    <rPh sb="27" eb="29">
      <t>ケイサイ</t>
    </rPh>
    <rPh sb="36" eb="39">
      <t>カテイチョウ</t>
    </rPh>
    <rPh sb="45" eb="46">
      <t>ナイ</t>
    </rPh>
    <phoneticPr fontId="4"/>
  </si>
  <si>
    <r>
      <t>施設型給付費等に係る処遇改善等加算について（最終改正：令和</t>
    </r>
    <r>
      <rPr>
        <sz val="12"/>
        <color rgb="FFFF0000"/>
        <rFont val="ＭＳ Ｐ明朝"/>
        <family val="1"/>
        <charset val="128"/>
      </rPr>
      <t>8年4月8日 こ成保319</t>
    </r>
    <r>
      <rPr>
        <sz val="12"/>
        <color theme="1"/>
        <rFont val="ＭＳ Ｐ明朝"/>
        <family val="1"/>
        <charset val="128"/>
      </rPr>
      <t xml:space="preserve">　外 ) </t>
    </r>
    <rPh sb="0" eb="2">
      <t>シセツ</t>
    </rPh>
    <rPh sb="2" eb="3">
      <t>ガタ</t>
    </rPh>
    <rPh sb="3" eb="5">
      <t>キュウフ</t>
    </rPh>
    <rPh sb="5" eb="6">
      <t>ヒ</t>
    </rPh>
    <rPh sb="6" eb="7">
      <t>トウ</t>
    </rPh>
    <rPh sb="8" eb="9">
      <t>カカ</t>
    </rPh>
    <rPh sb="10" eb="12">
      <t>ショグウ</t>
    </rPh>
    <rPh sb="12" eb="14">
      <t>カイゼン</t>
    </rPh>
    <rPh sb="14" eb="15">
      <t>トウ</t>
    </rPh>
    <rPh sb="15" eb="17">
      <t>カサン</t>
    </rPh>
    <rPh sb="22" eb="24">
      <t>サイシュウ</t>
    </rPh>
    <rPh sb="24" eb="26">
      <t>カイセイ</t>
    </rPh>
    <rPh sb="43" eb="44">
      <t>ホカ</t>
    </rPh>
    <phoneticPr fontId="4"/>
  </si>
  <si>
    <r>
      <t>教育・保育施設等における事故防止及び事故発生時の対応のためのガイドライン</t>
    </r>
    <r>
      <rPr>
        <sz val="12"/>
        <color rgb="FFFF0000"/>
        <rFont val="ＭＳ Ｐ明朝"/>
        <family val="1"/>
        <charset val="128"/>
      </rPr>
      <t>について</t>
    </r>
    <r>
      <rPr>
        <sz val="12"/>
        <color theme="1"/>
        <rFont val="ＭＳ Ｐ明朝"/>
        <family val="1"/>
        <charset val="128"/>
      </rPr>
      <t xml:space="preserve">（平成28年3月31日府子本第192号 外）別添［施設・事業者向け］
</t>
    </r>
    <r>
      <rPr>
        <sz val="11"/>
        <color theme="1"/>
        <rFont val="ＭＳ Ｐ明朝"/>
        <family val="1"/>
        <charset val="128"/>
      </rPr>
      <t>※掲載URL（こども家庭庁ホームページ内） →</t>
    </r>
    <rPh sb="0" eb="2">
      <t>キョウイク</t>
    </rPh>
    <rPh sb="3" eb="5">
      <t>ホイク</t>
    </rPh>
    <rPh sb="5" eb="7">
      <t>シセツ</t>
    </rPh>
    <rPh sb="7" eb="8">
      <t>トウ</t>
    </rPh>
    <rPh sb="12" eb="16">
      <t>ジコボウシ</t>
    </rPh>
    <rPh sb="16" eb="17">
      <t>オヨ</t>
    </rPh>
    <rPh sb="18" eb="23">
      <t>ジコハッセイジ</t>
    </rPh>
    <rPh sb="24" eb="26">
      <t>タイオウ</t>
    </rPh>
    <rPh sb="76" eb="78">
      <t>ケイサイ</t>
    </rPh>
    <rPh sb="85" eb="88">
      <t>カテイチョウ</t>
    </rPh>
    <rPh sb="94" eb="95">
      <t>ナイ</t>
    </rPh>
    <phoneticPr fontId="4"/>
  </si>
  <si>
    <t>【児童虐待等（不適切な保育を含む）の防止及び発生時の対応】</t>
    <rPh sb="1" eb="3">
      <t>ジドウ</t>
    </rPh>
    <rPh sb="3" eb="5">
      <t>ギャクタイ</t>
    </rPh>
    <rPh sb="5" eb="6">
      <t>トウ</t>
    </rPh>
    <rPh sb="7" eb="10">
      <t>フテキセツ</t>
    </rPh>
    <rPh sb="11" eb="13">
      <t>ホイク</t>
    </rPh>
    <rPh sb="14" eb="15">
      <t>フク</t>
    </rPh>
    <rPh sb="18" eb="20">
      <t>ボウシ</t>
    </rPh>
    <rPh sb="20" eb="21">
      <t>オヨ</t>
    </rPh>
    <rPh sb="22" eb="25">
      <t>ハッセイジ</t>
    </rPh>
    <rPh sb="26" eb="28">
      <t>タイオウ</t>
    </rPh>
    <phoneticPr fontId="10"/>
  </si>
  <si>
    <t>職員による、障害児を含む入所児童に対する虐待等の未然防止及び発生時の対応に関する措置を講じているか。</t>
    <rPh sb="0" eb="2">
      <t>ショクイン</t>
    </rPh>
    <rPh sb="6" eb="9">
      <t>ショウガイジ</t>
    </rPh>
    <rPh sb="10" eb="11">
      <t>フク</t>
    </rPh>
    <rPh sb="12" eb="14">
      <t>ニュウショ</t>
    </rPh>
    <rPh sb="14" eb="16">
      <t>ジドウ</t>
    </rPh>
    <rPh sb="17" eb="18">
      <t>タイ</t>
    </rPh>
    <rPh sb="20" eb="22">
      <t>ギャクタイ</t>
    </rPh>
    <rPh sb="22" eb="23">
      <t>トウ</t>
    </rPh>
    <rPh sb="24" eb="26">
      <t>ミゼン</t>
    </rPh>
    <rPh sb="26" eb="28">
      <t>ボウシ</t>
    </rPh>
    <rPh sb="28" eb="29">
      <t>オヨ</t>
    </rPh>
    <rPh sb="30" eb="33">
      <t>ハッセイジ</t>
    </rPh>
    <rPh sb="34" eb="36">
      <t>タイオウ</t>
    </rPh>
    <rPh sb="37" eb="38">
      <t>カン</t>
    </rPh>
    <rPh sb="40" eb="42">
      <t>ソチ</t>
    </rPh>
    <rPh sb="43" eb="44">
      <t>コウ</t>
    </rPh>
    <phoneticPr fontId="4"/>
  </si>
  <si>
    <t>保育所や幼稚園等における虐待の防止及び発生時の対応等に関するガイドラインについて（通知）（令和7年8月29日こ成保503 外）（別紙1）保育所や幼稚園等における虐待の防止及び発生時の対応等に関するガイドライン</t>
    <rPh sb="0" eb="2">
      <t>ホイク</t>
    </rPh>
    <rPh sb="2" eb="3">
      <t>ジョ</t>
    </rPh>
    <rPh sb="4" eb="7">
      <t>ヨウチエン</t>
    </rPh>
    <rPh sb="7" eb="8">
      <t>トウ</t>
    </rPh>
    <rPh sb="12" eb="14">
      <t>ギャクタイ</t>
    </rPh>
    <rPh sb="15" eb="17">
      <t>ボウシ</t>
    </rPh>
    <rPh sb="17" eb="18">
      <t>オヨ</t>
    </rPh>
    <rPh sb="19" eb="21">
      <t>ハッセイ</t>
    </rPh>
    <rPh sb="21" eb="22">
      <t>ジ</t>
    </rPh>
    <rPh sb="23" eb="25">
      <t>タイオウ</t>
    </rPh>
    <rPh sb="25" eb="26">
      <t>トウ</t>
    </rPh>
    <rPh sb="27" eb="28">
      <t>カン</t>
    </rPh>
    <rPh sb="41" eb="43">
      <t>ツウチ</t>
    </rPh>
    <rPh sb="45" eb="47">
      <t>レイワ</t>
    </rPh>
    <rPh sb="48" eb="49">
      <t>ネン</t>
    </rPh>
    <rPh sb="50" eb="51">
      <t>ガツ</t>
    </rPh>
    <rPh sb="53" eb="54">
      <t>ニチ</t>
    </rPh>
    <rPh sb="55" eb="56">
      <t>ナリ</t>
    </rPh>
    <rPh sb="56" eb="57">
      <t>ホ</t>
    </rPh>
    <rPh sb="61" eb="62">
      <t>ホカ</t>
    </rPh>
    <rPh sb="64" eb="66">
      <t>ベッシ</t>
    </rPh>
    <phoneticPr fontId="4"/>
  </si>
  <si>
    <t xml:space="preserve">事業所において虐待と疑われる事案を発見した場合には、施設は状況を正確に把握するとともに市町村や都道府県に設置されている相談窓口や担当部署に対して、把握した状況等を速やかに情報提供・相談しているか。																					
																					</t>
    <rPh sb="0" eb="3">
      <t>ジギョウショ</t>
    </rPh>
    <rPh sb="26" eb="28">
      <t>シセツ</t>
    </rPh>
    <phoneticPr fontId="4"/>
  </si>
  <si>
    <t>） ・</t>
    <phoneticPr fontId="4"/>
  </si>
  <si>
    <t>児童福祉法第25条第1項</t>
    <rPh sb="0" eb="5">
      <t>ジドウフクシホウ</t>
    </rPh>
    <rPh sb="5" eb="6">
      <t>ダイ</t>
    </rPh>
    <rPh sb="8" eb="9">
      <t>ジョウ</t>
    </rPh>
    <rPh sb="9" eb="10">
      <t>ダイ</t>
    </rPh>
    <rPh sb="11" eb="12">
      <t>コウ</t>
    </rPh>
    <phoneticPr fontId="10"/>
  </si>
  <si>
    <t>　要保護児童を発見した者は、これを市町村、都道府県の設置する福祉事務所若しくは児童相談所又は児童委員を介して市町村、都道府県の設置する福祉事務所若しくは児童相談所に通告しなければならない。ただし、罪を犯した満十四歳以上の児童については、この限りでない。この場合においては、これを家庭裁判所に通告しなければならない。</t>
    <phoneticPr fontId="40"/>
  </si>
  <si>
    <t>○「いる」場合</t>
    <rPh sb="5" eb="7">
      <t>バアイ</t>
    </rPh>
    <phoneticPr fontId="40"/>
  </si>
  <si>
    <t>①保護者への周知方法</t>
    <rPh sb="1" eb="4">
      <t>ホゴシャ</t>
    </rPh>
    <rPh sb="6" eb="10">
      <t>シュウチホウホウ</t>
    </rPh>
    <phoneticPr fontId="40"/>
  </si>
  <si>
    <t>②周知時期</t>
    <rPh sb="1" eb="3">
      <t>シュウチ</t>
    </rPh>
    <rPh sb="3" eb="5">
      <t>ジキ</t>
    </rPh>
    <phoneticPr fontId="40"/>
  </si>
  <si>
    <t>〔</t>
    <phoneticPr fontId="40"/>
  </si>
  <si>
    <t>〕</t>
    <phoneticPr fontId="40"/>
  </si>
  <si>
    <t>改訂時期</t>
    <rPh sb="0" eb="2">
      <t>カイテイ</t>
    </rPh>
    <rPh sb="2" eb="4">
      <t>ジキ</t>
    </rPh>
    <phoneticPr fontId="40"/>
  </si>
  <si>
    <t>○「いない」場合</t>
    <rPh sb="6" eb="8">
      <t>バアイ</t>
    </rPh>
    <phoneticPr fontId="40"/>
  </si>
  <si>
    <t>安全計画の見直しについて検討を行ったか</t>
    <rPh sb="0" eb="4">
      <t>アンゼンケイカク</t>
    </rPh>
    <rPh sb="5" eb="7">
      <t>ミナオ</t>
    </rPh>
    <rPh sb="12" eb="14">
      <t>ケントウ</t>
    </rPh>
    <rPh sb="15" eb="16">
      <t>オコナ</t>
    </rPh>
    <phoneticPr fontId="40"/>
  </si>
  <si>
    <t>「した」場合、研修内容について具体的に記入すること。</t>
    <rPh sb="7" eb="11">
      <t>ケンシュウナイヨウ</t>
    </rPh>
    <phoneticPr fontId="4"/>
  </si>
  <si>
    <t>「未就学児が日常的に集団で移動する経路の交通安全の確保について」(令和6年6月14日　こども家庭庁成育局安全対策課 外)</t>
  </si>
  <si>
    <t>園外活動時の安全管理の取組として、散歩計画を作成し活用しているか。</t>
    <phoneticPr fontId="4"/>
  </si>
  <si>
    <r>
      <rPr>
        <b/>
        <sz val="9"/>
        <color theme="1"/>
        <rFont val="HGｺﾞｼｯｸM"/>
        <family val="3"/>
        <charset val="128"/>
      </rPr>
      <t>※公定価格に関するFAQ　</t>
    </r>
    <r>
      <rPr>
        <b/>
        <sz val="9"/>
        <color rgb="FFFF0000"/>
        <rFont val="HGｺﾞｼｯｸM"/>
        <family val="3"/>
        <charset val="128"/>
      </rPr>
      <t>第30版</t>
    </r>
    <r>
      <rPr>
        <b/>
        <sz val="9"/>
        <color theme="1"/>
        <rFont val="HGｺﾞｼｯｸM"/>
        <family val="3"/>
        <charset val="128"/>
      </rPr>
      <t xml:space="preserve">  No.219</t>
    </r>
    <r>
      <rPr>
        <sz val="9"/>
        <color theme="1"/>
        <rFont val="HGｺﾞｼｯｸM"/>
        <family val="3"/>
        <charset val="128"/>
      </rPr>
      <t xml:space="preserve">
  公定価格における配置基準や加算算定上の定数の一部に短時間勤務（常勤（各施設・事業所の就業規則において定められている常勤の従業者が勤務すべき時間数に達している者）以外の者。）の教育・保育従事者を充てることができます。なお、「保育所等における常勤保育士及び短時間保育士の定義について」（令和５年４月21日付こ成保２１）において、短時間勤務の保育士を充てる場合の取扱いを示しています。
</t>
    </r>
    <r>
      <rPr>
        <b/>
        <sz val="9"/>
        <color theme="1"/>
        <rFont val="HGｺﾞｼｯｸM"/>
        <family val="3"/>
        <charset val="128"/>
      </rPr>
      <t>※公定価格に関するFAQ　</t>
    </r>
    <r>
      <rPr>
        <b/>
        <sz val="9"/>
        <color rgb="FFFF0000"/>
        <rFont val="HGｺﾞｼｯｸM"/>
        <family val="3"/>
        <charset val="128"/>
      </rPr>
      <t>第30版</t>
    </r>
    <r>
      <rPr>
        <b/>
        <sz val="9"/>
        <color theme="1"/>
        <rFont val="HGｺﾞｼｯｸM"/>
        <family val="3"/>
        <charset val="128"/>
      </rPr>
      <t xml:space="preserve">  No.220
</t>
    </r>
    <r>
      <rPr>
        <sz val="9"/>
        <color theme="1"/>
        <rFont val="HGｺﾞｼｯｸM"/>
        <family val="3"/>
        <charset val="128"/>
      </rPr>
      <t xml:space="preserve">  当該通知は、最低基準上の保育士定数に充てられる常勤の保育士及び短時間勤務の保育士について、改めて定義を示したものです。
  他方で、公定価格の取り扱いについては、留意事項通知で示しているところであり、各施設・事業所の就業規則等で定めた常勤職員の１か月の勤務時間数に達しない者について、常勤換算を行うこととしています。
この取り扱いについては、今般の通知による変更は無く、従前のとおり、以下の算式により常勤職員数に換算することとします。
＜常勤換算値を算出するための算式＞
常勤以外の職員の1か月の勤務時間数の合計
÷ 各施設・事業所の就業規則等で定めた常勤職員の１か月の勤務時間数 ＝ 常勤換算値(小数点以下の端数処理を行わない)</t>
    </r>
    <rPh sb="13" eb="14">
      <t>ダイ</t>
    </rPh>
    <rPh sb="16" eb="17">
      <t>ハン</t>
    </rPh>
    <rPh sb="232" eb="233">
      <t>ダイ</t>
    </rPh>
    <rPh sb="235" eb="236">
      <t>ハン</t>
    </rPh>
    <phoneticPr fontId="4"/>
  </si>
  <si>
    <r>
      <t>留意事項通知　別紙</t>
    </r>
    <r>
      <rPr>
        <b/>
        <sz val="10"/>
        <color rgb="FFFF0000"/>
        <rFont val="ＭＳ Ｐ明朝"/>
        <family val="1"/>
        <charset val="128"/>
      </rPr>
      <t>９</t>
    </r>
    <r>
      <rPr>
        <b/>
        <sz val="10"/>
        <color theme="1"/>
        <rFont val="ＭＳ Ｐ明朝"/>
        <family val="1"/>
        <charset val="128"/>
      </rPr>
      <t xml:space="preserve">（事業所内保育事業（保育認定３号））
Ⅴ 乗除調整部分
１．定員を恒常的に超過する場合（⑳）
</t>
    </r>
    <r>
      <rPr>
        <sz val="10"/>
        <color rgb="FFFF0000"/>
        <rFont val="ＭＳ Ｐ明朝"/>
        <family val="1"/>
        <charset val="128"/>
      </rPr>
      <t xml:space="preserve"> （１）調整の適用を受ける事業所の要件   
 直前の連続する２年度間常に利用定員を超えており（注１）、かつ、各年度の年間平均在所率（注２）が120％以上の状態にある事業所に適用する。    
なお、保育の提供は利用定員の範囲内で行われることが原則であること。    
また、上記の状態にある事業所に対しては、利用定員の見直しに向けた指導を行うこと。    
なお、小規模保育事業Ａ型又はＢ型の基準が適用される事業所内保育事業については、定員19人以下の事業であるが、定員を超えて22人までの受け入れが可能であること。   
（注１）利用定員を超えて受け入れる場合の留意事項       
利用定員を超えて受け入れる場合であっても、事業所の設備又は職員数が、利用定員を超えて利用する子どもを含めた利用子ども数に照らし、家庭的保育事業等設備運営基準及び本通知等に定める基準を満たしていること。 
（注２）年間平均在所率 当該年度内における各月の初日の利用子ども数の総和を各月の初日の利用定員の総和で除したものをいう。
</t>
    </r>
    <r>
      <rPr>
        <b/>
        <sz val="10"/>
        <color theme="1"/>
        <rFont val="ＭＳ Ｐ明朝"/>
        <family val="1"/>
        <charset val="128"/>
      </rPr>
      <t xml:space="preserve">
</t>
    </r>
    <rPh sb="0" eb="6">
      <t>リュウイジコウツウチ</t>
    </rPh>
    <phoneticPr fontId="4"/>
  </si>
  <si>
    <t xml:space="preserve">4　研修の実施体制等
(1)　体系的な研修計画の作成
保育所においては、当該保育所における保育の課題や各職員のキャリアパス等も見据えて、初任者から管理職員までの職位や職務内容等を踏まえた体系的な研修計画を作成しなければならない。
</t>
    <rPh sb="2" eb="4">
      <t>ケンシュウ</t>
    </rPh>
    <rPh sb="5" eb="7">
      <t>ジッシ</t>
    </rPh>
    <rPh sb="7" eb="10">
      <t>タイセイトウ</t>
    </rPh>
    <rPh sb="27" eb="30">
      <t>ホイクショ</t>
    </rPh>
    <rPh sb="36" eb="38">
      <t>トウガイ</t>
    </rPh>
    <rPh sb="38" eb="41">
      <t>ホイクショ</t>
    </rPh>
    <rPh sb="45" eb="47">
      <t>ホイク</t>
    </rPh>
    <rPh sb="48" eb="50">
      <t>カダイ</t>
    </rPh>
    <rPh sb="51" eb="54">
      <t>カクショクイン</t>
    </rPh>
    <rPh sb="61" eb="62">
      <t>トウ</t>
    </rPh>
    <rPh sb="63" eb="65">
      <t>ミス</t>
    </rPh>
    <rPh sb="68" eb="71">
      <t>ショニンシャ</t>
    </rPh>
    <rPh sb="73" eb="77">
      <t>カンリショクイン</t>
    </rPh>
    <rPh sb="80" eb="82">
      <t>ショクイ</t>
    </rPh>
    <rPh sb="83" eb="85">
      <t>ショクム</t>
    </rPh>
    <rPh sb="85" eb="87">
      <t>ナイヨウ</t>
    </rPh>
    <rPh sb="87" eb="88">
      <t>トウ</t>
    </rPh>
    <rPh sb="89" eb="90">
      <t>フ</t>
    </rPh>
    <rPh sb="93" eb="96">
      <t>タイケイテキ</t>
    </rPh>
    <rPh sb="97" eb="101">
      <t>ケンシュウケイカク</t>
    </rPh>
    <rPh sb="102" eb="104">
      <t>サクセイ</t>
    </rPh>
    <phoneticPr fontId="4"/>
  </si>
  <si>
    <t>(1)　職場における研修
 職員が日々の保育実践を通じて、必要な知識及び技術の修得、維持及び向上を図るとともに、保育の課題等への共通理解や協働性を高め、保育所全体としての保育の質の向上を図っていくためには、日常的に職員同士が主体的に学び合う姿勢と環境が重要であり、職場内での研修の充実が図られなければならない。</t>
    <phoneticPr fontId="4"/>
  </si>
  <si>
    <t>1　職員の資質向上に関する基本的事項
(1)　保育所職員に求められる専門性
子どもの最善の利益を考慮し、人権に配慮した保育を行うためには、職員一人一人の倫理観、人間性並びに保育所職員としての職務及び責任の理解と自覚が基盤となる。各職員は、自己評価に基づく課題等を踏まえ、保育所内外の研修等を通じて、保育士・看護師・調理員・栄養士等、それぞれの職務内容に応じた専門性を高めるため、必要な知識及び技術の修得、維持及び向上に努めなければならない。</t>
    <rPh sb="2" eb="4">
      <t>ショクイン</t>
    </rPh>
    <rPh sb="5" eb="9">
      <t>シシツコウジョウ</t>
    </rPh>
    <rPh sb="10" eb="11">
      <t>カン</t>
    </rPh>
    <rPh sb="13" eb="16">
      <t>キホンテキ</t>
    </rPh>
    <rPh sb="16" eb="18">
      <t>ジコウ</t>
    </rPh>
    <rPh sb="23" eb="26">
      <t>ホイクショ</t>
    </rPh>
    <rPh sb="26" eb="28">
      <t>ショクイン</t>
    </rPh>
    <rPh sb="29" eb="30">
      <t>モト</t>
    </rPh>
    <rPh sb="34" eb="37">
      <t>センモンセイ</t>
    </rPh>
    <rPh sb="38" eb="39">
      <t>コ</t>
    </rPh>
    <rPh sb="42" eb="44">
      <t>サイゼン</t>
    </rPh>
    <rPh sb="45" eb="47">
      <t>リエキ</t>
    </rPh>
    <rPh sb="48" eb="50">
      <t>コウリョ</t>
    </rPh>
    <rPh sb="52" eb="54">
      <t>ジンケン</t>
    </rPh>
    <rPh sb="55" eb="57">
      <t>ハイリョ</t>
    </rPh>
    <rPh sb="59" eb="61">
      <t>ホイク</t>
    </rPh>
    <rPh sb="62" eb="63">
      <t>オコナ</t>
    </rPh>
    <rPh sb="69" eb="75">
      <t>ショクインヒトリ</t>
    </rPh>
    <rPh sb="76" eb="79">
      <t>リンリカン</t>
    </rPh>
    <rPh sb="80" eb="83">
      <t>ニンゲンセイ</t>
    </rPh>
    <rPh sb="83" eb="84">
      <t>ナラ</t>
    </rPh>
    <phoneticPr fontId="4"/>
  </si>
  <si>
    <t>看護師・保健師・准看護師</t>
    <rPh sb="0" eb="3">
      <t>カンゴシ</t>
    </rPh>
    <rPh sb="4" eb="7">
      <t>ホケンシ</t>
    </rPh>
    <phoneticPr fontId="4"/>
  </si>
  <si>
    <t>理学療法士・作業療法士・</t>
    <rPh sb="0" eb="2">
      <t>リガク</t>
    </rPh>
    <rPh sb="2" eb="5">
      <t>リョウホウシ</t>
    </rPh>
    <rPh sb="6" eb="8">
      <t>サギョウ</t>
    </rPh>
    <rPh sb="8" eb="11">
      <t>リョウホウシ</t>
    </rPh>
    <phoneticPr fontId="4"/>
  </si>
  <si>
    <t>幼稚園教諭･小学校教諭</t>
    <rPh sb="0" eb="3">
      <t>ヨウチ</t>
    </rPh>
    <rPh sb="3" eb="5">
      <t>キョウユ</t>
    </rPh>
    <rPh sb="6" eb="9">
      <t>ショウガッコウ</t>
    </rPh>
    <rPh sb="9" eb="11">
      <t>キョウユ</t>
    </rPh>
    <phoneticPr fontId="40"/>
  </si>
  <si>
    <t>言語聴覚士・心理担当職員等</t>
    <rPh sb="0" eb="5">
      <t>ゲンゴチョウカクシ</t>
    </rPh>
    <rPh sb="6" eb="8">
      <t>シンリ</t>
    </rPh>
    <rPh sb="8" eb="10">
      <t>タントウ</t>
    </rPh>
    <rPh sb="10" eb="12">
      <t>ショクイン</t>
    </rPh>
    <rPh sb="12" eb="13">
      <t>トウ</t>
    </rPh>
    <phoneticPr fontId="4"/>
  </si>
  <si>
    <t>･養護教諭</t>
    <rPh sb="1" eb="3">
      <t>ヨウゴ</t>
    </rPh>
    <rPh sb="3" eb="5">
      <t>キョウユ</t>
    </rPh>
    <phoneticPr fontId="40"/>
  </si>
  <si>
    <t>短時間</t>
    <rPh sb="0" eb="1">
      <t>タン</t>
    </rPh>
    <rPh sb="1" eb="3">
      <t>ジカン</t>
    </rPh>
    <phoneticPr fontId="67"/>
  </si>
  <si>
    <t>その他</t>
    <phoneticPr fontId="4"/>
  </si>
  <si>
    <t>短時間</t>
    <rPh sb="0" eb="3">
      <t>タンジカン</t>
    </rPh>
    <phoneticPr fontId="67"/>
  </si>
  <si>
    <t>児童福祉法第18条の20の4第3項
　→令和6年4月1日より前から採用している保育士及び令和6年４月1日より前に採用内定行為を行った保育士はデータベースの対象外</t>
    <rPh sb="0" eb="5">
      <t>ジドウフクシホウ</t>
    </rPh>
    <rPh sb="5" eb="6">
      <t>ダイ</t>
    </rPh>
    <rPh sb="8" eb="9">
      <t>ジョウ</t>
    </rPh>
    <rPh sb="14" eb="15">
      <t>ダイ</t>
    </rPh>
    <rPh sb="16" eb="17">
      <t>コウ</t>
    </rPh>
    <rPh sb="20" eb="22">
      <t>レイワ</t>
    </rPh>
    <rPh sb="23" eb="24">
      <t>ネン</t>
    </rPh>
    <rPh sb="25" eb="26">
      <t>ガツ</t>
    </rPh>
    <rPh sb="27" eb="28">
      <t>ニチ</t>
    </rPh>
    <rPh sb="30" eb="31">
      <t>マエ</t>
    </rPh>
    <rPh sb="33" eb="35">
      <t>サイヨウ</t>
    </rPh>
    <rPh sb="39" eb="42">
      <t>ホイクシ</t>
    </rPh>
    <rPh sb="42" eb="43">
      <t>オヨ</t>
    </rPh>
    <rPh sb="44" eb="46">
      <t>レイワ</t>
    </rPh>
    <rPh sb="47" eb="48">
      <t>ネン</t>
    </rPh>
    <rPh sb="49" eb="50">
      <t>ガツ</t>
    </rPh>
    <rPh sb="54" eb="55">
      <t>マエ</t>
    </rPh>
    <rPh sb="56" eb="58">
      <t>サイヨウ</t>
    </rPh>
    <rPh sb="58" eb="60">
      <t>ナイテイ</t>
    </rPh>
    <rPh sb="60" eb="62">
      <t>コウイ</t>
    </rPh>
    <rPh sb="63" eb="64">
      <t>オコナ</t>
    </rPh>
    <rPh sb="66" eb="69">
      <t>ホイクシ</t>
    </rPh>
    <rPh sb="77" eb="80">
      <t>タイショウガイ</t>
    </rPh>
    <phoneticPr fontId="4"/>
  </si>
  <si>
    <t>施設長,保育士,看護師,准看護師,管理栄養士,栄養士,調理師,子育て支援員,家庭的保育者,幼稚園教諭,小学校教諭,養護教諭,特定理学療法士等</t>
    <rPh sb="0" eb="2">
      <t>シセツ</t>
    </rPh>
    <rPh sb="2" eb="3">
      <t>チョウ</t>
    </rPh>
    <rPh sb="4" eb="7">
      <t>ホイクシ</t>
    </rPh>
    <rPh sb="8" eb="11">
      <t>カンゴシ</t>
    </rPh>
    <rPh sb="12" eb="16">
      <t>ジュンカンゴシ</t>
    </rPh>
    <rPh sb="17" eb="19">
      <t>カンリ</t>
    </rPh>
    <rPh sb="19" eb="22">
      <t>エイヨウシ</t>
    </rPh>
    <rPh sb="23" eb="26">
      <t>エイヨウシ</t>
    </rPh>
    <rPh sb="27" eb="30">
      <t>チョウリシ</t>
    </rPh>
    <rPh sb="31" eb="33">
      <t>コソダ</t>
    </rPh>
    <rPh sb="34" eb="36">
      <t>シエン</t>
    </rPh>
    <rPh sb="36" eb="37">
      <t>イン</t>
    </rPh>
    <rPh sb="38" eb="41">
      <t>カテイテキ</t>
    </rPh>
    <rPh sb="41" eb="44">
      <t>ホイクシャ</t>
    </rPh>
    <rPh sb="45" eb="48">
      <t>ヨウチエン</t>
    </rPh>
    <rPh sb="48" eb="50">
      <t>キョウユ</t>
    </rPh>
    <rPh sb="51" eb="54">
      <t>ショウガッコウ</t>
    </rPh>
    <rPh sb="54" eb="56">
      <t>キョウユ</t>
    </rPh>
    <rPh sb="57" eb="61">
      <t>ヨウゴキョウユ</t>
    </rPh>
    <rPh sb="62" eb="70">
      <t>トクテイリガクリョウホウシトウ</t>
    </rPh>
    <phoneticPr fontId="4"/>
  </si>
  <si>
    <t>「保育所等における短時間勤務の保育士の取扱いについて」（令和5年4月21日こ成保21）
→最低基準上の保育士は、原則常勤であること。</t>
    <phoneticPr fontId="4"/>
  </si>
  <si>
    <t>産休・育休、病休等で休職中の職員についてはカウントしない。</t>
    <rPh sb="14" eb="16">
      <t>ショクイン</t>
    </rPh>
    <phoneticPr fontId="4"/>
  </si>
  <si>
    <t>育児・介護休業法に係る時短勤務職員については、短時間の欄に計上する。</t>
    <rPh sb="0" eb="2">
      <t>イクジ</t>
    </rPh>
    <rPh sb="3" eb="5">
      <t>カイゴ</t>
    </rPh>
    <rPh sb="5" eb="8">
      <t>キュウギョウホウ</t>
    </rPh>
    <rPh sb="9" eb="10">
      <t>カカ</t>
    </rPh>
    <rPh sb="11" eb="15">
      <t>ジタンキンム</t>
    </rPh>
    <rPh sb="15" eb="17">
      <t>ショクイン</t>
    </rPh>
    <rPh sb="23" eb="26">
      <t>タンジカン</t>
    </rPh>
    <rPh sb="27" eb="28">
      <t>ラン</t>
    </rPh>
    <rPh sb="29" eb="31">
      <t>ケイジョウ</t>
    </rPh>
    <phoneticPr fontId="4"/>
  </si>
  <si>
    <t>副施設長、地域子育て・子育て支援交付金や市町村単独補助金など、実施事業で人件費を賄っている職員はその他に計上する。</t>
    <rPh sb="0" eb="4">
      <t>フクシセ</t>
    </rPh>
    <rPh sb="5" eb="7">
      <t>チイキ</t>
    </rPh>
    <rPh sb="7" eb="9">
      <t>コソダ</t>
    </rPh>
    <rPh sb="50" eb="51">
      <t>タ</t>
    </rPh>
    <rPh sb="52" eb="54">
      <t>ケイジョウ</t>
    </rPh>
    <phoneticPr fontId="4"/>
  </si>
  <si>
    <t>オ</t>
    <phoneticPr fontId="4"/>
  </si>
  <si>
    <t>保育補助者や事務員等については、その他に計上する。</t>
    <rPh sb="0" eb="2">
      <t>ホイク</t>
    </rPh>
    <rPh sb="2" eb="4">
      <t>ホジョ</t>
    </rPh>
    <rPh sb="4" eb="5">
      <t>シャ</t>
    </rPh>
    <rPh sb="6" eb="9">
      <t>ジムイン</t>
    </rPh>
    <rPh sb="9" eb="10">
      <t>トウ</t>
    </rPh>
    <rPh sb="18" eb="19">
      <t>タ</t>
    </rPh>
    <rPh sb="20" eb="22">
      <t>ケイジョウ</t>
    </rPh>
    <phoneticPr fontId="4"/>
  </si>
  <si>
    <t>短時間とは、上記ク以外の者をいう。</t>
    <rPh sb="0" eb="3">
      <t>タンジカン</t>
    </rPh>
    <rPh sb="6" eb="8">
      <t>ジョウキ</t>
    </rPh>
    <phoneticPr fontId="67"/>
  </si>
  <si>
    <r>
      <t>保育士の算定に当たっては、当該保育所型事業所内保育事業に勤務する保健師、看護師又は准看護師を</t>
    </r>
    <r>
      <rPr>
        <u/>
        <sz val="10"/>
        <rFont val="ＭＳ Ｐ明朝"/>
        <family val="1"/>
        <charset val="128"/>
      </rPr>
      <t>1人に限り</t>
    </r>
    <r>
      <rPr>
        <sz val="10"/>
        <rFont val="ＭＳ Ｐ明朝"/>
        <family val="1"/>
        <charset val="128"/>
      </rPr>
      <t>保育士とみなすことができる。ただし、</t>
    </r>
    <r>
      <rPr>
        <u/>
        <sz val="10"/>
        <rFont val="ＭＳ Ｐ明朝"/>
        <family val="1"/>
        <charset val="128"/>
      </rPr>
      <t>久米島町については、准看護師を除く。</t>
    </r>
    <phoneticPr fontId="4"/>
  </si>
  <si>
    <r>
      <t>保育士の算定に当たっては、当該保育所型事業所内保育事業に勤務する理学療法士、作業療法士、言語聴覚士、心理担当職員、障害児の療育に関する知識及び経験を有する者であって、障害児の療育の指導を行う業務に5年以上従事した経験を有するもののいずれかに該当し、かつ、子育てに関する知識及び経験を有する者を</t>
    </r>
    <r>
      <rPr>
        <u/>
        <sz val="10"/>
        <rFont val="ＭＳ Ｐ明朝"/>
        <family val="1"/>
        <charset val="128"/>
      </rPr>
      <t>1人に限り</t>
    </r>
    <r>
      <rPr>
        <sz val="10"/>
        <rFont val="ＭＳ Ｐ明朝"/>
        <family val="1"/>
        <charset val="128"/>
      </rPr>
      <t>保育士とみなすことができる。</t>
    </r>
    <rPh sb="15" eb="18">
      <t>ホイクショ</t>
    </rPh>
    <rPh sb="18" eb="19">
      <t>ガタ</t>
    </rPh>
    <rPh sb="19" eb="23">
      <t>ジギョウショナイ</t>
    </rPh>
    <rPh sb="23" eb="25">
      <t>ホイク</t>
    </rPh>
    <rPh sb="25" eb="27">
      <t>ジギョウ</t>
    </rPh>
    <phoneticPr fontId="4"/>
  </si>
  <si>
    <t>留意事項通知　別紙9 Ⅱ-1-（2）-(ア)-i-c、ⅱ</t>
    <phoneticPr fontId="4"/>
  </si>
  <si>
    <t>留意事項通知 別紙9 Ⅲ-3</t>
    <rPh sb="0" eb="4">
      <t>リュウイジコウ</t>
    </rPh>
    <rPh sb="4" eb="6">
      <t>ツウチ</t>
    </rPh>
    <rPh sb="7" eb="9">
      <t>ベッシ</t>
    </rPh>
    <phoneticPr fontId="4"/>
  </si>
  <si>
    <t>留意事項通知 別紙9 Ⅲ-4</t>
    <rPh sb="0" eb="4">
      <t>リュウイジコウ</t>
    </rPh>
    <rPh sb="4" eb="6">
      <t>ツウチ</t>
    </rPh>
    <rPh sb="7" eb="9">
      <t>ベッシ</t>
    </rPh>
    <phoneticPr fontId="4"/>
  </si>
  <si>
    <t>留意事項通知　別紙9 Ⅴ-1-（1）</t>
    <phoneticPr fontId="4"/>
  </si>
  <si>
    <r>
      <t xml:space="preserve">留意事項通知　別紙9 Ⅳ-4-（2）-（ア）
</t>
    </r>
    <r>
      <rPr>
        <sz val="8"/>
        <color theme="1"/>
        <rFont val="ＭＳ Ｐ明朝"/>
        <family val="1"/>
        <charset val="128"/>
      </rPr>
      <t>→事業所内保育事業については、原則として、土曜日を含む週6日間の開所が求められる事業である。</t>
    </r>
    <rPh sb="0" eb="4">
      <t>リュウイジコウ</t>
    </rPh>
    <rPh sb="4" eb="6">
      <t>ツウチ</t>
    </rPh>
    <rPh sb="7" eb="9">
      <t>ベッシ</t>
    </rPh>
    <phoneticPr fontId="4"/>
  </si>
  <si>
    <t>留意事項通知　別紙9 Ⅱ-1-（2）-(イ)-i</t>
    <phoneticPr fontId="4"/>
  </si>
  <si>
    <t>留意事項通知　別紙9 Ⅳ-3</t>
    <rPh sb="0" eb="4">
      <t>リュウイジコウ</t>
    </rPh>
    <rPh sb="4" eb="6">
      <t>ツウチ</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</si>
</sst>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9">
    <numFmt numFmtId="176" formatCode="&quot;¥&quot;#,##0_);[Red]\(&quot;¥&quot;#,##0\)"/>
    <numFmt numFmtId="177" formatCode="#,##0.0_ "/>
    <numFmt numFmtId="178" formatCode="#,##0_ "/>
    <numFmt numFmtId="179" formatCode="#,##0.00_ "/>
    <numFmt numFmtId="180" formatCode="0.0_ "/>
    <numFmt numFmtId="181" formatCode="[$-411]ge\.m\.d;@"/>
    <numFmt numFmtId="182" formatCode="#,###"/>
    <numFmt numFmtId="183" formatCode="#,##0&quot;月&quot;\ "/>
    <numFmt numFmtId="184" formatCode="#,###\ "/>
    <numFmt numFmtId="185" formatCode="#,##0\ \ "/>
    <numFmt numFmtId="186" formatCode="#,##0.0&quot;％&quot;"/>
    <numFmt numFmtId="187" formatCode="#,##0.00\ "/>
    <numFmt numFmtId="188" formatCode="&quot;人 × &quot;#,##0.00&quot; ＝&quot;"/>
    <numFmt numFmtId="189" formatCode="&quot;（ &quot;#,##0&quot; ）&quot;"/>
    <numFmt numFmtId="190" formatCode="#,##0.0"/>
    <numFmt numFmtId="191" formatCode="#,##0&quot;歳児&quot;"/>
    <numFmt numFmtId="192" formatCode="m/d;@"/>
    <numFmt numFmtId="193" formatCode="\(#,##0\)"/>
    <numFmt numFmtId="194" formatCode="\(\ #,###\ \)"/>
    <numFmt numFmtId="195" formatCode="#,##0.0_);\(#,##0.0\)"/>
    <numFmt numFmtId="196" formatCode="00"/>
    <numFmt numFmtId="197" formatCode="0.0"/>
    <numFmt numFmtId="198" formatCode="ge/m/d\(aaa\)"/>
    <numFmt numFmtId="199" formatCode="ge\.m\.d;\(aaa\)"/>
    <numFmt numFmtId="200" formatCode="#,##0\ "/>
    <numFmt numFmtId="201" formatCode="h:mm;@"/>
    <numFmt numFmtId="202" formatCode="&quot;計&quot;#,##0&quot;人&quot;"/>
    <numFmt numFmtId="203" formatCode="#,##0.#"/>
    <numFmt numFmtId="204" formatCode="#,###\ \ "/>
    <numFmt numFmtId="205" formatCode="&quot;（ &quot;#,###&quot; ）&quot;"/>
    <numFmt numFmtId="206" formatCode="#,##0_);\(#,##0\)"/>
    <numFmt numFmtId="207" formatCode="\(#,##0.00\)"/>
    <numFmt numFmtId="208" formatCode="#,###.0"/>
    <numFmt numFmtId="209" formatCode="##&quot;名&quot;"/>
    <numFmt numFmtId="210" formatCode="[$-411]ggge&quot;年&quot;m&quot;月&quot;d&quot;日&quot;;@"/>
    <numFmt numFmtId="211" formatCode="d"/>
    <numFmt numFmtId="212" formatCode="[h]:mm"/>
    <numFmt numFmtId="213" formatCode="#"/>
    <numFmt numFmtId="214" formatCode="h&quot;時&quot;mm&quot;分&quot;;@"/>
    <numFmt numFmtId="215" formatCode="0_ "/>
    <numFmt numFmtId="216" formatCode="0_);[Red]\(0\)"/>
    <numFmt numFmtId="217" formatCode="#,##0.0&quot;人&quot;"/>
    <numFmt numFmtId="218" formatCode="&quot;÷   &quot;#,###&quot; ＝&quot;"/>
    <numFmt numFmtId="219" formatCode="&quot;÷  &quot;#,###&quot; ＝&quot;"/>
    <numFmt numFmtId="220" formatCode="##&quot;人&quot;"/>
    <numFmt numFmtId="221" formatCode="#0&quot;歳児&quot;"/>
    <numFmt numFmtId="222" formatCode="#,##0.#####"/>
    <numFmt numFmtId="223" formatCode="#,##0.0_ ;[Red]\-#,##0.0\ "/>
    <numFmt numFmtId="224" formatCode="0.0_);[Red]\(0.0\)"/>
  </numFmts>
  <fonts count="145">
    <font>
      <sz val="11"/>
      <name val="ＭＳ Ｐゴシック"/>
      <family val="3"/>
      <charset val="128"/>
    </font>
    <font>
      <sz val="11"/>
      <color theme="1"/>
      <name val="ＭＳ Ｐゴシック"/>
      <family val="2"/>
      <charset val="128"/>
    </font>
    <font>
      <sz val="11"/>
      <name val="ＭＳ Ｐゴシック"/>
      <family val="3"/>
      <charset val="128"/>
    </font>
    <font>
      <b/>
      <sz val="10"/>
      <name val="ＭＳ Ｐ明朝"/>
      <family val="1"/>
      <charset val="128"/>
    </font>
    <font>
      <sz val="6"/>
      <name val="ＭＳ Ｐゴシック"/>
      <family val="3"/>
      <charset val="128"/>
    </font>
    <font>
      <b/>
      <sz val="20"/>
      <name val="ＭＳ Ｐ明朝"/>
      <family val="1"/>
      <charset val="128"/>
    </font>
    <font>
      <sz val="13"/>
      <name val="ＭＳ Ｐ明朝"/>
      <family val="1"/>
      <charset val="128"/>
    </font>
    <font>
      <b/>
      <sz val="13"/>
      <name val="ＭＳ Ｐ明朝"/>
      <family val="1"/>
      <charset val="128"/>
    </font>
    <font>
      <sz val="11"/>
      <name val="ＭＳ Ｐ明朝"/>
      <family val="1"/>
      <charset val="128"/>
    </font>
    <font>
      <sz val="10"/>
      <name val="ＭＳ Ｐ明朝"/>
      <family val="1"/>
      <charset val="128"/>
    </font>
    <font>
      <sz val="6"/>
      <name val="ＭＳ Ｐ明朝"/>
      <family val="1"/>
      <charset val="128"/>
    </font>
    <font>
      <sz val="12"/>
      <name val="ＭＳ ゴシック"/>
      <family val="3"/>
      <charset val="128"/>
    </font>
    <font>
      <sz val="10"/>
      <name val="ＭＳ Ｐゴシック"/>
      <family val="3"/>
      <charset val="128"/>
    </font>
    <font>
      <b/>
      <sz val="12"/>
      <name val="ＭＳ Ｐ明朝"/>
      <family val="1"/>
      <charset val="128"/>
    </font>
    <font>
      <sz val="10"/>
      <name val="ＭＳ ゴシック"/>
      <family val="3"/>
      <charset val="128"/>
    </font>
    <font>
      <sz val="9"/>
      <name val="ＭＳ Ｐ明朝"/>
      <family val="1"/>
      <charset val="128"/>
    </font>
    <font>
      <sz val="8"/>
      <name val="ＭＳ Ｐ明朝"/>
      <family val="1"/>
      <charset val="128"/>
    </font>
    <font>
      <b/>
      <sz val="11"/>
      <name val="ＭＳ Ｐ明朝"/>
      <family val="1"/>
      <charset val="128"/>
    </font>
    <font>
      <sz val="8"/>
      <name val="ＭＳ Ｐゴシック"/>
      <family val="3"/>
      <charset val="128"/>
    </font>
    <font>
      <sz val="9"/>
      <name val="ＭＳ Ｐゴシック"/>
      <family val="3"/>
      <charset val="128"/>
    </font>
    <font>
      <u/>
      <sz val="10"/>
      <name val="ＭＳ Ｐ明朝"/>
      <family val="1"/>
      <charset val="128"/>
    </font>
    <font>
      <sz val="10.5"/>
      <name val="ＭＳ Ｐ明朝"/>
      <family val="1"/>
      <charset val="128"/>
    </font>
    <font>
      <b/>
      <sz val="10"/>
      <name val="ＭＳ Ｐゴシック"/>
      <family val="3"/>
      <charset val="128"/>
    </font>
    <font>
      <sz val="12"/>
      <name val="ＭＳ Ｐ明朝"/>
      <family val="1"/>
      <charset val="128"/>
    </font>
    <font>
      <sz val="9"/>
      <name val="ＭＳ ゴシック"/>
      <family val="3"/>
      <charset val="128"/>
    </font>
    <font>
      <sz val="9.5"/>
      <name val="ＭＳ Ｐ明朝"/>
      <family val="1"/>
      <charset val="128"/>
    </font>
    <font>
      <b/>
      <sz val="11"/>
      <name val="ＭＳ Ｐゴシック"/>
      <family val="3"/>
      <charset val="128"/>
    </font>
    <font>
      <sz val="9.5"/>
      <name val="ＭＳ ゴシック"/>
      <family val="3"/>
      <charset val="128"/>
    </font>
    <font>
      <sz val="10"/>
      <name val="ＭＳ 明朝"/>
      <family val="1"/>
      <charset val="128"/>
    </font>
    <font>
      <sz val="9"/>
      <name val="ＭＳ 明朝"/>
      <family val="1"/>
      <charset val="128"/>
    </font>
    <font>
      <sz val="10"/>
      <color indexed="10"/>
      <name val="ＭＳ Ｐ明朝"/>
      <family val="1"/>
      <charset val="128"/>
    </font>
    <font>
      <sz val="9"/>
      <color indexed="81"/>
      <name val="ＭＳ Ｐ明朝"/>
      <family val="1"/>
      <charset val="128"/>
    </font>
    <font>
      <b/>
      <sz val="9"/>
      <name val="ＭＳ Ｐゴシック"/>
      <family val="3"/>
      <charset val="128"/>
    </font>
    <font>
      <sz val="8"/>
      <color indexed="81"/>
      <name val="ＭＳ Ｐ明朝"/>
      <family val="1"/>
      <charset val="128"/>
    </font>
    <font>
      <b/>
      <sz val="8"/>
      <color indexed="81"/>
      <name val="ＭＳ Ｐゴシック"/>
      <family val="3"/>
      <charset val="128"/>
    </font>
    <font>
      <sz val="14"/>
      <name val="ＭＳ Ｐ明朝"/>
      <family val="1"/>
      <charset val="128"/>
    </font>
    <font>
      <sz val="8"/>
      <color indexed="81"/>
      <name val="ＭＳ Ｐゴシック"/>
      <family val="3"/>
      <charset val="128"/>
    </font>
    <font>
      <sz val="9"/>
      <color rgb="FFFF0000"/>
      <name val="ＭＳ Ｐ明朝"/>
      <family val="1"/>
      <charset val="128"/>
    </font>
    <font>
      <sz val="10"/>
      <color rgb="FFFF0000"/>
      <name val="ＭＳ Ｐ明朝"/>
      <family val="1"/>
      <charset val="128"/>
    </font>
    <font>
      <sz val="9"/>
      <color theme="1"/>
      <name val="ＭＳ Ｐゴシック"/>
      <family val="3"/>
      <charset val="128"/>
    </font>
    <font>
      <sz val="6"/>
      <name val="ＭＳ Ｐゴシック"/>
      <family val="2"/>
      <charset val="128"/>
      <scheme val="minor"/>
    </font>
    <font>
      <sz val="9"/>
      <color theme="1"/>
      <name val="ＭＳ Ｐ明朝"/>
      <family val="1"/>
      <charset val="128"/>
    </font>
    <font>
      <sz val="9"/>
      <color rgb="FF000000"/>
      <name val="MS UI Gothic"/>
      <family val="3"/>
      <charset val="128"/>
    </font>
    <font>
      <sz val="10"/>
      <color theme="1"/>
      <name val="ＭＳ Ｐ明朝"/>
      <family val="1"/>
      <charset val="128"/>
    </font>
    <font>
      <b/>
      <sz val="10"/>
      <color theme="1"/>
      <name val="ＭＳ Ｐ明朝"/>
      <family val="1"/>
      <charset val="128"/>
    </font>
    <font>
      <b/>
      <sz val="11"/>
      <color theme="1"/>
      <name val="ＭＳ Ｐゴシック"/>
      <family val="3"/>
      <charset val="128"/>
    </font>
    <font>
      <b/>
      <sz val="11"/>
      <color theme="1"/>
      <name val="ＭＳ Ｐ明朝"/>
      <family val="1"/>
      <charset val="128"/>
    </font>
    <font>
      <sz val="12"/>
      <color theme="1"/>
      <name val="ＭＳ ゴシック"/>
      <family val="3"/>
      <charset val="128"/>
    </font>
    <font>
      <sz val="11"/>
      <color theme="1"/>
      <name val="ＭＳ Ｐゴシック"/>
      <family val="3"/>
      <charset val="128"/>
    </font>
    <font>
      <sz val="10"/>
      <color theme="1"/>
      <name val="ＭＳ Ｐゴシック"/>
      <family val="3"/>
      <charset val="128"/>
    </font>
    <font>
      <sz val="12"/>
      <color theme="1"/>
      <name val="ＭＳ Ｐ明朝"/>
      <family val="1"/>
      <charset val="128"/>
    </font>
    <font>
      <sz val="10"/>
      <color theme="1"/>
      <name val="ＭＳ 明朝"/>
      <family val="1"/>
      <charset val="128"/>
    </font>
    <font>
      <b/>
      <sz val="8"/>
      <color theme="1"/>
      <name val="ＭＳ Ｐゴシック"/>
      <family val="3"/>
      <charset val="128"/>
    </font>
    <font>
      <b/>
      <sz val="8"/>
      <color theme="1"/>
      <name val="ＭＳ 明朝"/>
      <family val="1"/>
      <charset val="128"/>
    </font>
    <font>
      <sz val="9"/>
      <color theme="1"/>
      <name val="ＭＳ 明朝"/>
      <family val="1"/>
      <charset val="128"/>
    </font>
    <font>
      <sz val="10"/>
      <color theme="1"/>
      <name val="ＭＳ ゴシック"/>
      <family val="3"/>
      <charset val="128"/>
    </font>
    <font>
      <sz val="9"/>
      <name val="ＭＳ Ｐ明朝"/>
      <family val="3"/>
      <charset val="128"/>
    </font>
    <font>
      <b/>
      <u/>
      <sz val="10"/>
      <name val="ＭＳ Ｐ明朝"/>
      <family val="1"/>
      <charset val="128"/>
    </font>
    <font>
      <sz val="9"/>
      <color indexed="81"/>
      <name val="MS P ゴシック"/>
      <family val="3"/>
      <charset val="128"/>
    </font>
    <font>
      <sz val="11"/>
      <name val="ＭＳ Ｐ明朝"/>
      <family val="3"/>
      <charset val="128"/>
    </font>
    <font>
      <sz val="20"/>
      <name val="ＭＳ Ｐ明朝"/>
      <family val="1"/>
      <charset val="128"/>
    </font>
    <font>
      <b/>
      <u/>
      <sz val="9"/>
      <color indexed="81"/>
      <name val="ＭＳ Ｐ明朝"/>
      <family val="1"/>
      <charset val="128"/>
    </font>
    <font>
      <u/>
      <sz val="11"/>
      <color theme="10"/>
      <name val="ＭＳ Ｐゴシック"/>
      <family val="3"/>
      <charset val="128"/>
    </font>
    <font>
      <sz val="10"/>
      <color theme="0"/>
      <name val="ＭＳ Ｐ明朝"/>
      <family val="1"/>
      <charset val="128"/>
    </font>
    <font>
      <sz val="9"/>
      <name val="HGP創英角ﾎﾟｯﾌﾟ体"/>
      <family val="3"/>
      <charset val="128"/>
    </font>
    <font>
      <b/>
      <sz val="11"/>
      <name val="游ゴシック Medium"/>
      <family val="3"/>
      <charset val="128"/>
    </font>
    <font>
      <b/>
      <sz val="9"/>
      <color rgb="FFFF0000"/>
      <name val="ＭＳ Ｐゴシック"/>
      <family val="3"/>
      <charset val="128"/>
    </font>
    <font>
      <sz val="6"/>
      <name val="游ゴシック Medium"/>
      <family val="2"/>
      <charset val="128"/>
    </font>
    <font>
      <u/>
      <sz val="11"/>
      <name val="ＭＳ Ｐゴシック"/>
      <family val="3"/>
      <charset val="128"/>
    </font>
    <font>
      <u/>
      <sz val="9"/>
      <color indexed="81"/>
      <name val="ＭＳ Ｐ明朝"/>
      <family val="1"/>
      <charset val="128"/>
    </font>
    <font>
      <sz val="11"/>
      <name val="UD デジタル 教科書体 NK-R"/>
      <family val="1"/>
      <charset val="128"/>
    </font>
    <font>
      <sz val="12"/>
      <name val="UD デジタル 教科書体 NK-R"/>
      <family val="1"/>
      <charset val="128"/>
    </font>
    <font>
      <sz val="11"/>
      <name val="游ゴシック"/>
      <family val="3"/>
      <charset val="128"/>
    </font>
    <font>
      <sz val="14"/>
      <name val="UD デジタル 教科書体 NK-R"/>
      <family val="1"/>
      <charset val="128"/>
    </font>
    <font>
      <b/>
      <sz val="20"/>
      <name val="UD デジタル 教科書体 NK-R"/>
      <family val="1"/>
      <charset val="128"/>
    </font>
    <font>
      <sz val="13"/>
      <name val="UD デジタル 教科書体 NK-R"/>
      <family val="1"/>
      <charset val="128"/>
    </font>
    <font>
      <sz val="18"/>
      <name val="游ゴシック"/>
      <family val="3"/>
      <charset val="128"/>
    </font>
    <font>
      <sz val="18"/>
      <name val="UD デジタル 教科書体 NK-R"/>
      <family val="1"/>
      <charset val="128"/>
    </font>
    <font>
      <sz val="12"/>
      <name val="游ゴシック"/>
      <family val="3"/>
      <charset val="128"/>
    </font>
    <font>
      <b/>
      <sz val="18"/>
      <name val="游ゴシック"/>
      <family val="3"/>
      <charset val="128"/>
    </font>
    <font>
      <b/>
      <sz val="10"/>
      <name val="UD デジタル 教科書体 NK-R"/>
      <family val="1"/>
      <charset val="128"/>
    </font>
    <font>
      <b/>
      <sz val="10"/>
      <name val="游ゴシック"/>
      <family val="3"/>
      <charset val="128"/>
    </font>
    <font>
      <sz val="16"/>
      <name val="UD デジタル 教科書体 NK-R"/>
      <family val="1"/>
      <charset val="128"/>
    </font>
    <font>
      <sz val="13"/>
      <name val="游ゴシック"/>
      <family val="3"/>
      <charset val="128"/>
    </font>
    <font>
      <sz val="14"/>
      <name val="游ゴシック"/>
      <family val="3"/>
      <charset val="128"/>
    </font>
    <font>
      <sz val="12"/>
      <color rgb="FFFF0000"/>
      <name val="UD デジタル 教科書体 NK-R"/>
      <family val="1"/>
      <charset val="128"/>
    </font>
    <font>
      <sz val="13"/>
      <color rgb="FFFF0000"/>
      <name val="UD デジタル 教科書体 NK-R"/>
      <family val="1"/>
      <charset val="128"/>
    </font>
    <font>
      <b/>
      <u/>
      <sz val="12"/>
      <name val="UD デジタル 教科書体 NK-R"/>
      <family val="1"/>
      <charset val="128"/>
    </font>
    <font>
      <sz val="9"/>
      <color theme="3" tint="0.39997558519241921"/>
      <name val="ＭＳ Ｐ明朝"/>
      <family val="1"/>
      <charset val="128"/>
    </font>
    <font>
      <b/>
      <sz val="10"/>
      <color rgb="FFFF0000"/>
      <name val="ＭＳ Ｐ明朝"/>
      <family val="1"/>
      <charset val="128"/>
    </font>
    <font>
      <b/>
      <sz val="12"/>
      <color theme="1"/>
      <name val="ＭＳ Ｐ明朝"/>
      <family val="1"/>
      <charset val="128"/>
    </font>
    <font>
      <sz val="11"/>
      <color theme="1"/>
      <name val="ＭＳ Ｐ明朝"/>
      <family val="1"/>
      <charset val="128"/>
    </font>
    <font>
      <u/>
      <sz val="10"/>
      <color theme="1"/>
      <name val="ＭＳ Ｐ明朝"/>
      <family val="1"/>
      <charset val="128"/>
    </font>
    <font>
      <u/>
      <sz val="9"/>
      <color theme="1"/>
      <name val="ＭＳ Ｐ明朝"/>
      <family val="1"/>
      <charset val="128"/>
    </font>
    <font>
      <sz val="8"/>
      <color theme="1"/>
      <name val="ＭＳ Ｐ明朝"/>
      <family val="1"/>
      <charset val="128"/>
    </font>
    <font>
      <u/>
      <sz val="8"/>
      <color theme="1"/>
      <name val="ＭＳ Ｐ明朝"/>
      <family val="1"/>
      <charset val="128"/>
    </font>
    <font>
      <sz val="6"/>
      <color theme="1"/>
      <name val="ＭＳ Ｐ明朝"/>
      <family val="1"/>
      <charset val="128"/>
    </font>
    <font>
      <b/>
      <u/>
      <sz val="9"/>
      <color theme="1"/>
      <name val="ＭＳ Ｐ明朝"/>
      <family val="1"/>
      <charset val="128"/>
    </font>
    <font>
      <b/>
      <sz val="16"/>
      <color theme="1"/>
      <name val="ＭＳ Ｐ明朝"/>
      <family val="1"/>
      <charset val="128"/>
    </font>
    <font>
      <b/>
      <sz val="14"/>
      <color theme="1"/>
      <name val="ＭＳ Ｐ明朝"/>
      <family val="1"/>
      <charset val="128"/>
    </font>
    <font>
      <u/>
      <sz val="12"/>
      <color theme="1"/>
      <name val="ＭＳ Ｐゴシック"/>
      <family val="3"/>
      <charset val="128"/>
    </font>
    <font>
      <u/>
      <sz val="11"/>
      <color theme="1"/>
      <name val="ＭＳ Ｐゴシック"/>
      <family val="3"/>
      <charset val="128"/>
    </font>
    <font>
      <sz val="10"/>
      <color theme="1"/>
      <name val="HGｺﾞｼｯｸM"/>
      <family val="3"/>
      <charset val="128"/>
    </font>
    <font>
      <sz val="12"/>
      <color theme="1"/>
      <name val="HGｺﾞｼｯｸM"/>
      <family val="3"/>
      <charset val="128"/>
    </font>
    <font>
      <b/>
      <sz val="8"/>
      <color theme="1"/>
      <name val="HGｺﾞｼｯｸM"/>
      <family val="3"/>
      <charset val="128"/>
    </font>
    <font>
      <sz val="9"/>
      <color theme="1"/>
      <name val="HGｺﾞｼｯｸM"/>
      <family val="3"/>
      <charset val="128"/>
    </font>
    <font>
      <b/>
      <u/>
      <sz val="10"/>
      <color theme="1"/>
      <name val="ＭＳ Ｐ明朝"/>
      <family val="1"/>
      <charset val="128"/>
    </font>
    <font>
      <sz val="14"/>
      <color theme="1"/>
      <name val="ＭＳ Ｐ明朝"/>
      <family val="1"/>
      <charset val="128"/>
    </font>
    <font>
      <sz val="10"/>
      <color theme="1"/>
      <name val="ＭＳ Ｐ明朝"/>
      <family val="3"/>
      <charset val="128"/>
    </font>
    <font>
      <sz val="10"/>
      <color theme="1"/>
      <name val="HG創英角ｺﾞｼｯｸUB"/>
      <family val="3"/>
      <charset val="128"/>
    </font>
    <font>
      <b/>
      <sz val="9"/>
      <color theme="1"/>
      <name val="ＭＳ Ｐゴシック"/>
      <family val="3"/>
      <charset val="128"/>
    </font>
    <font>
      <b/>
      <sz val="9"/>
      <color theme="1"/>
      <name val="ＭＳ Ｐ明朝"/>
      <family val="1"/>
      <charset val="128"/>
    </font>
    <font>
      <sz val="8.5"/>
      <color theme="1"/>
      <name val="ＭＳ Ｐ明朝"/>
      <family val="1"/>
      <charset val="128"/>
    </font>
    <font>
      <b/>
      <sz val="20"/>
      <color theme="1"/>
      <name val="ＭＳ Ｐ明朝"/>
      <family val="1"/>
      <charset val="128"/>
    </font>
    <font>
      <sz val="8"/>
      <color theme="1"/>
      <name val="ＭＳ Ｐゴシック"/>
      <family val="3"/>
      <charset val="128"/>
    </font>
    <font>
      <b/>
      <sz val="10"/>
      <color theme="1"/>
      <name val="ＭＳ Ｐゴシック"/>
      <family val="3"/>
      <charset val="128"/>
    </font>
    <font>
      <sz val="9.5"/>
      <color theme="1"/>
      <name val="ＭＳ Ｐ明朝"/>
      <family val="1"/>
      <charset val="128"/>
    </font>
    <font>
      <u/>
      <sz val="9"/>
      <color theme="1"/>
      <name val="ＭＳ Ｐゴシック"/>
      <family val="3"/>
      <charset val="128"/>
    </font>
    <font>
      <sz val="9"/>
      <color theme="1"/>
      <name val="ＭＳ ゴシック"/>
      <family val="3"/>
      <charset val="128"/>
    </font>
    <font>
      <b/>
      <sz val="11"/>
      <color theme="1"/>
      <name val="ＭＳ Ｐ明朝"/>
      <family val="3"/>
      <charset val="128"/>
    </font>
    <font>
      <sz val="6.5"/>
      <color theme="1"/>
      <name val="ＭＳ Ｐ明朝"/>
      <family val="1"/>
      <charset val="128"/>
    </font>
    <font>
      <sz val="7"/>
      <color theme="1"/>
      <name val="ＭＳ Ｐ明朝"/>
      <family val="1"/>
      <charset val="128"/>
    </font>
    <font>
      <b/>
      <u/>
      <sz val="9"/>
      <color theme="1"/>
      <name val="ＭＳ Ｐゴシック"/>
      <family val="3"/>
      <charset val="128"/>
    </font>
    <font>
      <u/>
      <sz val="8.5"/>
      <color theme="1"/>
      <name val="ＭＳ Ｐ明朝"/>
      <family val="1"/>
      <charset val="128"/>
    </font>
    <font>
      <b/>
      <u/>
      <sz val="8"/>
      <color theme="1"/>
      <name val="ＭＳ Ｐゴシック"/>
      <family val="3"/>
      <charset val="128"/>
    </font>
    <font>
      <sz val="11"/>
      <color theme="1"/>
      <name val="ＭＳ Ｐ明朝"/>
      <family val="3"/>
      <charset val="128"/>
    </font>
    <font>
      <sz val="7.5"/>
      <color theme="1"/>
      <name val="ＭＳ Ｐ明朝"/>
      <family val="1"/>
      <charset val="128"/>
    </font>
    <font>
      <i/>
      <sz val="9"/>
      <color theme="1"/>
      <name val="ＭＳ Ｐ明朝"/>
      <family val="1"/>
      <charset val="128"/>
    </font>
    <font>
      <sz val="9"/>
      <color theme="1"/>
      <name val="ＭＳ Ｐ明朝"/>
      <family val="3"/>
      <charset val="128"/>
    </font>
    <font>
      <sz val="9.5"/>
      <color theme="1"/>
      <name val="ＭＳ ゴシック"/>
      <family val="3"/>
      <charset val="128"/>
    </font>
    <font>
      <b/>
      <sz val="9.5"/>
      <color theme="1"/>
      <name val="ＭＳ Ｐ明朝"/>
      <family val="1"/>
      <charset val="128"/>
    </font>
    <font>
      <u/>
      <sz val="11"/>
      <color theme="1"/>
      <name val="ＭＳ Ｐ明朝"/>
      <family val="1"/>
      <charset val="128"/>
    </font>
    <font>
      <b/>
      <sz val="9"/>
      <color theme="1"/>
      <name val="HGｺﾞｼｯｸM"/>
      <family val="3"/>
      <charset val="128"/>
    </font>
    <font>
      <sz val="16"/>
      <color rgb="FFFF0000"/>
      <name val="UD デジタル 教科書体 NK-R"/>
      <family val="1"/>
      <charset val="128"/>
    </font>
    <font>
      <sz val="14"/>
      <color rgb="FFFF0000"/>
      <name val="UD デジタル 教科書体 NK-R"/>
      <family val="1"/>
      <charset val="128"/>
    </font>
    <font>
      <sz val="12"/>
      <color rgb="FFFF0000"/>
      <name val="ＭＳ Ｐ明朝"/>
      <family val="1"/>
      <charset val="128"/>
    </font>
    <font>
      <u/>
      <sz val="11"/>
      <name val="ＭＳ Ｐ明朝"/>
      <family val="1"/>
      <charset val="128"/>
    </font>
    <font>
      <sz val="10"/>
      <color theme="3" tint="0.39997558519241921"/>
      <name val="ＭＳ Ｐ明朝"/>
      <family val="1"/>
      <charset val="128"/>
    </font>
    <font>
      <sz val="9.5"/>
      <name val="ＭＳ Ｐゴシック"/>
      <family val="3"/>
      <charset val="128"/>
    </font>
    <font>
      <b/>
      <sz val="10"/>
      <color rgb="FFFF0000"/>
      <name val="ＭＳ Ｐゴシック"/>
      <family val="3"/>
      <charset val="128"/>
    </font>
    <font>
      <b/>
      <sz val="9.5"/>
      <name val="ＭＳ Ｐ明朝"/>
      <family val="1"/>
      <charset val="128"/>
    </font>
    <font>
      <b/>
      <sz val="9"/>
      <name val="ＭＳ Ｐ明朝"/>
      <family val="1"/>
      <charset val="128"/>
    </font>
    <font>
      <sz val="10"/>
      <color rgb="FF0070C0"/>
      <name val="ＭＳ Ｐ明朝"/>
      <family val="1"/>
      <charset val="128"/>
    </font>
    <font>
      <b/>
      <sz val="9"/>
      <color rgb="FFFF0000"/>
      <name val="HGｺﾞｼｯｸM"/>
      <family val="3"/>
      <charset val="128"/>
    </font>
    <font>
      <sz val="10"/>
      <name val="ＭＳ Ｐ明朝"/>
      <family val="3"/>
      <charset val="128"/>
    </font>
  </fonts>
  <fills count="14">
    <fill>
      <patternFill patternType="none"/>
    </fill>
    <fill>
      <patternFill patternType="gray125"/>
    </fill>
    <fill>
      <patternFill patternType="solid">
        <fgColor indexed="9"/>
        <bgColor indexed="64"/>
      </patternFill>
    </fill>
    <fill>
      <patternFill patternType="solid">
        <fgColor indexed="26"/>
        <bgColor indexed="64"/>
      </patternFill>
    </fill>
    <fill>
      <patternFill patternType="solid">
        <fgColor theme="0"/>
        <bgColor indexed="64"/>
      </patternFill>
    </fill>
    <fill>
      <patternFill patternType="solid">
        <fgColor theme="0" tint="-0.14999847407452621"/>
        <bgColor indexed="64"/>
      </patternFill>
    </fill>
    <fill>
      <patternFill patternType="solid">
        <fgColor rgb="FFFFCCFF"/>
        <bgColor indexed="64"/>
      </patternFill>
    </fill>
    <fill>
      <patternFill patternType="solid">
        <fgColor theme="0" tint="-0.14996795556505021"/>
        <bgColor indexed="64"/>
      </patternFill>
    </fill>
    <fill>
      <patternFill patternType="solid">
        <fgColor rgb="FFCCFFFF"/>
        <bgColor indexed="64"/>
      </patternFill>
    </fill>
    <fill>
      <patternFill patternType="solid">
        <fgColor theme="7" tint="0.79998168889431442"/>
        <bgColor indexed="64"/>
      </patternFill>
    </fill>
    <fill>
      <patternFill patternType="solid">
        <fgColor theme="0" tint="-0.249977111117893"/>
        <bgColor indexed="64"/>
      </patternFill>
    </fill>
    <fill>
      <patternFill patternType="solid">
        <fgColor rgb="FFFFFFCC"/>
        <bgColor indexed="64"/>
      </patternFill>
    </fill>
    <fill>
      <patternFill patternType="solid">
        <fgColor rgb="FFFFFF99"/>
        <bgColor indexed="64"/>
      </patternFill>
    </fill>
    <fill>
      <patternFill patternType="solid">
        <fgColor rgb="FFFF99FF"/>
        <bgColor indexed="64"/>
      </patternFill>
    </fill>
  </fills>
  <borders count="293">
    <border>
      <left/>
      <right/>
      <top/>
      <bottom/>
      <diagonal/>
    </border>
    <border>
      <left style="medium">
        <color indexed="64"/>
      </left>
      <right/>
      <top/>
      <bottom/>
      <diagonal/>
    </border>
    <border>
      <left/>
      <right style="medium">
        <color indexed="64"/>
      </right>
      <top/>
      <bottom/>
      <diagonal/>
    </border>
    <border>
      <left/>
      <right/>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right/>
      <top style="thin">
        <color indexed="64"/>
      </top>
      <bottom/>
      <diagonal/>
    </border>
    <border>
      <left/>
      <right style="double">
        <color indexed="64"/>
      </right>
      <top/>
      <bottom/>
      <diagonal/>
    </border>
    <border>
      <left style="thin">
        <color indexed="64"/>
      </left>
      <right style="thin">
        <color indexed="64"/>
      </right>
      <top style="thin">
        <color indexed="64"/>
      </top>
      <bottom/>
      <diagonal/>
    </border>
    <border>
      <left style="thin">
        <color indexed="64"/>
      </left>
      <right style="thin">
        <color indexed="64"/>
      </right>
      <top style="medium">
        <color indexed="64"/>
      </top>
      <bottom style="thin">
        <color indexed="64"/>
      </bottom>
      <diagonal/>
    </border>
    <border>
      <left style="medium">
        <color indexed="64"/>
      </left>
      <right/>
      <top style="thin">
        <color indexed="64"/>
      </top>
      <bottom/>
      <diagonal/>
    </border>
    <border>
      <left style="medium">
        <color indexed="64"/>
      </left>
      <right style="thin">
        <color indexed="64"/>
      </right>
      <top/>
      <bottom/>
      <diagonal/>
    </border>
    <border>
      <left style="thin">
        <color indexed="64"/>
      </left>
      <right/>
      <top style="thin">
        <color indexed="64"/>
      </top>
      <bottom/>
      <diagonal/>
    </border>
    <border>
      <left style="double">
        <color indexed="64"/>
      </left>
      <right/>
      <top style="thin">
        <color indexed="64"/>
      </top>
      <bottom/>
      <diagonal/>
    </border>
    <border>
      <left/>
      <right style="medium">
        <color indexed="64"/>
      </right>
      <top style="thin">
        <color indexed="64"/>
      </top>
      <bottom/>
      <diagonal/>
    </border>
    <border>
      <left/>
      <right/>
      <top style="medium">
        <color indexed="64"/>
      </top>
      <bottom/>
      <diagonal/>
    </border>
    <border>
      <left style="medium">
        <color indexed="64"/>
      </left>
      <right/>
      <top style="medium">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double">
        <color indexed="64"/>
      </left>
      <right/>
      <top/>
      <bottom/>
      <diagonal/>
    </border>
    <border>
      <left style="double">
        <color indexed="64"/>
      </left>
      <right/>
      <top/>
      <bottom style="thin">
        <color indexed="64"/>
      </bottom>
      <diagonal/>
    </border>
    <border>
      <left style="double">
        <color indexed="64"/>
      </left>
      <right/>
      <top/>
      <bottom style="medium">
        <color indexed="64"/>
      </bottom>
      <diagonal/>
    </border>
    <border>
      <left/>
      <right style="double">
        <color indexed="64"/>
      </right>
      <top style="thin">
        <color indexed="64"/>
      </top>
      <bottom/>
      <diagonal/>
    </border>
    <border>
      <left/>
      <right style="double">
        <color indexed="64"/>
      </right>
      <top/>
      <bottom style="medium">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double">
        <color indexed="64"/>
      </bottom>
      <diagonal/>
    </border>
    <border>
      <left/>
      <right/>
      <top style="thin">
        <color indexed="64"/>
      </top>
      <bottom style="double">
        <color indexed="64"/>
      </bottom>
      <diagonal/>
    </border>
    <border>
      <left style="thin">
        <color indexed="64"/>
      </left>
      <right/>
      <top style="thin">
        <color indexed="64"/>
      </top>
      <bottom style="double">
        <color indexed="64"/>
      </bottom>
      <diagonal/>
    </border>
    <border>
      <left/>
      <right style="medium">
        <color indexed="64"/>
      </right>
      <top style="thin">
        <color indexed="64"/>
      </top>
      <bottom style="double">
        <color indexed="64"/>
      </bottom>
      <diagonal/>
    </border>
    <border>
      <left style="hair">
        <color indexed="64"/>
      </left>
      <right style="hair">
        <color indexed="64"/>
      </right>
      <top/>
      <bottom style="thin">
        <color indexed="64"/>
      </bottom>
      <diagonal/>
    </border>
    <border>
      <left/>
      <right/>
      <top style="hair">
        <color indexed="64"/>
      </top>
      <bottom style="thin">
        <color indexed="64"/>
      </bottom>
      <diagonal/>
    </border>
    <border>
      <left/>
      <right/>
      <top style="hair">
        <color indexed="64"/>
      </top>
      <bottom style="hair">
        <color indexed="64"/>
      </bottom>
      <diagonal/>
    </border>
    <border>
      <left/>
      <right/>
      <top/>
      <bottom style="hair">
        <color indexed="64"/>
      </bottom>
      <diagonal/>
    </border>
    <border>
      <left/>
      <right style="thin">
        <color indexed="64"/>
      </right>
      <top style="thin">
        <color indexed="64"/>
      </top>
      <bottom style="hair">
        <color indexed="64"/>
      </bottom>
      <diagonal/>
    </border>
    <border>
      <left/>
      <right/>
      <top style="hair">
        <color indexed="64"/>
      </top>
      <bottom style="double">
        <color indexed="64"/>
      </bottom>
      <diagonal/>
    </border>
    <border>
      <left/>
      <right style="thin">
        <color indexed="64"/>
      </right>
      <top style="double">
        <color indexed="64"/>
      </top>
      <bottom style="hair">
        <color indexed="64"/>
      </bottom>
      <diagonal/>
    </border>
    <border>
      <left/>
      <right style="dotted">
        <color indexed="64"/>
      </right>
      <top style="thin">
        <color indexed="64"/>
      </top>
      <bottom/>
      <diagonal/>
    </border>
    <border>
      <left/>
      <right/>
      <top style="thin">
        <color indexed="64"/>
      </top>
      <bottom style="hair">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top style="thin">
        <color indexed="64"/>
      </top>
      <bottom style="hair">
        <color indexed="64"/>
      </bottom>
      <diagonal/>
    </border>
    <border>
      <left style="thin">
        <color indexed="64"/>
      </left>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double">
        <color indexed="64"/>
      </left>
      <right/>
      <top style="hair">
        <color indexed="64"/>
      </top>
      <bottom style="medium">
        <color indexed="64"/>
      </bottom>
      <diagonal/>
    </border>
    <border>
      <left style="double">
        <color indexed="64"/>
      </left>
      <right/>
      <top style="hair">
        <color indexed="64"/>
      </top>
      <bottom style="thin">
        <color indexed="64"/>
      </bottom>
      <diagonal/>
    </border>
    <border>
      <left/>
      <right/>
      <top/>
      <bottom style="double">
        <color indexed="64"/>
      </bottom>
      <diagonal/>
    </border>
    <border>
      <left style="thin">
        <color indexed="64"/>
      </left>
      <right/>
      <top/>
      <bottom style="double">
        <color indexed="64"/>
      </bottom>
      <diagonal/>
    </border>
    <border>
      <left/>
      <right style="thin">
        <color indexed="64"/>
      </right>
      <top/>
      <bottom style="double">
        <color indexed="64"/>
      </bottom>
      <diagonal/>
    </border>
    <border>
      <left/>
      <right style="double">
        <color indexed="64"/>
      </right>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dashed">
        <color indexed="64"/>
      </right>
      <top/>
      <bottom/>
      <diagonal/>
    </border>
    <border>
      <left style="dashed">
        <color indexed="64"/>
      </left>
      <right/>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dashed">
        <color indexed="64"/>
      </right>
      <top/>
      <bottom/>
      <diagonal/>
    </border>
    <border>
      <left style="dashed">
        <color indexed="64"/>
      </left>
      <right style="thin">
        <color indexed="64"/>
      </right>
      <top/>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top style="hair">
        <color indexed="64"/>
      </top>
      <bottom style="double">
        <color indexed="64"/>
      </bottom>
      <diagonal/>
    </border>
    <border>
      <left style="thin">
        <color indexed="64"/>
      </left>
      <right/>
      <top/>
      <bottom style="hair">
        <color indexed="64"/>
      </bottom>
      <diagonal/>
    </border>
    <border>
      <left style="thin">
        <color indexed="64"/>
      </left>
      <right/>
      <top style="hair">
        <color indexed="64"/>
      </top>
      <bottom/>
      <diagonal/>
    </border>
    <border>
      <left style="thin">
        <color indexed="64"/>
      </left>
      <right/>
      <top style="double">
        <color indexed="64"/>
      </top>
      <bottom style="hair">
        <color indexed="64"/>
      </bottom>
      <diagonal/>
    </border>
    <border>
      <left style="thin">
        <color indexed="64"/>
      </left>
      <right style="thin">
        <color indexed="64"/>
      </right>
      <top/>
      <bottom/>
      <diagonal/>
    </border>
    <border>
      <left/>
      <right style="thin">
        <color indexed="64"/>
      </right>
      <top style="hair">
        <color indexed="64"/>
      </top>
      <bottom style="double">
        <color indexed="64"/>
      </bottom>
      <diagonal/>
    </border>
    <border>
      <left style="double">
        <color indexed="64"/>
      </left>
      <right/>
      <top style="thin">
        <color indexed="64"/>
      </top>
      <bottom style="thin">
        <color indexed="64"/>
      </bottom>
      <diagonal/>
    </border>
    <border>
      <left style="hair">
        <color indexed="64"/>
      </left>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hair">
        <color indexed="64"/>
      </left>
      <right/>
      <top/>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style="hair">
        <color indexed="64"/>
      </top>
      <bottom style="thin">
        <color indexed="64"/>
      </bottom>
      <diagonal/>
    </border>
    <border>
      <left/>
      <right/>
      <top style="hair">
        <color indexed="64"/>
      </top>
      <bottom/>
      <diagonal/>
    </border>
    <border>
      <left/>
      <right style="thin">
        <color indexed="64"/>
      </right>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style="thin">
        <color indexed="64"/>
      </bottom>
      <diagonal/>
    </border>
    <border>
      <left/>
      <right/>
      <top style="double">
        <color indexed="64"/>
      </top>
      <bottom/>
      <diagonal/>
    </border>
    <border>
      <left/>
      <right style="thin">
        <color indexed="64"/>
      </right>
      <top style="double">
        <color indexed="64"/>
      </top>
      <bottom/>
      <diagonal/>
    </border>
    <border>
      <left/>
      <right style="medium">
        <color indexed="64"/>
      </right>
      <top/>
      <bottom style="thin">
        <color indexed="64"/>
      </bottom>
      <diagonal/>
    </border>
    <border>
      <left/>
      <right/>
      <top style="thin">
        <color indexed="64"/>
      </top>
      <bottom style="medium">
        <color indexed="64"/>
      </bottom>
      <diagonal/>
    </border>
    <border>
      <left style="hair">
        <color indexed="64"/>
      </left>
      <right/>
      <top style="hair">
        <color indexed="64"/>
      </top>
      <bottom style="hair">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top style="hair">
        <color indexed="64"/>
      </top>
      <bottom style="thin">
        <color indexed="64"/>
      </bottom>
      <diagonal/>
    </border>
    <border>
      <left style="hair">
        <color indexed="64"/>
      </left>
      <right/>
      <top style="thin">
        <color indexed="64"/>
      </top>
      <bottom style="hair">
        <color indexed="64"/>
      </bottom>
      <diagonal/>
    </border>
    <border>
      <left style="hair">
        <color indexed="64"/>
      </left>
      <right/>
      <top style="hair">
        <color indexed="64"/>
      </top>
      <bottom/>
      <diagonal/>
    </border>
    <border>
      <left/>
      <right style="thin">
        <color indexed="64"/>
      </right>
      <top style="hair">
        <color indexed="64"/>
      </top>
      <bottom/>
      <diagonal/>
    </border>
    <border>
      <left style="thin">
        <color indexed="64"/>
      </left>
      <right style="hair">
        <color indexed="64"/>
      </right>
      <top style="thin">
        <color indexed="64"/>
      </top>
      <bottom/>
      <diagonal/>
    </border>
    <border>
      <left style="hair">
        <color indexed="64"/>
      </left>
      <right/>
      <top/>
      <bottom style="hair">
        <color indexed="64"/>
      </bottom>
      <diagonal/>
    </border>
    <border>
      <left/>
      <right style="hair">
        <color indexed="64"/>
      </right>
      <top style="hair">
        <color indexed="64"/>
      </top>
      <bottom style="thin">
        <color indexed="64"/>
      </bottom>
      <diagonal/>
    </border>
    <border>
      <left/>
      <right style="medium">
        <color indexed="64"/>
      </right>
      <top style="medium">
        <color indexed="64"/>
      </top>
      <bottom/>
      <diagonal/>
    </border>
    <border>
      <left style="double">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hair">
        <color indexed="64"/>
      </right>
      <top/>
      <bottom style="hair">
        <color indexed="64"/>
      </bottom>
      <diagonal/>
    </border>
    <border>
      <left style="medium">
        <color indexed="64"/>
      </left>
      <right style="double">
        <color indexed="64"/>
      </right>
      <top style="medium">
        <color indexed="64"/>
      </top>
      <bottom style="thin">
        <color indexed="64"/>
      </bottom>
      <diagonal/>
    </border>
    <border>
      <left style="double">
        <color indexed="64"/>
      </left>
      <right style="double">
        <color indexed="64"/>
      </right>
      <top style="medium">
        <color indexed="64"/>
      </top>
      <bottom style="thin">
        <color indexed="64"/>
      </bottom>
      <diagonal/>
    </border>
    <border>
      <left style="double">
        <color indexed="64"/>
      </left>
      <right style="medium">
        <color indexed="64"/>
      </right>
      <top style="medium">
        <color indexed="64"/>
      </top>
      <bottom style="thin">
        <color indexed="64"/>
      </bottom>
      <diagonal/>
    </border>
    <border>
      <left/>
      <right style="double">
        <color indexed="64"/>
      </right>
      <top style="medium">
        <color indexed="64"/>
      </top>
      <bottom/>
      <diagonal/>
    </border>
    <border>
      <left style="double">
        <color indexed="64"/>
      </left>
      <right/>
      <top style="medium">
        <color indexed="64"/>
      </top>
      <bottom/>
      <diagonal/>
    </border>
    <border>
      <left style="double">
        <color indexed="64"/>
      </left>
      <right/>
      <top/>
      <bottom style="hair">
        <color indexed="64"/>
      </bottom>
      <diagonal/>
    </border>
    <border>
      <left style="double">
        <color indexed="64"/>
      </left>
      <right/>
      <top style="hair">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style="double">
        <color indexed="64"/>
      </top>
      <bottom/>
      <diagonal/>
    </border>
    <border>
      <left style="thin">
        <color indexed="64"/>
      </left>
      <right style="thin">
        <color indexed="64"/>
      </right>
      <top style="double">
        <color indexed="64"/>
      </top>
      <bottom/>
      <diagonal/>
    </border>
    <border>
      <left style="double">
        <color indexed="64"/>
      </left>
      <right/>
      <top style="double">
        <color indexed="64"/>
      </top>
      <bottom/>
      <diagonal/>
    </border>
    <border>
      <left style="hair">
        <color indexed="64"/>
      </left>
      <right style="thin">
        <color indexed="64"/>
      </right>
      <top/>
      <bottom style="thin">
        <color indexed="64"/>
      </bottom>
      <diagonal/>
    </border>
    <border>
      <left/>
      <right style="double">
        <color indexed="64"/>
      </right>
      <top style="medium">
        <color indexed="64"/>
      </top>
      <bottom style="thin">
        <color indexed="64"/>
      </bottom>
      <diagonal/>
    </border>
    <border>
      <left style="double">
        <color indexed="64"/>
      </left>
      <right/>
      <top style="medium">
        <color indexed="64"/>
      </top>
      <bottom style="thin">
        <color indexed="64"/>
      </bottom>
      <diagonal/>
    </border>
    <border>
      <left style="hair">
        <color indexed="64"/>
      </left>
      <right/>
      <top/>
      <bottom style="thin">
        <color indexed="64"/>
      </bottom>
      <diagonal/>
    </border>
    <border>
      <left/>
      <right style="hair">
        <color indexed="64"/>
      </right>
      <top style="thin">
        <color indexed="64"/>
      </top>
      <bottom/>
      <diagonal/>
    </border>
    <border>
      <left style="hair">
        <color indexed="64"/>
      </left>
      <right style="hair">
        <color indexed="64"/>
      </right>
      <top/>
      <bottom style="double">
        <color indexed="64"/>
      </bottom>
      <diagonal/>
    </border>
    <border>
      <left style="hair">
        <color indexed="64"/>
      </left>
      <right/>
      <top/>
      <bottom style="double">
        <color indexed="64"/>
      </bottom>
      <diagonal/>
    </border>
    <border>
      <left style="thin">
        <color indexed="64"/>
      </left>
      <right style="hair">
        <color indexed="64"/>
      </right>
      <top/>
      <bottom style="double">
        <color indexed="64"/>
      </bottom>
      <diagonal/>
    </border>
    <border>
      <left/>
      <right style="hair">
        <color indexed="64"/>
      </right>
      <top/>
      <bottom/>
      <diagonal/>
    </border>
    <border>
      <left/>
      <right style="hair">
        <color indexed="64"/>
      </right>
      <top/>
      <bottom style="thin">
        <color indexed="64"/>
      </bottom>
      <diagonal/>
    </border>
    <border>
      <left style="hair">
        <color indexed="64"/>
      </left>
      <right/>
      <top style="double">
        <color indexed="64"/>
      </top>
      <bottom/>
      <diagonal/>
    </border>
    <border>
      <left/>
      <right style="hair">
        <color indexed="64"/>
      </right>
      <top style="double">
        <color indexed="64"/>
      </top>
      <bottom/>
      <diagonal/>
    </border>
    <border>
      <left/>
      <right/>
      <top style="double">
        <color indexed="64"/>
      </top>
      <bottom style="hair">
        <color indexed="64"/>
      </bottom>
      <diagonal/>
    </border>
    <border>
      <left style="thin">
        <color indexed="64"/>
      </left>
      <right style="dotted">
        <color indexed="64"/>
      </right>
      <top style="thin">
        <color indexed="64"/>
      </top>
      <bottom style="thin">
        <color indexed="64"/>
      </bottom>
      <diagonal/>
    </border>
    <border>
      <left style="dotted">
        <color indexed="64"/>
      </left>
      <right style="dotted">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right style="dotted">
        <color indexed="64"/>
      </right>
      <top/>
      <bottom style="thin">
        <color indexed="64"/>
      </bottom>
      <diagonal/>
    </border>
    <border>
      <left style="dotted">
        <color indexed="64"/>
      </left>
      <right/>
      <top style="thin">
        <color indexed="64"/>
      </top>
      <bottom/>
      <diagonal/>
    </border>
    <border>
      <left style="dotted">
        <color indexed="64"/>
      </left>
      <right/>
      <top/>
      <bottom style="thin">
        <color indexed="64"/>
      </bottom>
      <diagonal/>
    </border>
    <border>
      <left style="dotted">
        <color indexed="64"/>
      </left>
      <right style="dotted">
        <color indexed="64"/>
      </right>
      <top style="thin">
        <color indexed="64"/>
      </top>
      <bottom/>
      <diagonal/>
    </border>
    <border>
      <left style="dotted">
        <color indexed="64"/>
      </left>
      <right style="thin">
        <color indexed="64"/>
      </right>
      <top style="thin">
        <color indexed="64"/>
      </top>
      <bottom/>
      <diagonal/>
    </border>
    <border>
      <left style="dotted">
        <color indexed="64"/>
      </left>
      <right style="dotted">
        <color indexed="64"/>
      </right>
      <top/>
      <bottom style="thin">
        <color indexed="64"/>
      </bottom>
      <diagonal/>
    </border>
    <border>
      <left style="dotted">
        <color indexed="64"/>
      </left>
      <right style="thin">
        <color indexed="64"/>
      </right>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style="double">
        <color indexed="64"/>
      </top>
      <bottom style="hair">
        <color indexed="64"/>
      </bottom>
      <diagonal/>
    </border>
    <border>
      <left style="hair">
        <color indexed="64"/>
      </left>
      <right style="hair">
        <color indexed="64"/>
      </right>
      <top style="double">
        <color indexed="64"/>
      </top>
      <bottom style="hair">
        <color indexed="64"/>
      </bottom>
      <diagonal/>
    </border>
    <border>
      <left style="hair">
        <color indexed="64"/>
      </left>
      <right/>
      <top style="double">
        <color indexed="64"/>
      </top>
      <bottom style="hair">
        <color indexed="64"/>
      </bottom>
      <diagonal/>
    </border>
    <border>
      <left style="double">
        <color indexed="64"/>
      </left>
      <right/>
      <top style="thin">
        <color indexed="64"/>
      </top>
      <bottom style="hair">
        <color indexed="64"/>
      </bottom>
      <diagonal/>
    </border>
    <border>
      <left style="double">
        <color indexed="64"/>
      </left>
      <right/>
      <top style="hair">
        <color indexed="64"/>
      </top>
      <bottom style="hair">
        <color indexed="64"/>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hair">
        <color indexed="64"/>
      </left>
      <right/>
      <top style="thin">
        <color indexed="64"/>
      </top>
      <bottom style="thin">
        <color indexed="64"/>
      </bottom>
      <diagonal/>
    </border>
    <border>
      <left/>
      <right style="medium">
        <color indexed="64"/>
      </right>
      <top/>
      <bottom style="hair">
        <color indexed="64"/>
      </bottom>
      <diagonal/>
    </border>
    <border>
      <left/>
      <right style="double">
        <color indexed="64"/>
      </right>
      <top style="thin">
        <color indexed="64"/>
      </top>
      <bottom style="hair">
        <color indexed="64"/>
      </bottom>
      <diagonal/>
    </border>
    <border>
      <left/>
      <right style="double">
        <color indexed="64"/>
      </right>
      <top style="hair">
        <color indexed="64"/>
      </top>
      <bottom style="hair">
        <color indexed="64"/>
      </bottom>
      <diagonal/>
    </border>
    <border>
      <left/>
      <right style="double">
        <color indexed="64"/>
      </right>
      <top style="hair">
        <color indexed="64"/>
      </top>
      <bottom style="medium">
        <color indexed="64"/>
      </bottom>
      <diagonal/>
    </border>
    <border>
      <left style="double">
        <color indexed="64"/>
      </left>
      <right style="thin">
        <color indexed="64"/>
      </right>
      <top/>
      <bottom/>
      <diagonal/>
    </border>
    <border>
      <left/>
      <right style="thin">
        <color indexed="64"/>
      </right>
      <top style="hair">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right style="double">
        <color indexed="64"/>
      </right>
      <top/>
      <bottom style="hair">
        <color indexed="64"/>
      </bottom>
      <diagonal/>
    </border>
    <border>
      <left/>
      <right style="hair">
        <color indexed="64"/>
      </right>
      <top style="hair">
        <color indexed="64"/>
      </top>
      <bottom/>
      <diagonal/>
    </border>
    <border>
      <left/>
      <right style="hair">
        <color indexed="64"/>
      </right>
      <top style="hair">
        <color indexed="64"/>
      </top>
      <bottom style="hair">
        <color indexed="64"/>
      </bottom>
      <diagonal/>
    </border>
    <border>
      <left/>
      <right style="hair">
        <color indexed="64"/>
      </right>
      <top style="thin">
        <color indexed="64"/>
      </top>
      <bottom style="thin">
        <color indexed="64"/>
      </bottom>
      <diagonal/>
    </border>
    <border>
      <left/>
      <right style="double">
        <color indexed="64"/>
      </right>
      <top style="hair">
        <color indexed="64"/>
      </top>
      <bottom/>
      <diagonal/>
    </border>
    <border>
      <left style="thin">
        <color indexed="64"/>
      </left>
      <right style="thin">
        <color indexed="64"/>
      </right>
      <top style="hair">
        <color indexed="64"/>
      </top>
      <bottom/>
      <diagonal/>
    </border>
    <border>
      <left style="hair">
        <color indexed="64"/>
      </left>
      <right style="hair">
        <color indexed="64"/>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style="dotted">
        <color indexed="64"/>
      </left>
      <right/>
      <top style="thin">
        <color indexed="64"/>
      </top>
      <bottom style="hair">
        <color indexed="64"/>
      </bottom>
      <diagonal/>
    </border>
    <border>
      <left style="dotted">
        <color indexed="64"/>
      </left>
      <right/>
      <top style="hair">
        <color indexed="64"/>
      </top>
      <bottom style="hair">
        <color indexed="64"/>
      </bottom>
      <diagonal/>
    </border>
    <border>
      <left style="dotted">
        <color indexed="64"/>
      </left>
      <right/>
      <top style="hair">
        <color indexed="64"/>
      </top>
      <bottom style="thin">
        <color indexed="64"/>
      </bottom>
      <diagonal/>
    </border>
    <border>
      <left style="thin">
        <color indexed="64"/>
      </left>
      <right style="thin">
        <color indexed="64"/>
      </right>
      <top/>
      <bottom style="hair">
        <color indexed="64"/>
      </bottom>
      <diagonal/>
    </border>
    <border>
      <left/>
      <right style="dotted">
        <color indexed="64"/>
      </right>
      <top style="thin">
        <color indexed="64"/>
      </top>
      <bottom style="hair">
        <color indexed="64"/>
      </bottom>
      <diagonal/>
    </border>
    <border>
      <left/>
      <right style="dotted">
        <color indexed="64"/>
      </right>
      <top style="hair">
        <color indexed="64"/>
      </top>
      <bottom style="hair">
        <color indexed="64"/>
      </bottom>
      <diagonal/>
    </border>
    <border>
      <left/>
      <right style="dotted">
        <color indexed="64"/>
      </right>
      <top style="hair">
        <color indexed="64"/>
      </top>
      <bottom style="thin">
        <color indexed="64"/>
      </bottom>
      <diagonal/>
    </border>
    <border>
      <left style="medium">
        <color indexed="64"/>
      </left>
      <right style="thin">
        <color indexed="64"/>
      </right>
      <top style="hair">
        <color indexed="64"/>
      </top>
      <bottom/>
      <diagonal/>
    </border>
    <border>
      <left style="medium">
        <color indexed="64"/>
      </left>
      <right style="thin">
        <color indexed="64"/>
      </right>
      <top/>
      <bottom style="hair">
        <color indexed="64"/>
      </bottom>
      <diagonal/>
    </border>
    <border>
      <left/>
      <right style="double">
        <color indexed="64"/>
      </right>
      <top style="hair">
        <color indexed="64"/>
      </top>
      <bottom style="thin">
        <color indexed="64"/>
      </bottom>
      <diagonal/>
    </border>
    <border diagonalDown="1">
      <left style="thin">
        <color indexed="64"/>
      </left>
      <right/>
      <top style="thin">
        <color indexed="64"/>
      </top>
      <bottom style="hair">
        <color indexed="64"/>
      </bottom>
      <diagonal style="hair">
        <color indexed="64"/>
      </diagonal>
    </border>
    <border diagonalDown="1">
      <left/>
      <right/>
      <top style="thin">
        <color indexed="64"/>
      </top>
      <bottom style="hair">
        <color indexed="64"/>
      </bottom>
      <diagonal style="hair">
        <color indexed="64"/>
      </diagonal>
    </border>
    <border diagonalDown="1">
      <left/>
      <right style="thin">
        <color indexed="64"/>
      </right>
      <top style="thin">
        <color indexed="64"/>
      </top>
      <bottom style="hair">
        <color indexed="64"/>
      </bottom>
      <diagonal style="hair">
        <color indexed="64"/>
      </diagonal>
    </border>
    <border diagonalDown="1">
      <left style="thin">
        <color indexed="64"/>
      </left>
      <right/>
      <top style="hair">
        <color indexed="64"/>
      </top>
      <bottom style="hair">
        <color indexed="64"/>
      </bottom>
      <diagonal style="hair">
        <color indexed="64"/>
      </diagonal>
    </border>
    <border diagonalDown="1">
      <left/>
      <right/>
      <top style="hair">
        <color indexed="64"/>
      </top>
      <bottom style="hair">
        <color indexed="64"/>
      </bottom>
      <diagonal style="hair">
        <color indexed="64"/>
      </diagonal>
    </border>
    <border diagonalDown="1">
      <left/>
      <right style="thin">
        <color indexed="64"/>
      </right>
      <top style="hair">
        <color indexed="64"/>
      </top>
      <bottom style="hair">
        <color indexed="64"/>
      </bottom>
      <diagonal style="hair">
        <color indexed="64"/>
      </diagonal>
    </border>
    <border>
      <left style="thin">
        <color indexed="64"/>
      </left>
      <right style="thin">
        <color indexed="64"/>
      </right>
      <top style="hair">
        <color indexed="64"/>
      </top>
      <bottom style="medium">
        <color indexed="64"/>
      </bottom>
      <diagonal/>
    </border>
    <border>
      <left style="medium">
        <color indexed="64"/>
      </left>
      <right/>
      <top style="double">
        <color indexed="64"/>
      </top>
      <bottom/>
      <diagonal/>
    </border>
    <border>
      <left style="thin">
        <color indexed="64"/>
      </left>
      <right style="thin">
        <color indexed="64"/>
      </right>
      <top style="medium">
        <color indexed="64"/>
      </top>
      <bottom style="hair">
        <color indexed="64"/>
      </bottom>
      <diagonal/>
    </border>
    <border>
      <left style="medium">
        <color indexed="64"/>
      </left>
      <right/>
      <top style="thin">
        <color indexed="64"/>
      </top>
      <bottom style="hair">
        <color indexed="64"/>
      </bottom>
      <diagonal/>
    </border>
    <border>
      <left/>
      <right style="medium">
        <color indexed="64"/>
      </right>
      <top style="thin">
        <color indexed="64"/>
      </top>
      <bottom style="hair">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style="medium">
        <color indexed="64"/>
      </left>
      <right style="thin">
        <color indexed="64"/>
      </right>
      <top style="thin">
        <color indexed="64"/>
      </top>
      <bottom/>
      <diagonal/>
    </border>
    <border>
      <left/>
      <right style="double">
        <color indexed="64"/>
      </right>
      <top style="thin">
        <color indexed="64"/>
      </top>
      <bottom style="thin">
        <color indexed="64"/>
      </bottom>
      <diagonal/>
    </border>
    <border>
      <left/>
      <right style="hair">
        <color indexed="64"/>
      </right>
      <top/>
      <bottom style="double">
        <color indexed="64"/>
      </bottom>
      <diagonal/>
    </border>
    <border>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right style="hair">
        <color indexed="64"/>
      </right>
      <top style="thin">
        <color indexed="64"/>
      </top>
      <bottom style="hair">
        <color indexed="64"/>
      </bottom>
      <diagonal/>
    </border>
    <border>
      <left/>
      <right style="thin">
        <color rgb="FFFF0000"/>
      </right>
      <top style="hair">
        <color indexed="64"/>
      </top>
      <bottom style="hair">
        <color indexed="64"/>
      </bottom>
      <diagonal/>
    </border>
    <border>
      <left/>
      <right style="thin">
        <color indexed="64"/>
      </right>
      <top style="thin">
        <color indexed="64"/>
      </top>
      <bottom style="double">
        <color indexed="64"/>
      </bottom>
      <diagonal/>
    </border>
    <border>
      <left/>
      <right/>
      <top style="dashDotDot">
        <color auto="1"/>
      </top>
      <bottom/>
      <diagonal/>
    </border>
    <border>
      <left/>
      <right style="dashDotDot">
        <color auto="1"/>
      </right>
      <top style="dashDotDot">
        <color auto="1"/>
      </top>
      <bottom/>
      <diagonal/>
    </border>
    <border>
      <left style="dashDotDot">
        <color auto="1"/>
      </left>
      <right/>
      <top/>
      <bottom/>
      <diagonal/>
    </border>
    <border>
      <left/>
      <right style="dashDotDot">
        <color auto="1"/>
      </right>
      <top/>
      <bottom/>
      <diagonal/>
    </border>
    <border>
      <left/>
      <right style="dashDotDot">
        <color auto="1"/>
      </right>
      <top/>
      <bottom style="dashDotDot">
        <color auto="1"/>
      </bottom>
      <diagonal/>
    </border>
    <border>
      <left style="dashDotDot">
        <color auto="1"/>
      </left>
      <right/>
      <top style="dashDotDot">
        <color auto="1"/>
      </top>
      <bottom/>
      <diagonal/>
    </border>
    <border>
      <left style="dashDotDot">
        <color auto="1"/>
      </left>
      <right/>
      <top/>
      <bottom style="dashDotDot">
        <color auto="1"/>
      </bottom>
      <diagonal/>
    </border>
    <border>
      <left/>
      <right/>
      <top/>
      <bottom style="dashDotDot">
        <color auto="1"/>
      </bottom>
      <diagonal/>
    </border>
    <border diagonalDown="1">
      <left style="medium">
        <color indexed="64"/>
      </left>
      <right/>
      <top style="medium">
        <color indexed="64"/>
      </top>
      <bottom/>
      <diagonal style="thin">
        <color indexed="64"/>
      </diagonal>
    </border>
    <border diagonalDown="1">
      <left/>
      <right/>
      <top style="medium">
        <color indexed="64"/>
      </top>
      <bottom/>
      <diagonal style="thin">
        <color indexed="64"/>
      </diagonal>
    </border>
    <border diagonalDown="1">
      <left/>
      <right style="medium">
        <color indexed="64"/>
      </right>
      <top style="medium">
        <color indexed="64"/>
      </top>
      <bottom/>
      <diagonal style="thin">
        <color indexed="64"/>
      </diagonal>
    </border>
    <border diagonalDown="1">
      <left style="medium">
        <color indexed="64"/>
      </left>
      <right/>
      <top/>
      <bottom style="medium">
        <color indexed="64"/>
      </bottom>
      <diagonal style="thin">
        <color indexed="64"/>
      </diagonal>
    </border>
    <border diagonalDown="1">
      <left/>
      <right/>
      <top/>
      <bottom style="medium">
        <color indexed="64"/>
      </bottom>
      <diagonal style="thin">
        <color indexed="64"/>
      </diagonal>
    </border>
    <border diagonalDown="1">
      <left/>
      <right style="medium">
        <color indexed="64"/>
      </right>
      <top/>
      <bottom style="medium">
        <color indexed="64"/>
      </bottom>
      <diagonal style="thin">
        <color indexed="64"/>
      </diagonal>
    </border>
    <border diagonalDown="1">
      <left style="double">
        <color indexed="64"/>
      </left>
      <right/>
      <top style="medium">
        <color indexed="64"/>
      </top>
      <bottom/>
      <diagonal style="thin">
        <color indexed="64"/>
      </diagonal>
    </border>
    <border diagonalDown="1">
      <left style="double">
        <color indexed="64"/>
      </left>
      <right/>
      <top/>
      <bottom style="medium">
        <color indexed="64"/>
      </bottom>
      <diagonal style="thin">
        <color indexed="64"/>
      </diagonal>
    </border>
    <border diagonalDown="1">
      <left/>
      <right style="thin">
        <color indexed="64"/>
      </right>
      <top style="medium">
        <color indexed="64"/>
      </top>
      <bottom/>
      <diagonal style="thin">
        <color indexed="64"/>
      </diagonal>
    </border>
    <border diagonalDown="1">
      <left/>
      <right style="thin">
        <color indexed="64"/>
      </right>
      <top/>
      <bottom style="medium">
        <color indexed="64"/>
      </bottom>
      <diagonal style="thin">
        <color indexed="64"/>
      </diagonal>
    </border>
    <border>
      <left style="medium">
        <color indexed="64"/>
      </left>
      <right style="thin">
        <color indexed="64"/>
      </right>
      <top style="thin">
        <color indexed="64"/>
      </top>
      <bottom style="hair">
        <color indexed="64"/>
      </bottom>
      <diagonal/>
    </border>
    <border>
      <left style="thin">
        <color indexed="64"/>
      </left>
      <right style="medium">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medium">
        <color indexed="64"/>
      </right>
      <top/>
      <bottom/>
      <diagonal/>
    </border>
    <border>
      <left style="thin">
        <color indexed="64"/>
      </left>
      <right/>
      <top style="double">
        <color indexed="64"/>
      </top>
      <bottom style="double">
        <color indexed="64"/>
      </bottom>
      <diagonal/>
    </border>
    <border>
      <left/>
      <right/>
      <top style="double">
        <color indexed="64"/>
      </top>
      <bottom style="double">
        <color indexed="64"/>
      </bottom>
      <diagonal/>
    </border>
    <border>
      <left/>
      <right style="thin">
        <color indexed="64"/>
      </right>
      <top style="double">
        <color indexed="64"/>
      </top>
      <bottom style="double">
        <color indexed="64"/>
      </bottom>
      <diagonal/>
    </border>
    <border>
      <left style="thin">
        <color indexed="64"/>
      </left>
      <right style="hair">
        <color indexed="64"/>
      </right>
      <top style="hair">
        <color indexed="64"/>
      </top>
      <bottom style="double">
        <color indexed="64"/>
      </bottom>
      <diagonal/>
    </border>
    <border>
      <left style="hair">
        <color indexed="64"/>
      </left>
      <right style="hair">
        <color indexed="64"/>
      </right>
      <top style="hair">
        <color indexed="64"/>
      </top>
      <bottom style="double">
        <color indexed="64"/>
      </bottom>
      <diagonal/>
    </border>
    <border>
      <left style="hair">
        <color indexed="64"/>
      </left>
      <right style="thin">
        <color indexed="64"/>
      </right>
      <top style="hair">
        <color indexed="64"/>
      </top>
      <bottom style="double">
        <color indexed="64"/>
      </bottom>
      <diagonal/>
    </border>
    <border>
      <left style="double">
        <color indexed="64"/>
      </left>
      <right style="thin">
        <color indexed="64"/>
      </right>
      <top style="thin">
        <color indexed="64"/>
      </top>
      <bottom style="thin">
        <color indexed="64"/>
      </bottom>
      <diagonal/>
    </border>
    <border diagonalDown="1">
      <left style="thin">
        <color auto="1"/>
      </left>
      <right/>
      <top style="thin">
        <color auto="1"/>
      </top>
      <bottom style="thin">
        <color auto="1"/>
      </bottom>
      <diagonal style="thin">
        <color auto="1"/>
      </diagonal>
    </border>
    <border diagonalDown="1">
      <left/>
      <right/>
      <top style="thin">
        <color auto="1"/>
      </top>
      <bottom style="thin">
        <color auto="1"/>
      </bottom>
      <diagonal style="thin">
        <color auto="1"/>
      </diagonal>
    </border>
    <border>
      <left style="thin">
        <color auto="1"/>
      </left>
      <right style="thin">
        <color rgb="FFFF0000"/>
      </right>
      <top style="thin">
        <color auto="1"/>
      </top>
      <bottom style="thin">
        <color auto="1"/>
      </bottom>
      <diagonal/>
    </border>
    <border>
      <left style="thin">
        <color rgb="FFFF0000"/>
      </left>
      <right style="thin">
        <color rgb="FFFF0000"/>
      </right>
      <top style="thin">
        <color auto="1"/>
      </top>
      <bottom style="thin">
        <color auto="1"/>
      </bottom>
      <diagonal/>
    </border>
    <border>
      <left style="thin">
        <color rgb="FFFF0000"/>
      </left>
      <right style="thin">
        <color auto="1"/>
      </right>
      <top style="thin">
        <color auto="1"/>
      </top>
      <bottom style="thin">
        <color auto="1"/>
      </bottom>
      <diagonal/>
    </border>
    <border>
      <left/>
      <right style="thin">
        <color rgb="FFFF0000"/>
      </right>
      <top style="thin">
        <color auto="1"/>
      </top>
      <bottom style="thin">
        <color auto="1"/>
      </bottom>
      <diagonal/>
    </border>
    <border>
      <left style="thin">
        <color rgb="FFFF0000"/>
      </left>
      <right/>
      <top style="thin">
        <color auto="1"/>
      </top>
      <bottom style="thin">
        <color auto="1"/>
      </bottom>
      <diagonal/>
    </border>
    <border>
      <left style="thin">
        <color auto="1"/>
      </left>
      <right style="thin">
        <color rgb="FFFF0000"/>
      </right>
      <top style="thin">
        <color auto="1"/>
      </top>
      <bottom/>
      <diagonal/>
    </border>
    <border>
      <left style="thin">
        <color rgb="FFFF0000"/>
      </left>
      <right style="thin">
        <color rgb="FFFF0000"/>
      </right>
      <top style="thin">
        <color auto="1"/>
      </top>
      <bottom/>
      <diagonal/>
    </border>
    <border>
      <left style="thin">
        <color rgb="FFFF0000"/>
      </left>
      <right style="thin">
        <color auto="1"/>
      </right>
      <top style="thin">
        <color auto="1"/>
      </top>
      <bottom/>
      <diagonal/>
    </border>
    <border>
      <left/>
      <right style="thin">
        <color rgb="FFFF0000"/>
      </right>
      <top style="thin">
        <color auto="1"/>
      </top>
      <bottom/>
      <diagonal/>
    </border>
    <border>
      <left style="thin">
        <color rgb="FFFF0000"/>
      </left>
      <right/>
      <top style="thin">
        <color auto="1"/>
      </top>
      <bottom/>
      <diagonal/>
    </border>
    <border>
      <left style="thin">
        <color auto="1"/>
      </left>
      <right style="thin">
        <color rgb="FFFF0000"/>
      </right>
      <top style="hair">
        <color indexed="64"/>
      </top>
      <bottom style="hair">
        <color indexed="64"/>
      </bottom>
      <diagonal/>
    </border>
    <border>
      <left style="thin">
        <color rgb="FFFF0000"/>
      </left>
      <right style="thin">
        <color rgb="FFFF0000"/>
      </right>
      <top style="hair">
        <color indexed="64"/>
      </top>
      <bottom style="hair">
        <color indexed="64"/>
      </bottom>
      <diagonal/>
    </border>
    <border>
      <left style="thin">
        <color rgb="FFFF0000"/>
      </left>
      <right style="thin">
        <color auto="1"/>
      </right>
      <top style="hair">
        <color indexed="64"/>
      </top>
      <bottom style="hair">
        <color indexed="64"/>
      </bottom>
      <diagonal/>
    </border>
    <border>
      <left style="thin">
        <color rgb="FFFF0000"/>
      </left>
      <right/>
      <top style="hair">
        <color indexed="64"/>
      </top>
      <bottom style="hair">
        <color indexed="64"/>
      </bottom>
      <diagonal/>
    </border>
    <border>
      <left style="thin">
        <color auto="1"/>
      </left>
      <right style="thin">
        <color rgb="FFFF0000"/>
      </right>
      <top/>
      <bottom style="thin">
        <color auto="1"/>
      </bottom>
      <diagonal/>
    </border>
    <border>
      <left style="thin">
        <color rgb="FFFF0000"/>
      </left>
      <right style="thin">
        <color rgb="FFFF0000"/>
      </right>
      <top/>
      <bottom style="thin">
        <color auto="1"/>
      </bottom>
      <diagonal/>
    </border>
    <border>
      <left style="thin">
        <color rgb="FFFF0000"/>
      </left>
      <right style="thin">
        <color auto="1"/>
      </right>
      <top/>
      <bottom style="thin">
        <color auto="1"/>
      </bottom>
      <diagonal/>
    </border>
    <border>
      <left/>
      <right style="thin">
        <color rgb="FFFF0000"/>
      </right>
      <top/>
      <bottom style="thin">
        <color auto="1"/>
      </bottom>
      <diagonal/>
    </border>
    <border>
      <left style="thin">
        <color rgb="FFFF0000"/>
      </left>
      <right/>
      <top/>
      <bottom style="thin">
        <color auto="1"/>
      </bottom>
      <diagonal/>
    </border>
    <border>
      <left style="medium">
        <color rgb="FFFF0000"/>
      </left>
      <right/>
      <top style="medium">
        <color rgb="FFFF0000"/>
      </top>
      <bottom style="medium">
        <color rgb="FFFF0000"/>
      </bottom>
      <diagonal/>
    </border>
    <border>
      <left/>
      <right style="medium">
        <color rgb="FFFF0000"/>
      </right>
      <top style="medium">
        <color rgb="FFFF0000"/>
      </top>
      <bottom style="medium">
        <color rgb="FFFF0000"/>
      </bottom>
      <diagonal/>
    </border>
    <border diagonalDown="1">
      <left/>
      <right style="double">
        <color indexed="64"/>
      </right>
      <top style="medium">
        <color indexed="64"/>
      </top>
      <bottom/>
      <diagonal style="thin">
        <color indexed="64"/>
      </diagonal>
    </border>
    <border diagonalDown="1">
      <left/>
      <right style="double">
        <color indexed="64"/>
      </right>
      <top/>
      <bottom style="medium">
        <color indexed="64"/>
      </bottom>
      <diagonal style="thin">
        <color indexed="64"/>
      </diagonal>
    </border>
    <border>
      <left style="thin">
        <color indexed="64"/>
      </left>
      <right style="thin">
        <color indexed="64"/>
      </right>
      <top style="hair">
        <color indexed="64"/>
      </top>
      <bottom style="double">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right style="hair">
        <color indexed="64"/>
      </right>
      <top style="thin">
        <color indexed="64"/>
      </top>
      <bottom style="double">
        <color indexed="64"/>
      </bottom>
      <diagonal/>
    </border>
    <border>
      <left style="medium">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bottom style="double">
        <color indexed="64"/>
      </bottom>
      <diagonal/>
    </border>
    <border>
      <left style="hair">
        <color indexed="64"/>
      </left>
      <right/>
      <top style="hair">
        <color indexed="64"/>
      </top>
      <bottom style="double">
        <color indexed="64"/>
      </bottom>
      <diagonal/>
    </border>
    <border>
      <left style="hair">
        <color indexed="64"/>
      </left>
      <right style="thin">
        <color indexed="64"/>
      </right>
      <top style="double">
        <color indexed="64"/>
      </top>
      <bottom style="hair">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right/>
      <top style="hair">
        <color indexed="64"/>
      </top>
      <bottom style="medium">
        <color rgb="FFFF0000"/>
      </bottom>
      <diagonal/>
    </border>
  </borders>
  <cellStyleXfs count="19">
    <xf numFmtId="0" fontId="0" fillId="0" borderId="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xf numFmtId="0" fontId="9" fillId="0" borderId="0" applyFill="0">
      <alignment vertical="center"/>
    </xf>
    <xf numFmtId="0" fontId="9" fillId="0" borderId="0">
      <alignment vertical="center"/>
    </xf>
    <xf numFmtId="0" fontId="2" fillId="0" borderId="0">
      <alignment vertical="center"/>
    </xf>
    <xf numFmtId="0" fontId="9" fillId="0" borderId="0" applyFill="0">
      <alignment vertical="center"/>
    </xf>
    <xf numFmtId="0" fontId="9" fillId="0" borderId="0">
      <alignment vertical="center"/>
    </xf>
    <xf numFmtId="0" fontId="2" fillId="0" borderId="0">
      <alignment vertical="center"/>
    </xf>
    <xf numFmtId="38" fontId="2" fillId="0" borderId="0" applyFont="0" applyFill="0" applyBorder="0" applyAlignment="0" applyProtection="0"/>
    <xf numFmtId="0" fontId="1" fillId="0" borderId="0">
      <alignment vertical="center"/>
    </xf>
    <xf numFmtId="0" fontId="2" fillId="0" borderId="0"/>
    <xf numFmtId="0" fontId="62" fillId="0" borderId="0" applyNumberFormat="0" applyFill="0" applyBorder="0" applyAlignment="0" applyProtection="0">
      <alignment vertical="center"/>
    </xf>
    <xf numFmtId="176" fontId="2" fillId="0" borderId="0" applyFont="0" applyFill="0" applyBorder="0" applyAlignment="0" applyProtection="0">
      <alignment vertical="center"/>
    </xf>
    <xf numFmtId="0" fontId="2" fillId="0" borderId="0"/>
    <xf numFmtId="0" fontId="2" fillId="0" borderId="0">
      <alignment vertical="center"/>
    </xf>
  </cellStyleXfs>
  <cellXfs count="4682">
    <xf numFmtId="0" fontId="0" fillId="0" borderId="0" xfId="0">
      <alignment vertical="center"/>
    </xf>
    <xf numFmtId="0" fontId="11" fillId="0" borderId="0" xfId="9" applyFont="1" applyFill="1">
      <alignment vertical="center"/>
    </xf>
    <xf numFmtId="0" fontId="12" fillId="0" borderId="0" xfId="9" applyFont="1" applyFill="1">
      <alignment vertical="center"/>
    </xf>
    <xf numFmtId="0" fontId="15" fillId="0" borderId="0" xfId="9" applyFont="1" applyFill="1">
      <alignment vertical="center"/>
    </xf>
    <xf numFmtId="0" fontId="19" fillId="0" borderId="0" xfId="9" applyFont="1" applyFill="1">
      <alignment vertical="center"/>
    </xf>
    <xf numFmtId="0" fontId="12" fillId="0" borderId="0" xfId="9" applyFont="1" applyFill="1" applyAlignment="1">
      <alignment horizontal="right" vertical="center"/>
    </xf>
    <xf numFmtId="176" fontId="9" fillId="0" borderId="0" xfId="3" applyFont="1" applyFill="1" applyBorder="1" applyAlignment="1">
      <alignment vertical="center"/>
    </xf>
    <xf numFmtId="0" fontId="9" fillId="0" borderId="3" xfId="9" applyFill="1" applyBorder="1">
      <alignment vertical="center"/>
    </xf>
    <xf numFmtId="0" fontId="15" fillId="0" borderId="25" xfId="9" applyFont="1" applyFill="1" applyBorder="1">
      <alignment vertical="center"/>
    </xf>
    <xf numFmtId="0" fontId="9" fillId="0" borderId="25" xfId="9" applyFill="1" applyBorder="1" applyAlignment="1">
      <alignment horizontal="left" vertical="center"/>
    </xf>
    <xf numFmtId="0" fontId="9" fillId="0" borderId="25" xfId="9" applyFill="1" applyBorder="1">
      <alignment vertical="center"/>
    </xf>
    <xf numFmtId="0" fontId="9" fillId="0" borderId="0" xfId="9" applyFill="1">
      <alignment vertical="center"/>
    </xf>
    <xf numFmtId="0" fontId="11" fillId="0" borderId="2" xfId="9" applyFont="1" applyFill="1" applyBorder="1" applyAlignment="1">
      <alignment horizontal="left" vertical="center"/>
    </xf>
    <xf numFmtId="0" fontId="9" fillId="0" borderId="1" xfId="9" applyFill="1" applyBorder="1" applyAlignment="1">
      <alignment horizontal="left" vertical="center"/>
    </xf>
    <xf numFmtId="0" fontId="9" fillId="0" borderId="13" xfId="9" applyFill="1" applyBorder="1">
      <alignment vertical="center"/>
    </xf>
    <xf numFmtId="0" fontId="9" fillId="0" borderId="2" xfId="9" applyFill="1" applyBorder="1">
      <alignment vertical="center"/>
    </xf>
    <xf numFmtId="0" fontId="9" fillId="0" borderId="1" xfId="9" applyFill="1" applyBorder="1">
      <alignment vertical="center"/>
    </xf>
    <xf numFmtId="0" fontId="26" fillId="0" borderId="1" xfId="9" applyFont="1" applyFill="1" applyBorder="1" applyAlignment="1">
      <alignment horizontal="left" vertical="center"/>
    </xf>
    <xf numFmtId="0" fontId="15" fillId="0" borderId="25" xfId="9" applyFont="1" applyFill="1" applyBorder="1" applyAlignment="1">
      <alignment horizontal="left" vertical="center"/>
    </xf>
    <xf numFmtId="0" fontId="9" fillId="0" borderId="4" xfId="9" applyFill="1" applyBorder="1" applyAlignment="1">
      <alignment horizontal="left" vertical="center"/>
    </xf>
    <xf numFmtId="0" fontId="9" fillId="0" borderId="3" xfId="9" applyFill="1" applyBorder="1" applyAlignment="1">
      <alignment horizontal="left" vertical="center"/>
    </xf>
    <xf numFmtId="0" fontId="12" fillId="0" borderId="25" xfId="9" applyFont="1" applyFill="1" applyBorder="1" applyAlignment="1">
      <alignment horizontal="right" vertical="center"/>
    </xf>
    <xf numFmtId="0" fontId="32" fillId="0" borderId="0" xfId="9" applyFont="1" applyFill="1">
      <alignment vertical="center"/>
    </xf>
    <xf numFmtId="0" fontId="15" fillId="0" borderId="0" xfId="9" applyFont="1" applyFill="1" applyAlignment="1">
      <alignment vertical="center" wrapText="1"/>
    </xf>
    <xf numFmtId="0" fontId="9" fillId="0" borderId="25" xfId="9" applyFill="1" applyBorder="1" applyAlignment="1">
      <alignment horizontal="right" vertical="center"/>
    </xf>
    <xf numFmtId="0" fontId="24" fillId="0" borderId="2" xfId="9" applyFont="1" applyFill="1" applyBorder="1" applyAlignment="1">
      <alignment horizontal="left" vertical="center"/>
    </xf>
    <xf numFmtId="0" fontId="11" fillId="0" borderId="0" xfId="9" applyFont="1" applyFill="1" applyAlignment="1">
      <alignment horizontal="left" vertical="center"/>
    </xf>
    <xf numFmtId="0" fontId="24" fillId="0" borderId="0" xfId="9" applyFont="1" applyFill="1" applyAlignment="1">
      <alignment horizontal="left" vertical="center"/>
    </xf>
    <xf numFmtId="0" fontId="27" fillId="0" borderId="0" xfId="9" applyFont="1" applyFill="1" applyAlignment="1">
      <alignment horizontal="left" vertical="center"/>
    </xf>
    <xf numFmtId="0" fontId="3" fillId="0" borderId="13" xfId="9" applyFont="1" applyFill="1" applyBorder="1" applyAlignment="1">
      <alignment horizontal="center" vertical="center"/>
    </xf>
    <xf numFmtId="0" fontId="17" fillId="0" borderId="16" xfId="9" applyFont="1" applyFill="1" applyBorder="1">
      <alignment vertical="center"/>
    </xf>
    <xf numFmtId="0" fontId="13" fillId="0" borderId="12" xfId="9" applyFont="1" applyFill="1" applyBorder="1">
      <alignment vertical="center"/>
    </xf>
    <xf numFmtId="0" fontId="9" fillId="0" borderId="12" xfId="9" applyFill="1" applyBorder="1">
      <alignment vertical="center"/>
    </xf>
    <xf numFmtId="0" fontId="17" fillId="0" borderId="1" xfId="9" applyFont="1" applyFill="1" applyBorder="1" applyAlignment="1">
      <alignment horizontal="left" vertical="center"/>
    </xf>
    <xf numFmtId="0" fontId="2" fillId="0" borderId="2" xfId="0" applyFont="1" applyBorder="1">
      <alignment vertical="center"/>
    </xf>
    <xf numFmtId="0" fontId="19" fillId="0" borderId="25" xfId="9" applyFont="1" applyFill="1" applyBorder="1">
      <alignment vertical="center"/>
    </xf>
    <xf numFmtId="0" fontId="19" fillId="0" borderId="25" xfId="9" applyFont="1" applyFill="1" applyBorder="1" applyAlignment="1">
      <alignment horizontal="center" vertical="center"/>
    </xf>
    <xf numFmtId="0" fontId="15" fillId="0" borderId="2" xfId="9" applyFont="1" applyFill="1" applyBorder="1">
      <alignment vertical="center"/>
    </xf>
    <xf numFmtId="0" fontId="15" fillId="0" borderId="27" xfId="9" applyFont="1" applyFill="1" applyBorder="1" applyAlignment="1">
      <alignment horizontal="left" vertical="center"/>
    </xf>
    <xf numFmtId="0" fontId="15" fillId="0" borderId="3" xfId="9" applyFont="1" applyFill="1" applyBorder="1">
      <alignment vertical="center"/>
    </xf>
    <xf numFmtId="0" fontId="19" fillId="0" borderId="5" xfId="0" applyFont="1" applyBorder="1">
      <alignment vertical="center"/>
    </xf>
    <xf numFmtId="0" fontId="9" fillId="0" borderId="0" xfId="9" applyFill="1" applyAlignment="1">
      <alignment horizontal="center" vertical="center"/>
    </xf>
    <xf numFmtId="0" fontId="9" fillId="0" borderId="13" xfId="9" applyFill="1" applyBorder="1" applyAlignment="1">
      <alignment horizontal="center" vertical="center"/>
    </xf>
    <xf numFmtId="0" fontId="9" fillId="0" borderId="0" xfId="10">
      <alignment vertical="center"/>
    </xf>
    <xf numFmtId="0" fontId="9" fillId="0" borderId="0" xfId="9" applyFill="1" applyAlignment="1">
      <alignment vertical="top"/>
    </xf>
    <xf numFmtId="0" fontId="3" fillId="0" borderId="0" xfId="9" applyFont="1" applyFill="1" applyAlignment="1">
      <alignment horizontal="center" vertical="center"/>
    </xf>
    <xf numFmtId="0" fontId="39" fillId="0" borderId="0" xfId="0" applyFont="1" applyAlignment="1">
      <alignment horizontal="left" vertical="top" wrapText="1"/>
    </xf>
    <xf numFmtId="0" fontId="39" fillId="0" borderId="0" xfId="0" applyFont="1" applyAlignment="1">
      <alignment vertical="top"/>
    </xf>
    <xf numFmtId="0" fontId="39" fillId="0" borderId="0" xfId="0" applyFont="1" applyAlignment="1">
      <alignment vertical="center" shrinkToFit="1"/>
    </xf>
    <xf numFmtId="0" fontId="39" fillId="0" borderId="0" xfId="0" applyFont="1" applyAlignment="1">
      <alignment vertical="top" shrinkToFit="1"/>
    </xf>
    <xf numFmtId="0" fontId="39" fillId="0" borderId="25" xfId="0" applyFont="1" applyBorder="1" applyAlignment="1">
      <alignment horizontal="left" vertical="top" wrapText="1"/>
    </xf>
    <xf numFmtId="0" fontId="39" fillId="0" borderId="25" xfId="0" applyFont="1" applyBorder="1" applyAlignment="1">
      <alignment vertical="top"/>
    </xf>
    <xf numFmtId="0" fontId="39" fillId="0" borderId="25" xfId="0" applyFont="1" applyBorder="1" applyAlignment="1">
      <alignment vertical="top" shrinkToFit="1"/>
    </xf>
    <xf numFmtId="0" fontId="9" fillId="0" borderId="0" xfId="9" applyFill="1" applyAlignment="1">
      <alignment vertical="top" wrapText="1"/>
    </xf>
    <xf numFmtId="0" fontId="43" fillId="0" borderId="0" xfId="9" applyFont="1" applyFill="1">
      <alignment vertical="center"/>
    </xf>
    <xf numFmtId="0" fontId="43" fillId="0" borderId="0" xfId="9" applyFont="1" applyFill="1" applyAlignment="1">
      <alignment horizontal="left" vertical="center"/>
    </xf>
    <xf numFmtId="0" fontId="45" fillId="0" borderId="1" xfId="9" applyFont="1" applyFill="1" applyBorder="1">
      <alignment vertical="center"/>
    </xf>
    <xf numFmtId="0" fontId="46" fillId="0" borderId="0" xfId="9" applyFont="1" applyFill="1">
      <alignment vertical="center"/>
    </xf>
    <xf numFmtId="0" fontId="47" fillId="0" borderId="0" xfId="9" applyFont="1" applyFill="1">
      <alignment vertical="center"/>
    </xf>
    <xf numFmtId="0" fontId="43" fillId="0" borderId="19" xfId="9" applyFont="1" applyFill="1" applyBorder="1" applyAlignment="1">
      <alignment horizontal="left" vertical="center"/>
    </xf>
    <xf numFmtId="0" fontId="47" fillId="0" borderId="2" xfId="9" applyFont="1" applyFill="1" applyBorder="1" applyAlignment="1">
      <alignment horizontal="left" vertical="center"/>
    </xf>
    <xf numFmtId="0" fontId="43" fillId="0" borderId="1" xfId="9" applyFont="1" applyFill="1" applyBorder="1" applyAlignment="1">
      <alignment horizontal="left" vertical="center"/>
    </xf>
    <xf numFmtId="0" fontId="43" fillId="0" borderId="13" xfId="9" applyFont="1" applyFill="1" applyBorder="1">
      <alignment vertical="center"/>
    </xf>
    <xf numFmtId="0" fontId="43" fillId="0" borderId="25" xfId="9" applyFont="1" applyFill="1" applyBorder="1">
      <alignment vertical="center"/>
    </xf>
    <xf numFmtId="0" fontId="43" fillId="0" borderId="2" xfId="9" applyFont="1" applyFill="1" applyBorder="1">
      <alignment vertical="center"/>
    </xf>
    <xf numFmtId="0" fontId="43" fillId="0" borderId="0" xfId="0" applyFont="1" applyAlignment="1">
      <alignment horizontal="center" vertical="center"/>
    </xf>
    <xf numFmtId="0" fontId="43" fillId="0" borderId="1" xfId="9" applyFont="1" applyFill="1" applyBorder="1">
      <alignment vertical="center"/>
    </xf>
    <xf numFmtId="0" fontId="41" fillId="0" borderId="0" xfId="9" applyFont="1" applyFill="1" applyAlignment="1">
      <alignment horizontal="left" vertical="center"/>
    </xf>
    <xf numFmtId="0" fontId="41" fillId="0" borderId="25" xfId="9" applyFont="1" applyFill="1" applyBorder="1" applyAlignment="1">
      <alignment horizontal="center" vertical="center"/>
    </xf>
    <xf numFmtId="0" fontId="45" fillId="0" borderId="1" xfId="9" applyFont="1" applyFill="1" applyBorder="1" applyAlignment="1">
      <alignment horizontal="left" vertical="center"/>
    </xf>
    <xf numFmtId="0" fontId="46" fillId="0" borderId="0" xfId="9" applyFont="1" applyFill="1" applyAlignment="1">
      <alignment horizontal="left" vertical="center"/>
    </xf>
    <xf numFmtId="0" fontId="41" fillId="0" borderId="25" xfId="9" applyFont="1" applyFill="1" applyBorder="1" applyAlignment="1">
      <alignment horizontal="left" vertical="center"/>
    </xf>
    <xf numFmtId="0" fontId="49" fillId="0" borderId="0" xfId="9" applyFont="1" applyFill="1" applyAlignment="1">
      <alignment horizontal="center" vertical="center"/>
    </xf>
    <xf numFmtId="0" fontId="39" fillId="0" borderId="0" xfId="9" applyFont="1" applyFill="1" applyAlignment="1">
      <alignment horizontal="center" vertical="center"/>
    </xf>
    <xf numFmtId="0" fontId="43" fillId="0" borderId="25" xfId="9" applyFont="1" applyFill="1" applyBorder="1" applyAlignment="1">
      <alignment horizontal="left" vertical="center"/>
    </xf>
    <xf numFmtId="0" fontId="44" fillId="0" borderId="63" xfId="9" applyFont="1" applyFill="1" applyBorder="1">
      <alignment vertical="center"/>
    </xf>
    <xf numFmtId="0" fontId="43" fillId="0" borderId="63" xfId="9" applyFont="1" applyFill="1" applyBorder="1">
      <alignment vertical="center"/>
    </xf>
    <xf numFmtId="0" fontId="43" fillId="0" borderId="63" xfId="9" applyFont="1" applyFill="1" applyBorder="1" applyAlignment="1">
      <alignment vertical="center" wrapText="1"/>
    </xf>
    <xf numFmtId="0" fontId="43" fillId="0" borderId="63" xfId="9" applyFont="1" applyFill="1" applyBorder="1" applyAlignment="1">
      <alignment horizontal="left" vertical="center"/>
    </xf>
    <xf numFmtId="0" fontId="43" fillId="0" borderId="0" xfId="9" applyFont="1" applyFill="1" applyAlignment="1">
      <alignment vertical="center" wrapText="1"/>
    </xf>
    <xf numFmtId="0" fontId="43" fillId="0" borderId="13" xfId="9" applyFont="1" applyFill="1" applyBorder="1" applyAlignment="1">
      <alignment horizontal="left" vertical="center"/>
    </xf>
    <xf numFmtId="0" fontId="43" fillId="0" borderId="25" xfId="9" applyFont="1" applyFill="1" applyBorder="1" applyAlignment="1">
      <alignment horizontal="right" vertical="center"/>
    </xf>
    <xf numFmtId="0" fontId="41" fillId="0" borderId="0" xfId="9" applyFont="1" applyFill="1" applyAlignment="1">
      <alignment horizontal="left" vertical="top"/>
    </xf>
    <xf numFmtId="0" fontId="41" fillId="0" borderId="11" xfId="9" applyFont="1" applyFill="1" applyBorder="1" applyAlignment="1">
      <alignment horizontal="left" vertical="top"/>
    </xf>
    <xf numFmtId="0" fontId="43" fillId="0" borderId="8" xfId="9" applyFont="1" applyFill="1" applyBorder="1" applyAlignment="1">
      <alignment horizontal="left" vertical="center"/>
    </xf>
    <xf numFmtId="0" fontId="43" fillId="0" borderId="8" xfId="9" applyFont="1" applyFill="1" applyBorder="1" applyAlignment="1">
      <alignment horizontal="center" vertical="center" textRotation="255"/>
    </xf>
    <xf numFmtId="187" fontId="43" fillId="0" borderId="79" xfId="9" applyNumberFormat="1" applyFont="1" applyFill="1" applyBorder="1" applyAlignment="1">
      <alignment horizontal="center" vertical="center"/>
    </xf>
    <xf numFmtId="187" fontId="43" fillId="0" borderId="7" xfId="9" applyNumberFormat="1" applyFont="1" applyFill="1" applyBorder="1" applyAlignment="1">
      <alignment horizontal="center" vertical="center"/>
    </xf>
    <xf numFmtId="0" fontId="41" fillId="0" borderId="46" xfId="9" applyFont="1" applyFill="1" applyBorder="1" applyAlignment="1">
      <alignment horizontal="left" vertical="center"/>
    </xf>
    <xf numFmtId="179" fontId="43" fillId="0" borderId="79" xfId="9" applyNumberFormat="1" applyFont="1" applyFill="1" applyBorder="1" applyAlignment="1">
      <alignment horizontal="center" vertical="center"/>
    </xf>
    <xf numFmtId="0" fontId="43" fillId="0" borderId="90" xfId="9" applyFont="1" applyFill="1" applyBorder="1">
      <alignment vertical="center"/>
    </xf>
    <xf numFmtId="0" fontId="50" fillId="0" borderId="90" xfId="9" applyFont="1" applyFill="1" applyBorder="1">
      <alignment vertical="center"/>
    </xf>
    <xf numFmtId="182" fontId="43" fillId="0" borderId="44" xfId="9" applyNumberFormat="1" applyFont="1" applyFill="1" applyBorder="1" applyAlignment="1">
      <alignment horizontal="right" vertical="center"/>
    </xf>
    <xf numFmtId="0" fontId="43" fillId="0" borderId="93" xfId="9" applyFont="1" applyFill="1" applyBorder="1" applyAlignment="1">
      <alignment horizontal="left" vertical="center"/>
    </xf>
    <xf numFmtId="0" fontId="43" fillId="0" borderId="46" xfId="9" applyFont="1" applyFill="1" applyBorder="1" applyAlignment="1">
      <alignment horizontal="left" vertical="center"/>
    </xf>
    <xf numFmtId="0" fontId="43" fillId="0" borderId="91" xfId="9" applyFont="1" applyFill="1" applyBorder="1" applyAlignment="1">
      <alignment horizontal="left" vertical="center"/>
    </xf>
    <xf numFmtId="0" fontId="43" fillId="0" borderId="45" xfId="9" applyFont="1" applyFill="1" applyBorder="1" applyAlignment="1">
      <alignment horizontal="left" vertical="center"/>
    </xf>
    <xf numFmtId="0" fontId="43" fillId="0" borderId="92" xfId="9" applyFont="1" applyFill="1" applyBorder="1" applyAlignment="1">
      <alignment horizontal="left" vertical="center"/>
    </xf>
    <xf numFmtId="179" fontId="43" fillId="0" borderId="57" xfId="9" applyNumberFormat="1" applyFont="1" applyFill="1" applyBorder="1" applyAlignment="1">
      <alignment horizontal="right" vertical="center"/>
    </xf>
    <xf numFmtId="0" fontId="43" fillId="0" borderId="30" xfId="9" applyFont="1" applyFill="1" applyBorder="1" applyAlignment="1">
      <alignment horizontal="left" vertical="center"/>
    </xf>
    <xf numFmtId="179" fontId="43" fillId="0" borderId="32" xfId="9" applyNumberFormat="1" applyFont="1" applyFill="1" applyBorder="1">
      <alignment vertical="center"/>
    </xf>
    <xf numFmtId="0" fontId="43" fillId="0" borderId="31" xfId="9" applyFont="1" applyFill="1" applyBorder="1" applyAlignment="1">
      <alignment horizontal="left" vertical="center"/>
    </xf>
    <xf numFmtId="0" fontId="47" fillId="0" borderId="31" xfId="9" applyFont="1" applyFill="1" applyBorder="1">
      <alignment vertical="center"/>
    </xf>
    <xf numFmtId="4" fontId="43" fillId="0" borderId="31" xfId="9" applyNumberFormat="1" applyFont="1" applyFill="1" applyBorder="1" applyAlignment="1">
      <alignment horizontal="left" vertical="center"/>
    </xf>
    <xf numFmtId="0" fontId="43" fillId="0" borderId="11" xfId="9" applyFont="1" applyFill="1" applyBorder="1" applyAlignment="1">
      <alignment horizontal="left" vertical="center"/>
    </xf>
    <xf numFmtId="0" fontId="51" fillId="0" borderId="0" xfId="0" applyFont="1">
      <alignment vertical="center"/>
    </xf>
    <xf numFmtId="0" fontId="51" fillId="0" borderId="1" xfId="0" applyFont="1" applyBorder="1">
      <alignment vertical="center"/>
    </xf>
    <xf numFmtId="0" fontId="52" fillId="0" borderId="0" xfId="0" applyFont="1" applyAlignment="1">
      <alignment vertical="top" wrapText="1"/>
    </xf>
    <xf numFmtId="0" fontId="51" fillId="0" borderId="2" xfId="0" applyFont="1" applyBorder="1">
      <alignment vertical="center"/>
    </xf>
    <xf numFmtId="0" fontId="53" fillId="0" borderId="0" xfId="0" applyFont="1" applyAlignment="1">
      <alignment horizontal="left" vertical="center" wrapText="1"/>
    </xf>
    <xf numFmtId="0" fontId="54" fillId="0" borderId="25" xfId="0" applyFont="1" applyBorder="1" applyAlignment="1">
      <alignment horizontal="right" vertical="top" shrinkToFit="1"/>
    </xf>
    <xf numFmtId="0" fontId="55" fillId="0" borderId="0" xfId="9" applyFont="1" applyFill="1" applyAlignment="1">
      <alignment horizontal="right" vertical="center"/>
    </xf>
    <xf numFmtId="0" fontId="39" fillId="0" borderId="0" xfId="9" applyFont="1" applyFill="1" applyAlignment="1">
      <alignment horizontal="left" vertical="center"/>
    </xf>
    <xf numFmtId="0" fontId="41" fillId="0" borderId="0" xfId="0" applyFont="1" applyAlignment="1">
      <alignment horizontal="center" vertical="center" wrapText="1"/>
    </xf>
    <xf numFmtId="0" fontId="41" fillId="0" borderId="2" xfId="0" applyFont="1" applyBorder="1" applyAlignment="1">
      <alignment horizontal="center" vertical="center" wrapText="1"/>
    </xf>
    <xf numFmtId="0" fontId="51" fillId="0" borderId="25" xfId="0" applyFont="1" applyBorder="1">
      <alignment vertical="center"/>
    </xf>
    <xf numFmtId="0" fontId="41" fillId="0" borderId="0" xfId="0" applyFont="1" applyAlignment="1">
      <alignment vertical="top" wrapText="1"/>
    </xf>
    <xf numFmtId="0" fontId="41" fillId="0" borderId="2" xfId="0" applyFont="1" applyBorder="1" applyAlignment="1">
      <alignment vertical="top" wrapText="1"/>
    </xf>
    <xf numFmtId="0" fontId="41" fillId="0" borderId="0" xfId="9" applyFont="1" applyFill="1">
      <alignment vertical="center"/>
    </xf>
    <xf numFmtId="0" fontId="41" fillId="0" borderId="0" xfId="0" applyFont="1" applyAlignment="1">
      <alignment vertical="top"/>
    </xf>
    <xf numFmtId="0" fontId="41" fillId="0" borderId="2" xfId="0" applyFont="1" applyBorder="1" applyAlignment="1">
      <alignment vertical="top"/>
    </xf>
    <xf numFmtId="0" fontId="39" fillId="0" borderId="25" xfId="0" applyFont="1" applyBorder="1" applyAlignment="1">
      <alignment horizontal="center" vertical="center" shrinkToFit="1"/>
    </xf>
    <xf numFmtId="0" fontId="41" fillId="0" borderId="25" xfId="9" applyFont="1" applyFill="1" applyBorder="1" applyAlignment="1">
      <alignment horizontal="right" vertical="top" shrinkToFit="1"/>
    </xf>
    <xf numFmtId="0" fontId="41" fillId="0" borderId="25" xfId="9" applyFont="1" applyFill="1" applyBorder="1" applyAlignment="1">
      <alignment horizontal="left" vertical="top" shrinkToFit="1"/>
    </xf>
    <xf numFmtId="0" fontId="41" fillId="0" borderId="0" xfId="0" applyFont="1" applyAlignment="1">
      <alignment vertical="center" wrapText="1"/>
    </xf>
    <xf numFmtId="0" fontId="41" fillId="0" borderId="0" xfId="0" applyFont="1" applyAlignment="1">
      <alignment horizontal="left" vertical="top"/>
    </xf>
    <xf numFmtId="0" fontId="43" fillId="0" borderId="4" xfId="9" applyFont="1" applyFill="1" applyBorder="1" applyAlignment="1">
      <alignment horizontal="left" vertical="center"/>
    </xf>
    <xf numFmtId="0" fontId="43" fillId="0" borderId="3" xfId="9" applyFont="1" applyFill="1" applyBorder="1" applyAlignment="1">
      <alignment horizontal="left" vertical="center"/>
    </xf>
    <xf numFmtId="0" fontId="43" fillId="0" borderId="3" xfId="9" applyFont="1" applyFill="1" applyBorder="1">
      <alignment vertical="center"/>
    </xf>
    <xf numFmtId="0" fontId="43" fillId="0" borderId="3" xfId="9" applyFont="1" applyFill="1" applyBorder="1" applyAlignment="1">
      <alignment horizontal="center" vertical="center"/>
    </xf>
    <xf numFmtId="0" fontId="43" fillId="0" borderId="27" xfId="9" applyFont="1" applyFill="1" applyBorder="1" applyAlignment="1">
      <alignment horizontal="left" vertical="center"/>
    </xf>
    <xf numFmtId="0" fontId="41" fillId="0" borderId="25" xfId="9" applyFont="1" applyFill="1" applyBorder="1" applyAlignment="1">
      <alignment horizontal="center" vertical="top" shrinkToFit="1"/>
    </xf>
    <xf numFmtId="0" fontId="37" fillId="0" borderId="25" xfId="9" applyFont="1" applyFill="1" applyBorder="1" applyAlignment="1">
      <alignment horizontal="center" vertical="top" shrinkToFit="1"/>
    </xf>
    <xf numFmtId="49" fontId="39" fillId="0" borderId="0" xfId="0" applyNumberFormat="1" applyFont="1" applyAlignment="1">
      <alignment horizontal="center" vertical="center" shrinkToFit="1"/>
    </xf>
    <xf numFmtId="0" fontId="43" fillId="0" borderId="44" xfId="9" applyFont="1" applyFill="1" applyBorder="1" applyAlignment="1">
      <alignment horizontal="left" vertical="center"/>
    </xf>
    <xf numFmtId="0" fontId="43" fillId="0" borderId="44" xfId="9" applyFont="1" applyFill="1" applyBorder="1">
      <alignment vertical="center"/>
    </xf>
    <xf numFmtId="0" fontId="43" fillId="0" borderId="44" xfId="9" applyFont="1" applyFill="1" applyBorder="1" applyAlignment="1">
      <alignment horizontal="center" vertical="center"/>
    </xf>
    <xf numFmtId="0" fontId="43" fillId="0" borderId="0" xfId="9" applyFont="1" applyFill="1" applyAlignment="1">
      <alignment horizontal="center" vertical="center"/>
    </xf>
    <xf numFmtId="0" fontId="41" fillId="0" borderId="0" xfId="9" applyFont="1" applyFill="1" applyAlignment="1">
      <alignment horizontal="right" vertical="center"/>
    </xf>
    <xf numFmtId="0" fontId="43" fillId="0" borderId="32" xfId="9" applyFont="1" applyFill="1" applyBorder="1" applyAlignment="1">
      <alignment horizontal="center" vertical="center"/>
    </xf>
    <xf numFmtId="0" fontId="43" fillId="0" borderId="31" xfId="9" applyFont="1" applyFill="1" applyBorder="1" applyAlignment="1">
      <alignment horizontal="center" vertical="center"/>
    </xf>
    <xf numFmtId="182" fontId="43" fillId="0" borderId="0" xfId="9" applyNumberFormat="1" applyFont="1" applyFill="1" applyAlignment="1">
      <alignment horizontal="center" vertical="center"/>
    </xf>
    <xf numFmtId="0" fontId="43" fillId="0" borderId="0" xfId="0" applyFont="1">
      <alignment vertical="center"/>
    </xf>
    <xf numFmtId="0" fontId="41" fillId="0" borderId="0" xfId="0" applyFont="1" applyAlignment="1">
      <alignment vertical="top" shrinkToFit="1"/>
    </xf>
    <xf numFmtId="0" fontId="38" fillId="0" borderId="0" xfId="9" applyFont="1" applyFill="1" applyAlignment="1">
      <alignment horizontal="left" vertical="top" wrapText="1"/>
    </xf>
    <xf numFmtId="0" fontId="38" fillId="0" borderId="2" xfId="9" applyFont="1" applyFill="1" applyBorder="1" applyAlignment="1">
      <alignment horizontal="left" vertical="top" wrapText="1"/>
    </xf>
    <xf numFmtId="0" fontId="9" fillId="0" borderId="5" xfId="9" applyFill="1" applyBorder="1">
      <alignment vertical="center"/>
    </xf>
    <xf numFmtId="0" fontId="19" fillId="0" borderId="2" xfId="0" applyFont="1" applyBorder="1" applyAlignment="1">
      <alignment vertical="top" wrapText="1"/>
    </xf>
    <xf numFmtId="0" fontId="3" fillId="0" borderId="0" xfId="9" applyFont="1" applyFill="1">
      <alignment vertical="center"/>
    </xf>
    <xf numFmtId="0" fontId="32" fillId="0" borderId="0" xfId="9" applyFont="1" applyFill="1" applyAlignment="1">
      <alignment horizontal="right" vertical="center"/>
    </xf>
    <xf numFmtId="0" fontId="15" fillId="0" borderId="25" xfId="9" applyFont="1" applyFill="1" applyBorder="1" applyAlignment="1">
      <alignment horizontal="center" vertical="center"/>
    </xf>
    <xf numFmtId="0" fontId="15" fillId="0" borderId="2" xfId="9" applyFont="1" applyFill="1" applyBorder="1" applyAlignment="1">
      <alignment vertical="top" wrapText="1"/>
    </xf>
    <xf numFmtId="0" fontId="9" fillId="0" borderId="4" xfId="9" applyFill="1" applyBorder="1">
      <alignment vertical="center"/>
    </xf>
    <xf numFmtId="0" fontId="9" fillId="0" borderId="27" xfId="9" applyFill="1" applyBorder="1">
      <alignment vertical="center"/>
    </xf>
    <xf numFmtId="0" fontId="19" fillId="0" borderId="2" xfId="0" applyFont="1" applyBorder="1">
      <alignment vertical="center"/>
    </xf>
    <xf numFmtId="0" fontId="3" fillId="0" borderId="1" xfId="9" applyFont="1" applyFill="1" applyBorder="1" applyAlignment="1">
      <alignment horizontal="center" vertical="center"/>
    </xf>
    <xf numFmtId="0" fontId="3" fillId="0" borderId="25" xfId="9" applyFont="1" applyFill="1" applyBorder="1" applyAlignment="1">
      <alignment horizontal="center" vertical="center"/>
    </xf>
    <xf numFmtId="0" fontId="3" fillId="0" borderId="2" xfId="9" applyFont="1" applyFill="1" applyBorder="1" applyAlignment="1">
      <alignment horizontal="center" vertical="center"/>
    </xf>
    <xf numFmtId="0" fontId="27" fillId="0" borderId="2" xfId="9" applyFont="1" applyFill="1" applyBorder="1" applyAlignment="1">
      <alignment horizontal="left" vertical="center"/>
    </xf>
    <xf numFmtId="198" fontId="15" fillId="0" borderId="0" xfId="0" applyNumberFormat="1" applyFont="1" applyAlignment="1">
      <alignment horizontal="right" vertical="center"/>
    </xf>
    <xf numFmtId="0" fontId="25" fillId="0" borderId="25" xfId="9" applyFont="1" applyFill="1" applyBorder="1" applyAlignment="1">
      <alignment horizontal="center" vertical="center"/>
    </xf>
    <xf numFmtId="0" fontId="25" fillId="0" borderId="0" xfId="9" applyFont="1" applyFill="1">
      <alignment vertical="center"/>
    </xf>
    <xf numFmtId="0" fontId="25" fillId="0" borderId="25" xfId="9" applyFont="1" applyFill="1" applyBorder="1" applyAlignment="1">
      <alignment horizontal="right" vertical="center"/>
    </xf>
    <xf numFmtId="0" fontId="9" fillId="0" borderId="29" xfId="9" applyFill="1" applyBorder="1" applyAlignment="1">
      <alignment horizontal="left" vertical="center"/>
    </xf>
    <xf numFmtId="0" fontId="25" fillId="0" borderId="0" xfId="9" applyFont="1" applyFill="1" applyAlignment="1">
      <alignment horizontal="center" vertical="center"/>
    </xf>
    <xf numFmtId="0" fontId="9" fillId="0" borderId="0" xfId="10" applyAlignment="1">
      <alignment horizontal="right" vertical="top"/>
    </xf>
    <xf numFmtId="0" fontId="22" fillId="0" borderId="0" xfId="9" applyFont="1" applyFill="1" applyAlignment="1">
      <alignment horizontal="right" vertical="center"/>
    </xf>
    <xf numFmtId="0" fontId="19" fillId="0" borderId="0" xfId="0" applyFont="1" applyAlignment="1">
      <alignment vertical="top"/>
    </xf>
    <xf numFmtId="0" fontId="19" fillId="0" borderId="2" xfId="0" applyFont="1" applyBorder="1" applyAlignment="1">
      <alignment vertical="top"/>
    </xf>
    <xf numFmtId="0" fontId="15" fillId="0" borderId="25" xfId="9" applyFont="1" applyFill="1" applyBorder="1" applyAlignment="1">
      <alignment vertical="top"/>
    </xf>
    <xf numFmtId="0" fontId="2" fillId="0" borderId="0" xfId="0" applyFont="1" applyAlignment="1">
      <alignment vertical="top"/>
    </xf>
    <xf numFmtId="0" fontId="15" fillId="0" borderId="1" xfId="9" applyFont="1" applyFill="1" applyBorder="1" applyAlignment="1">
      <alignment horizontal="left" vertical="center"/>
    </xf>
    <xf numFmtId="0" fontId="9" fillId="0" borderId="25" xfId="9" applyFill="1" applyBorder="1" applyAlignment="1">
      <alignment horizontal="right" vertical="top"/>
    </xf>
    <xf numFmtId="0" fontId="9" fillId="0" borderId="2" xfId="9" applyFill="1" applyBorder="1" applyAlignment="1">
      <alignment horizontal="left" vertical="center"/>
    </xf>
    <xf numFmtId="0" fontId="23" fillId="0" borderId="2" xfId="9" applyFont="1" applyFill="1" applyBorder="1" applyAlignment="1">
      <alignment horizontal="left" vertical="center"/>
    </xf>
    <xf numFmtId="0" fontId="23" fillId="0" borderId="0" xfId="9" applyFont="1" applyFill="1" applyAlignment="1">
      <alignment horizontal="left" vertical="center" wrapText="1"/>
    </xf>
    <xf numFmtId="0" fontId="9" fillId="0" borderId="5" xfId="9" applyFill="1" applyBorder="1" applyAlignment="1">
      <alignment horizontal="left" vertical="center"/>
    </xf>
    <xf numFmtId="0" fontId="9" fillId="0" borderId="0" xfId="0" applyFont="1">
      <alignment vertical="center"/>
    </xf>
    <xf numFmtId="0" fontId="12" fillId="0" borderId="0" xfId="0" applyFont="1">
      <alignment vertical="center"/>
    </xf>
    <xf numFmtId="0" fontId="2" fillId="0" borderId="2" xfId="0" applyFont="1" applyBorder="1" applyAlignment="1">
      <alignment vertical="top" wrapText="1"/>
    </xf>
    <xf numFmtId="0" fontId="9" fillId="0" borderId="0" xfId="9" applyFill="1" applyProtection="1">
      <alignment vertical="center"/>
      <protection locked="0"/>
    </xf>
    <xf numFmtId="0" fontId="11" fillId="0" borderId="0" xfId="9" applyFont="1" applyFill="1" applyProtection="1">
      <alignment vertical="center"/>
      <protection locked="0"/>
    </xf>
    <xf numFmtId="0" fontId="11" fillId="0" borderId="2" xfId="9" applyFont="1" applyFill="1" applyBorder="1" applyAlignment="1" applyProtection="1">
      <alignment horizontal="left" vertical="center"/>
      <protection locked="0"/>
    </xf>
    <xf numFmtId="0" fontId="9" fillId="0" borderId="1" xfId="9" applyFill="1" applyBorder="1" applyAlignment="1" applyProtection="1">
      <alignment horizontal="left" vertical="center"/>
      <protection locked="0"/>
    </xf>
    <xf numFmtId="0" fontId="9" fillId="0" borderId="2" xfId="9" applyFill="1" applyBorder="1" applyProtection="1">
      <alignment vertical="center"/>
      <protection locked="0"/>
    </xf>
    <xf numFmtId="0" fontId="9" fillId="0" borderId="25" xfId="9" applyFill="1" applyBorder="1" applyProtection="1">
      <alignment vertical="center"/>
      <protection locked="0"/>
    </xf>
    <xf numFmtId="0" fontId="9" fillId="0" borderId="13" xfId="9" applyFill="1" applyBorder="1" applyProtection="1">
      <alignment vertical="center"/>
      <protection locked="0"/>
    </xf>
    <xf numFmtId="0" fontId="9" fillId="0" borderId="1" xfId="9" applyFill="1" applyBorder="1" applyProtection="1">
      <alignment vertical="center"/>
      <protection locked="0"/>
    </xf>
    <xf numFmtId="0" fontId="15" fillId="0" borderId="0" xfId="9" applyFont="1" applyFill="1" applyAlignment="1" applyProtection="1">
      <alignment horizontal="right" vertical="top"/>
      <protection locked="0"/>
    </xf>
    <xf numFmtId="0" fontId="19" fillId="0" borderId="0" xfId="9" applyFont="1" applyFill="1" applyAlignment="1" applyProtection="1">
      <alignment horizontal="center" vertical="center"/>
      <protection locked="0"/>
    </xf>
    <xf numFmtId="0" fontId="9" fillId="0" borderId="3" xfId="9" applyFill="1" applyBorder="1" applyProtection="1">
      <alignment vertical="center"/>
      <protection locked="0"/>
    </xf>
    <xf numFmtId="0" fontId="9" fillId="0" borderId="25" xfId="9" applyFill="1" applyBorder="1" applyAlignment="1">
      <alignment horizontal="center" vertical="center"/>
    </xf>
    <xf numFmtId="0" fontId="15" fillId="0" borderId="3" xfId="9" applyFont="1" applyFill="1" applyBorder="1" applyAlignment="1">
      <alignment horizontal="left" vertical="center"/>
    </xf>
    <xf numFmtId="0" fontId="9" fillId="0" borderId="0" xfId="9" applyFill="1" applyAlignment="1" applyProtection="1">
      <alignment vertical="center" wrapText="1"/>
      <protection locked="0"/>
    </xf>
    <xf numFmtId="0" fontId="11" fillId="0" borderId="0" xfId="9" applyFont="1" applyFill="1" applyAlignment="1" applyProtection="1">
      <alignment horizontal="left" vertical="center"/>
      <protection locked="0"/>
    </xf>
    <xf numFmtId="0" fontId="12" fillId="0" borderId="0" xfId="9" applyFont="1" applyFill="1" applyProtection="1">
      <alignment vertical="center"/>
      <protection locked="0"/>
    </xf>
    <xf numFmtId="0" fontId="14" fillId="0" borderId="0" xfId="9" applyFont="1" applyFill="1" applyProtection="1">
      <alignment vertical="center"/>
      <protection locked="0"/>
    </xf>
    <xf numFmtId="0" fontId="15" fillId="0" borderId="13" xfId="9" applyFont="1" applyFill="1" applyBorder="1" applyProtection="1">
      <alignment vertical="center"/>
      <protection locked="0"/>
    </xf>
    <xf numFmtId="0" fontId="2" fillId="0" borderId="2" xfId="0" applyFont="1" applyBorder="1" applyProtection="1">
      <alignment vertical="center"/>
      <protection locked="0"/>
    </xf>
    <xf numFmtId="176" fontId="9" fillId="0" borderId="13" xfId="3" applyFont="1" applyFill="1" applyBorder="1" applyAlignment="1" applyProtection="1">
      <alignment vertical="center"/>
      <protection locked="0"/>
    </xf>
    <xf numFmtId="0" fontId="2" fillId="0" borderId="0" xfId="0" applyFont="1" applyAlignment="1" applyProtection="1">
      <alignment horizontal="center" vertical="center"/>
      <protection locked="0"/>
    </xf>
    <xf numFmtId="0" fontId="2" fillId="0" borderId="13" xfId="0" applyFont="1" applyBorder="1" applyAlignment="1" applyProtection="1">
      <alignment vertical="center" shrinkToFit="1"/>
      <protection locked="0"/>
    </xf>
    <xf numFmtId="0" fontId="11" fillId="0" borderId="5" xfId="9" applyFont="1" applyFill="1" applyBorder="1" applyAlignment="1" applyProtection="1">
      <alignment horizontal="left" vertical="center"/>
      <protection locked="0"/>
    </xf>
    <xf numFmtId="0" fontId="15" fillId="0" borderId="0" xfId="9" applyFont="1" applyFill="1" applyAlignment="1" applyProtection="1">
      <alignment vertical="top"/>
      <protection locked="0"/>
    </xf>
    <xf numFmtId="0" fontId="23" fillId="0" borderId="19" xfId="9" applyFont="1" applyFill="1" applyBorder="1" applyAlignment="1">
      <alignment horizontal="left" vertical="center" wrapText="1"/>
    </xf>
    <xf numFmtId="0" fontId="9" fillId="0" borderId="13" xfId="9" applyFill="1" applyBorder="1" applyAlignment="1" applyProtection="1">
      <alignment horizontal="left" vertical="center"/>
      <protection locked="0"/>
    </xf>
    <xf numFmtId="0" fontId="19" fillId="0" borderId="0" xfId="0" applyFont="1" applyAlignment="1">
      <alignment vertical="top" wrapText="1"/>
    </xf>
    <xf numFmtId="0" fontId="15" fillId="0" borderId="25" xfId="9" applyFont="1" applyFill="1" applyBorder="1" applyAlignment="1">
      <alignment horizontal="right" vertical="top" wrapText="1"/>
    </xf>
    <xf numFmtId="0" fontId="15" fillId="0" borderId="2" xfId="9" applyFont="1" applyFill="1" applyBorder="1" applyAlignment="1">
      <alignment horizontal="left" vertical="center"/>
    </xf>
    <xf numFmtId="0" fontId="9" fillId="0" borderId="0" xfId="9" applyFill="1" applyAlignment="1">
      <alignment horizontal="right" vertical="center"/>
    </xf>
    <xf numFmtId="0" fontId="9" fillId="0" borderId="0" xfId="9" applyFill="1" applyAlignment="1">
      <alignment vertical="center" shrinkToFit="1"/>
    </xf>
    <xf numFmtId="0" fontId="5" fillId="0" borderId="1" xfId="9" applyFont="1" applyFill="1" applyBorder="1" applyAlignment="1" applyProtection="1">
      <alignment horizontal="left" vertical="center"/>
      <protection locked="0"/>
    </xf>
    <xf numFmtId="0" fontId="5" fillId="0" borderId="1" xfId="9" applyFont="1" applyFill="1" applyBorder="1" applyAlignment="1">
      <alignment horizontal="left" vertical="center"/>
    </xf>
    <xf numFmtId="0" fontId="15" fillId="0" borderId="2" xfId="9" applyFont="1" applyFill="1" applyBorder="1" applyAlignment="1">
      <alignment vertical="top" shrinkToFit="1"/>
    </xf>
    <xf numFmtId="0" fontId="9" fillId="0" borderId="46" xfId="9" applyFill="1" applyBorder="1">
      <alignment vertical="center"/>
    </xf>
    <xf numFmtId="0" fontId="25" fillId="0" borderId="0" xfId="9" applyFont="1" applyFill="1" applyAlignment="1">
      <alignment horizontal="left" vertical="center"/>
    </xf>
    <xf numFmtId="0" fontId="9" fillId="0" borderId="19" xfId="9" applyFill="1" applyBorder="1">
      <alignment vertical="center"/>
    </xf>
    <xf numFmtId="0" fontId="15" fillId="0" borderId="25" xfId="9" applyFont="1" applyFill="1" applyBorder="1" applyAlignment="1">
      <alignment horizontal="right" vertical="top"/>
    </xf>
    <xf numFmtId="0" fontId="15" fillId="0" borderId="0" xfId="9" applyFont="1" applyFill="1" applyAlignment="1">
      <alignment horizontal="left" vertical="top"/>
    </xf>
    <xf numFmtId="0" fontId="15" fillId="0" borderId="25" xfId="9" applyFont="1" applyFill="1" applyBorder="1" applyAlignment="1">
      <alignment horizontal="right" vertical="center"/>
    </xf>
    <xf numFmtId="0" fontId="9" fillId="0" borderId="0" xfId="9" applyFill="1" applyAlignment="1">
      <alignment horizontal="left" vertical="center"/>
    </xf>
    <xf numFmtId="49" fontId="3" fillId="0" borderId="0" xfId="9" applyNumberFormat="1" applyFont="1" applyFill="1" applyAlignment="1">
      <alignment horizontal="center" vertical="center"/>
    </xf>
    <xf numFmtId="0" fontId="9" fillId="0" borderId="0" xfId="9" applyFill="1" applyAlignment="1">
      <alignment horizontal="left" vertical="top"/>
    </xf>
    <xf numFmtId="0" fontId="9" fillId="0" borderId="0" xfId="9" applyFill="1" applyAlignment="1">
      <alignment horizontal="center" vertical="center" shrinkToFit="1"/>
    </xf>
    <xf numFmtId="0" fontId="15" fillId="0" borderId="0" xfId="9" applyFont="1" applyFill="1" applyAlignment="1" applyProtection="1">
      <alignment horizontal="right" vertical="center"/>
      <protection locked="0"/>
    </xf>
    <xf numFmtId="0" fontId="5" fillId="0" borderId="0" xfId="9" applyFont="1" applyFill="1" applyAlignment="1">
      <alignment horizontal="left" vertical="center"/>
    </xf>
    <xf numFmtId="0" fontId="32" fillId="0" borderId="12" xfId="9" applyFont="1" applyFill="1" applyBorder="1">
      <alignment vertical="center"/>
    </xf>
    <xf numFmtId="0" fontId="15" fillId="0" borderId="0" xfId="9" applyFont="1" applyFill="1" applyAlignment="1">
      <alignment vertical="top" wrapText="1"/>
    </xf>
    <xf numFmtId="0" fontId="12" fillId="0" borderId="0" xfId="9" applyFont="1" applyFill="1" applyAlignment="1">
      <alignment horizontal="center" vertical="center"/>
    </xf>
    <xf numFmtId="0" fontId="9" fillId="0" borderId="0" xfId="9" applyFill="1" applyAlignment="1">
      <alignment horizontal="left" vertical="top" wrapText="1"/>
    </xf>
    <xf numFmtId="0" fontId="15" fillId="0" borderId="0" xfId="9" applyFont="1" applyFill="1" applyAlignment="1">
      <alignment horizontal="left" vertical="top" wrapText="1"/>
    </xf>
    <xf numFmtId="0" fontId="9" fillId="0" borderId="0" xfId="9" applyFill="1" applyAlignment="1">
      <alignment horizontal="left" vertical="center" shrinkToFit="1"/>
    </xf>
    <xf numFmtId="0" fontId="19" fillId="0" borderId="0" xfId="9" applyFont="1" applyFill="1" applyAlignment="1">
      <alignment horizontal="center" vertical="center"/>
    </xf>
    <xf numFmtId="0" fontId="15" fillId="0" borderId="0" xfId="9" applyFont="1" applyFill="1" applyAlignment="1">
      <alignment horizontal="left" vertical="center"/>
    </xf>
    <xf numFmtId="0" fontId="9" fillId="0" borderId="0" xfId="9" applyFill="1" applyAlignment="1">
      <alignment horizontal="right" vertical="top"/>
    </xf>
    <xf numFmtId="0" fontId="12" fillId="0" borderId="0" xfId="9" applyFont="1" applyFill="1" applyAlignment="1">
      <alignment horizontal="left" vertical="center"/>
    </xf>
    <xf numFmtId="0" fontId="15" fillId="0" borderId="2" xfId="9" applyFont="1" applyFill="1" applyBorder="1" applyAlignment="1">
      <alignment horizontal="left" vertical="top" wrapText="1"/>
    </xf>
    <xf numFmtId="0" fontId="9" fillId="0" borderId="0" xfId="10" applyAlignment="1">
      <alignment horizontal="right" vertical="center"/>
    </xf>
    <xf numFmtId="0" fontId="15" fillId="0" borderId="2" xfId="9" applyFont="1" applyFill="1" applyBorder="1" applyAlignment="1" applyProtection="1">
      <alignment horizontal="left" vertical="top" wrapText="1"/>
      <protection locked="0"/>
    </xf>
    <xf numFmtId="0" fontId="15" fillId="0" borderId="0" xfId="9" applyFont="1" applyFill="1" applyAlignment="1">
      <alignment horizontal="center" vertical="center"/>
    </xf>
    <xf numFmtId="0" fontId="8" fillId="0" borderId="31" xfId="0" applyFont="1" applyBorder="1" applyAlignment="1" applyProtection="1">
      <alignment horizontal="center" vertical="center" shrinkToFit="1"/>
      <protection locked="0"/>
    </xf>
    <xf numFmtId="0" fontId="8" fillId="0" borderId="40" xfId="0" applyFont="1" applyBorder="1" applyAlignment="1" applyProtection="1">
      <alignment horizontal="center" vertical="center" shrinkToFit="1"/>
      <protection locked="0"/>
    </xf>
    <xf numFmtId="0" fontId="15" fillId="0" borderId="2" xfId="9" applyFont="1" applyFill="1" applyBorder="1" applyAlignment="1">
      <alignment vertical="top" wrapText="1" shrinkToFit="1"/>
    </xf>
    <xf numFmtId="0" fontId="9" fillId="0" borderId="0" xfId="9" applyFill="1" applyAlignment="1" applyProtection="1">
      <alignment vertical="top" wrapText="1"/>
      <protection locked="0"/>
    </xf>
    <xf numFmtId="0" fontId="9" fillId="0" borderId="12" xfId="9" applyFill="1" applyBorder="1" applyAlignment="1">
      <alignment horizontal="left" vertical="center"/>
    </xf>
    <xf numFmtId="0" fontId="15" fillId="0" borderId="25" xfId="9" applyFont="1" applyFill="1" applyBorder="1" applyAlignment="1">
      <alignment horizontal="center" vertical="center" wrapText="1"/>
    </xf>
    <xf numFmtId="0" fontId="9" fillId="0" borderId="51" xfId="0" applyFont="1" applyBorder="1" applyAlignment="1">
      <alignment horizontal="left" vertical="center" wrapText="1"/>
    </xf>
    <xf numFmtId="0" fontId="9" fillId="0" borderId="47" xfId="0" applyFont="1" applyBorder="1" applyAlignment="1">
      <alignment horizontal="left" vertical="center" wrapText="1"/>
    </xf>
    <xf numFmtId="0" fontId="9" fillId="0" borderId="44" xfId="0" applyFont="1" applyBorder="1" applyAlignment="1">
      <alignment horizontal="left" vertical="center" wrapText="1"/>
    </xf>
    <xf numFmtId="0" fontId="9" fillId="0" borderId="93" xfId="0" applyFont="1" applyBorder="1" applyAlignment="1">
      <alignment horizontal="left" vertical="center" wrapText="1"/>
    </xf>
    <xf numFmtId="0" fontId="15" fillId="0" borderId="2" xfId="9" applyFont="1" applyFill="1" applyBorder="1" applyAlignment="1" applyProtection="1">
      <alignment vertical="top" wrapText="1"/>
      <protection locked="0"/>
    </xf>
    <xf numFmtId="0" fontId="8" fillId="0" borderId="34" xfId="0" applyFont="1" applyBorder="1" applyAlignment="1" applyProtection="1">
      <alignment horizontal="center" vertical="center" shrinkToFit="1"/>
      <protection locked="0"/>
    </xf>
    <xf numFmtId="0" fontId="9" fillId="0" borderId="0" xfId="9" applyFill="1" applyAlignment="1" applyProtection="1">
      <alignment horizontal="center" vertical="center"/>
      <protection locked="0"/>
    </xf>
    <xf numFmtId="0" fontId="9" fillId="0" borderId="0" xfId="9" applyFill="1" applyAlignment="1" applyProtection="1">
      <alignment horizontal="left" vertical="center"/>
      <protection locked="0"/>
    </xf>
    <xf numFmtId="0" fontId="9" fillId="0" borderId="0" xfId="9" applyFill="1" applyAlignment="1" applyProtection="1">
      <alignment horizontal="left" vertical="center" wrapText="1"/>
      <protection locked="0"/>
    </xf>
    <xf numFmtId="0" fontId="12" fillId="0" borderId="0" xfId="9" applyFont="1" applyFill="1" applyAlignment="1" applyProtection="1">
      <alignment horizontal="center" vertical="center"/>
      <protection locked="0"/>
    </xf>
    <xf numFmtId="14" fontId="63" fillId="2" borderId="0" xfId="9" applyNumberFormat="1" applyFont="1" applyFill="1" applyAlignment="1" applyProtection="1">
      <alignment horizontal="left" vertical="center"/>
      <protection hidden="1"/>
    </xf>
    <xf numFmtId="0" fontId="2" fillId="0" borderId="0" xfId="0" applyFont="1" applyProtection="1">
      <alignment vertical="center"/>
      <protection locked="0"/>
    </xf>
    <xf numFmtId="0" fontId="9" fillId="0" borderId="1" xfId="9" quotePrefix="1" applyFill="1" applyBorder="1" applyProtection="1">
      <alignment vertical="center"/>
      <protection locked="0"/>
    </xf>
    <xf numFmtId="0" fontId="9" fillId="0" borderId="1" xfId="9" quotePrefix="1" applyFill="1" applyBorder="1">
      <alignment vertical="center"/>
    </xf>
    <xf numFmtId="198" fontId="15" fillId="0" borderId="0" xfId="0" applyNumberFormat="1" applyFont="1" applyAlignment="1">
      <alignment horizontal="left" vertical="center"/>
    </xf>
    <xf numFmtId="199" fontId="15" fillId="0" borderId="0" xfId="0" applyNumberFormat="1" applyFont="1" applyAlignment="1">
      <alignment vertical="center" wrapText="1"/>
    </xf>
    <xf numFmtId="198" fontId="15" fillId="0" borderId="0" xfId="0" applyNumberFormat="1" applyFont="1" applyAlignment="1">
      <alignment horizontal="center" vertical="center"/>
    </xf>
    <xf numFmtId="200" fontId="15" fillId="0" borderId="0" xfId="9" applyNumberFormat="1" applyFont="1" applyFill="1" applyAlignment="1">
      <alignment vertical="center" wrapText="1"/>
    </xf>
    <xf numFmtId="198" fontId="15" fillId="0" borderId="0" xfId="0" applyNumberFormat="1" applyFont="1">
      <alignment vertical="center"/>
    </xf>
    <xf numFmtId="0" fontId="15" fillId="0" borderId="12" xfId="9" applyFont="1" applyFill="1" applyBorder="1" applyProtection="1">
      <alignment vertical="center"/>
      <protection locked="0"/>
    </xf>
    <xf numFmtId="0" fontId="15" fillId="0" borderId="20" xfId="9" applyFont="1" applyFill="1" applyBorder="1" applyProtection="1">
      <alignment vertical="center"/>
      <protection locked="0"/>
    </xf>
    <xf numFmtId="0" fontId="56" fillId="0" borderId="0" xfId="9" applyFont="1" applyFill="1" applyAlignment="1">
      <alignment vertical="top" wrapText="1"/>
    </xf>
    <xf numFmtId="0" fontId="56" fillId="0" borderId="25" xfId="9" applyFont="1" applyFill="1" applyBorder="1" applyAlignment="1">
      <alignment vertical="top" wrapText="1"/>
    </xf>
    <xf numFmtId="0" fontId="56" fillId="0" borderId="2" xfId="9" applyFont="1" applyFill="1" applyBorder="1" applyAlignment="1">
      <alignment vertical="top" wrapText="1"/>
    </xf>
    <xf numFmtId="0" fontId="15" fillId="0" borderId="0" xfId="9" applyFont="1" applyFill="1" applyAlignment="1">
      <alignment vertical="center" shrinkToFit="1"/>
    </xf>
    <xf numFmtId="0" fontId="9" fillId="0" borderId="25" xfId="9" applyFill="1" applyBorder="1" applyAlignment="1">
      <alignment vertical="top" wrapText="1"/>
    </xf>
    <xf numFmtId="0" fontId="2" fillId="0" borderId="0" xfId="0" applyFont="1" applyAlignment="1">
      <alignment vertical="center" shrinkToFit="1"/>
    </xf>
    <xf numFmtId="0" fontId="8" fillId="0" borderId="0" xfId="0" applyFont="1" applyAlignment="1">
      <alignment vertical="top" wrapText="1"/>
    </xf>
    <xf numFmtId="0" fontId="15" fillId="0" borderId="2" xfId="9" applyFont="1" applyFill="1" applyBorder="1" applyAlignment="1">
      <alignment horizontal="left" wrapText="1"/>
    </xf>
    <xf numFmtId="0" fontId="15" fillId="0" borderId="2" xfId="9" applyFont="1" applyFill="1" applyBorder="1" applyAlignment="1">
      <alignment wrapText="1"/>
    </xf>
    <xf numFmtId="0" fontId="15" fillId="0" borderId="18" xfId="9" applyFont="1" applyFill="1" applyBorder="1" applyAlignment="1">
      <alignment horizontal="center" vertical="center"/>
    </xf>
    <xf numFmtId="0" fontId="15" fillId="0" borderId="55" xfId="9" applyFont="1" applyFill="1" applyBorder="1" applyAlignment="1">
      <alignment horizontal="center" vertical="center"/>
    </xf>
    <xf numFmtId="0" fontId="9" fillId="0" borderId="166" xfId="0" applyFont="1" applyBorder="1" applyAlignment="1" applyProtection="1">
      <alignment horizontal="center" vertical="center" shrinkToFit="1"/>
      <protection locked="0"/>
    </xf>
    <xf numFmtId="0" fontId="15" fillId="0" borderId="25" xfId="6" applyFont="1" applyFill="1" applyBorder="1" applyAlignment="1">
      <alignment horizontal="right" vertical="top"/>
    </xf>
    <xf numFmtId="198" fontId="15" fillId="0" borderId="45" xfId="0" applyNumberFormat="1" applyFont="1" applyBorder="1" applyAlignment="1">
      <alignment horizontal="center" vertical="center"/>
    </xf>
    <xf numFmtId="0" fontId="15" fillId="0" borderId="57" xfId="9" applyFont="1" applyFill="1" applyBorder="1" applyAlignment="1">
      <alignment horizontal="center" vertical="center"/>
    </xf>
    <xf numFmtId="0" fontId="9" fillId="0" borderId="0" xfId="9" quotePrefix="1" applyFill="1">
      <alignment vertical="center"/>
    </xf>
    <xf numFmtId="0" fontId="26" fillId="0" borderId="1" xfId="9" applyFont="1" applyFill="1" applyBorder="1">
      <alignment vertical="center"/>
    </xf>
    <xf numFmtId="0" fontId="26" fillId="0" borderId="0" xfId="9" applyFont="1" applyFill="1">
      <alignment vertical="center"/>
    </xf>
    <xf numFmtId="0" fontId="9" fillId="0" borderId="1" xfId="10" quotePrefix="1" applyBorder="1">
      <alignment vertical="center"/>
    </xf>
    <xf numFmtId="0" fontId="9" fillId="0" borderId="0" xfId="10" applyAlignment="1">
      <alignment vertical="top" wrapText="1"/>
    </xf>
    <xf numFmtId="0" fontId="20" fillId="0" borderId="25" xfId="9" applyFont="1" applyFill="1" applyBorder="1">
      <alignment vertical="center"/>
    </xf>
    <xf numFmtId="0" fontId="20" fillId="0" borderId="2" xfId="9" applyFont="1" applyFill="1" applyBorder="1">
      <alignment vertical="center"/>
    </xf>
    <xf numFmtId="0" fontId="22" fillId="0" borderId="0" xfId="6" applyFont="1" applyFill="1">
      <alignment vertical="center"/>
    </xf>
    <xf numFmtId="0" fontId="62" fillId="0" borderId="0" xfId="15" applyFill="1" applyAlignment="1" applyProtection="1">
      <alignment vertical="center"/>
    </xf>
    <xf numFmtId="0" fontId="9" fillId="0" borderId="46" xfId="9" applyFill="1" applyBorder="1" applyAlignment="1">
      <alignment horizontal="left" vertical="center"/>
    </xf>
    <xf numFmtId="0" fontId="9" fillId="0" borderId="0" xfId="9" applyFill="1" applyAlignment="1">
      <alignment horizontal="right" vertical="center" shrinkToFit="1"/>
    </xf>
    <xf numFmtId="0" fontId="9" fillId="0" borderId="0" xfId="9" applyFill="1" applyAlignment="1" applyProtection="1">
      <alignment horizontal="right" vertical="top"/>
      <protection locked="0"/>
    </xf>
    <xf numFmtId="0" fontId="68" fillId="0" borderId="0" xfId="15" applyFont="1" applyFill="1" applyAlignment="1" applyProtection="1">
      <alignment vertical="center"/>
      <protection locked="0"/>
    </xf>
    <xf numFmtId="0" fontId="9" fillId="0" borderId="4" xfId="9" applyFill="1" applyBorder="1" applyAlignment="1" applyProtection="1">
      <alignment horizontal="left" vertical="center"/>
      <protection locked="0"/>
    </xf>
    <xf numFmtId="0" fontId="9" fillId="0" borderId="3" xfId="9" applyFill="1" applyBorder="1" applyAlignment="1" applyProtection="1">
      <alignment horizontal="left" vertical="center"/>
      <protection locked="0"/>
    </xf>
    <xf numFmtId="0" fontId="68" fillId="0" borderId="0" xfId="15" applyFont="1" applyFill="1" applyAlignment="1" applyProtection="1">
      <alignment vertical="center"/>
    </xf>
    <xf numFmtId="0" fontId="9" fillId="0" borderId="0" xfId="9" applyFill="1" applyAlignment="1">
      <alignment horizontal="left" vertical="top" wrapText="1" shrinkToFit="1"/>
    </xf>
    <xf numFmtId="0" fontId="9" fillId="0" borderId="16" xfId="9" quotePrefix="1" applyFill="1" applyBorder="1" applyProtection="1">
      <alignment vertical="center"/>
      <protection locked="0"/>
    </xf>
    <xf numFmtId="0" fontId="9" fillId="0" borderId="12" xfId="9" applyFill="1" applyBorder="1" applyProtection="1">
      <alignment vertical="center"/>
      <protection locked="0"/>
    </xf>
    <xf numFmtId="0" fontId="9" fillId="0" borderId="0" xfId="9" quotePrefix="1" applyFill="1" applyProtection="1">
      <alignment vertical="center"/>
      <protection locked="0"/>
    </xf>
    <xf numFmtId="0" fontId="56" fillId="0" borderId="25" xfId="9" applyFont="1" applyFill="1" applyBorder="1" applyAlignment="1">
      <alignment horizontal="right" vertical="top" wrapText="1"/>
    </xf>
    <xf numFmtId="203" fontId="9" fillId="0" borderId="0" xfId="9" applyNumberFormat="1" applyFill="1" applyAlignment="1" applyProtection="1">
      <alignment horizontal="right" vertical="center"/>
      <protection locked="0"/>
    </xf>
    <xf numFmtId="3" fontId="9" fillId="0" borderId="0" xfId="9" applyNumberFormat="1" applyFill="1" applyAlignment="1" applyProtection="1">
      <alignment horizontal="left" vertical="center"/>
      <protection locked="0"/>
    </xf>
    <xf numFmtId="203" fontId="9" fillId="0" borderId="0" xfId="9" applyNumberFormat="1" applyFill="1" applyAlignment="1" applyProtection="1">
      <alignment horizontal="center" vertical="center"/>
      <protection locked="0"/>
    </xf>
    <xf numFmtId="0" fontId="9" fillId="0" borderId="25" xfId="9" applyFill="1" applyBorder="1" applyAlignment="1" applyProtection="1">
      <alignment vertical="center" wrapText="1"/>
      <protection locked="0"/>
    </xf>
    <xf numFmtId="0" fontId="9" fillId="0" borderId="29" xfId="9" applyFill="1" applyBorder="1" applyAlignment="1" applyProtection="1">
      <alignment horizontal="left" vertical="center"/>
      <protection locked="0"/>
    </xf>
    <xf numFmtId="0" fontId="9" fillId="0" borderId="25" xfId="9" applyFill="1" applyBorder="1" applyAlignment="1">
      <alignment vertical="top"/>
    </xf>
    <xf numFmtId="0" fontId="9" fillId="0" borderId="27" xfId="9" applyFill="1" applyBorder="1" applyAlignment="1">
      <alignment horizontal="center" vertical="center"/>
    </xf>
    <xf numFmtId="0" fontId="25" fillId="0" borderId="0" xfId="9" applyFont="1" applyFill="1" applyAlignment="1">
      <alignment horizontal="left" vertical="top"/>
    </xf>
    <xf numFmtId="192" fontId="9" fillId="0" borderId="0" xfId="9" applyNumberFormat="1" applyFill="1" applyAlignment="1">
      <alignment vertical="center" shrinkToFit="1"/>
    </xf>
    <xf numFmtId="0" fontId="12" fillId="0" borderId="0" xfId="9" applyFont="1" applyFill="1" applyAlignment="1">
      <alignment vertical="top"/>
    </xf>
    <xf numFmtId="0" fontId="9" fillId="0" borderId="0" xfId="0" applyFont="1" applyAlignment="1">
      <alignment horizontal="left" vertical="center" wrapText="1"/>
    </xf>
    <xf numFmtId="176" fontId="9" fillId="0" borderId="25" xfId="3" applyFont="1" applyFill="1" applyBorder="1" applyAlignment="1">
      <alignment vertical="center"/>
    </xf>
    <xf numFmtId="0" fontId="20" fillId="0" borderId="0" xfId="9" applyFont="1" applyFill="1">
      <alignment vertical="center"/>
    </xf>
    <xf numFmtId="0" fontId="9" fillId="0" borderId="51" xfId="9" applyFill="1" applyBorder="1" applyAlignment="1">
      <alignment horizontal="center" vertical="center"/>
    </xf>
    <xf numFmtId="0" fontId="3" fillId="0" borderId="0" xfId="0" applyFont="1">
      <alignment vertical="center"/>
    </xf>
    <xf numFmtId="0" fontId="5" fillId="0" borderId="0" xfId="0" applyFont="1" applyAlignment="1">
      <alignment horizontal="center" vertical="center"/>
    </xf>
    <xf numFmtId="0" fontId="5" fillId="0" borderId="0" xfId="0" applyFont="1">
      <alignment vertical="center"/>
    </xf>
    <xf numFmtId="0" fontId="8" fillId="0" borderId="34" xfId="0" applyFont="1" applyBorder="1" applyAlignment="1">
      <alignment horizontal="center" vertical="center"/>
    </xf>
    <xf numFmtId="0" fontId="13" fillId="0" borderId="67" xfId="0" applyFont="1" applyBorder="1" applyAlignment="1">
      <alignment horizontal="center" vertical="center" wrapText="1"/>
    </xf>
    <xf numFmtId="0" fontId="23" fillId="0" borderId="67" xfId="0" applyFont="1" applyBorder="1" applyAlignment="1">
      <alignment horizontal="left" vertical="center" wrapText="1" shrinkToFit="1"/>
    </xf>
    <xf numFmtId="0" fontId="8" fillId="0" borderId="67" xfId="0" applyFont="1" applyBorder="1" applyAlignment="1">
      <alignment horizontal="left" vertical="center" shrinkToFit="1"/>
    </xf>
    <xf numFmtId="0" fontId="7" fillId="0" borderId="21" xfId="0" applyFont="1" applyBorder="1" applyAlignment="1">
      <alignment horizontal="distributed" vertical="center" indent="1"/>
    </xf>
    <xf numFmtId="0" fontId="6" fillId="0" borderId="21" xfId="0" applyFont="1" applyBorder="1">
      <alignment vertical="center"/>
    </xf>
    <xf numFmtId="0" fontId="60" fillId="0" borderId="0" xfId="0" applyFont="1">
      <alignment vertical="center"/>
    </xf>
    <xf numFmtId="0" fontId="8" fillId="0" borderId="33" xfId="0" applyFont="1" applyBorder="1">
      <alignment vertical="center"/>
    </xf>
    <xf numFmtId="0" fontId="7" fillId="0" borderId="34" xfId="0" applyFont="1" applyBorder="1">
      <alignment vertical="center"/>
    </xf>
    <xf numFmtId="0" fontId="8" fillId="0" borderId="36" xfId="0" applyFont="1" applyBorder="1">
      <alignment vertical="center"/>
    </xf>
    <xf numFmtId="0" fontId="8" fillId="0" borderId="37" xfId="0" applyFont="1" applyBorder="1" applyAlignment="1">
      <alignment horizontal="distributed" vertical="center"/>
    </xf>
    <xf numFmtId="0" fontId="6" fillId="0" borderId="31" xfId="0" applyFont="1" applyBorder="1">
      <alignment vertical="center"/>
    </xf>
    <xf numFmtId="0" fontId="8" fillId="0" borderId="31" xfId="0" applyFont="1" applyBorder="1" applyAlignment="1">
      <alignment horizontal="center" vertical="center"/>
    </xf>
    <xf numFmtId="0" fontId="8" fillId="0" borderId="38" xfId="0" applyFont="1" applyBorder="1">
      <alignment vertical="center"/>
    </xf>
    <xf numFmtId="0" fontId="8" fillId="0" borderId="39" xfId="0" applyFont="1" applyBorder="1" applyAlignment="1">
      <alignment horizontal="distributed" vertical="center"/>
    </xf>
    <xf numFmtId="0" fontId="6" fillId="0" borderId="40" xfId="0" applyFont="1" applyBorder="1">
      <alignment vertical="center"/>
    </xf>
    <xf numFmtId="0" fontId="8" fillId="0" borderId="40" xfId="0" applyFont="1" applyBorder="1" applyAlignment="1">
      <alignment horizontal="center" vertical="center"/>
    </xf>
    <xf numFmtId="0" fontId="8" fillId="0" borderId="42" xfId="0" applyFont="1" applyBorder="1">
      <alignment vertical="center"/>
    </xf>
    <xf numFmtId="0" fontId="8" fillId="0" borderId="0" xfId="0" applyFont="1" applyAlignment="1">
      <alignment horizontal="distributed" vertical="center"/>
    </xf>
    <xf numFmtId="0" fontId="8" fillId="0" borderId="0" xfId="0" applyFont="1" applyAlignment="1">
      <alignment horizontal="center" vertical="center"/>
    </xf>
    <xf numFmtId="0" fontId="0" fillId="0" borderId="0" xfId="0" applyAlignment="1">
      <alignment horizontal="center" vertical="center"/>
    </xf>
    <xf numFmtId="0" fontId="23" fillId="0" borderId="21" xfId="0" applyFont="1" applyBorder="1" applyAlignment="1">
      <alignment horizontal="center" vertical="center" textRotation="255"/>
    </xf>
    <xf numFmtId="0" fontId="8" fillId="0" borderId="21" xfId="0" applyFont="1" applyBorder="1" applyAlignment="1">
      <alignment horizontal="distributed" vertical="center"/>
    </xf>
    <xf numFmtId="0" fontId="23" fillId="0" borderId="21" xfId="0" applyFont="1" applyBorder="1" applyAlignment="1">
      <alignment horizontal="center" vertical="center"/>
    </xf>
    <xf numFmtId="0" fontId="8" fillId="0" borderId="21" xfId="0" applyFont="1" applyBorder="1" applyAlignment="1">
      <alignment horizontal="center" vertical="center"/>
    </xf>
    <xf numFmtId="0" fontId="0" fillId="0" borderId="21" xfId="0" applyBorder="1" applyAlignment="1">
      <alignment horizontal="center" vertical="center"/>
    </xf>
    <xf numFmtId="0" fontId="0" fillId="0" borderId="21" xfId="0" applyBorder="1" applyAlignment="1">
      <alignment horizontal="center" vertical="center" shrinkToFit="1"/>
    </xf>
    <xf numFmtId="0" fontId="8" fillId="0" borderId="21" xfId="0" applyFont="1" applyBorder="1" applyAlignment="1">
      <alignment horizontal="center" vertical="center" shrinkToFit="1"/>
    </xf>
    <xf numFmtId="0" fontId="23" fillId="0" borderId="0" xfId="0" applyFont="1" applyAlignment="1">
      <alignment horizontal="center" vertical="center" textRotation="255"/>
    </xf>
    <xf numFmtId="0" fontId="23" fillId="0" borderId="0" xfId="0" applyFont="1" applyAlignment="1">
      <alignment horizontal="center" vertical="center"/>
    </xf>
    <xf numFmtId="0" fontId="0" fillId="0" borderId="0" xfId="0" applyAlignment="1">
      <alignment horizontal="center" vertical="center" shrinkToFit="1"/>
    </xf>
    <xf numFmtId="0" fontId="8" fillId="0" borderId="0" xfId="0" applyFont="1" applyAlignment="1">
      <alignment horizontal="center" vertical="center" shrinkToFit="1"/>
    </xf>
    <xf numFmtId="0" fontId="8" fillId="0" borderId="0" xfId="0" applyFont="1" applyAlignment="1">
      <alignment horizontal="right" vertical="top"/>
    </xf>
    <xf numFmtId="0" fontId="8" fillId="0" borderId="0" xfId="0" applyFont="1">
      <alignment vertical="center"/>
    </xf>
    <xf numFmtId="0" fontId="9" fillId="0" borderId="7" xfId="9" applyFill="1" applyBorder="1">
      <alignment vertical="center"/>
    </xf>
    <xf numFmtId="0" fontId="3" fillId="0" borderId="0" xfId="9" applyFont="1" applyFill="1" applyAlignment="1">
      <alignment horizontal="right" vertical="center"/>
    </xf>
    <xf numFmtId="0" fontId="9" fillId="0" borderId="0" xfId="9" applyAlignment="1">
      <alignment horizontal="center" vertical="center"/>
    </xf>
    <xf numFmtId="0" fontId="9" fillId="0" borderId="0" xfId="9" applyAlignment="1">
      <alignment horizontal="left" vertical="center"/>
    </xf>
    <xf numFmtId="0" fontId="28" fillId="0" borderId="0" xfId="0" applyFont="1">
      <alignment vertical="center"/>
    </xf>
    <xf numFmtId="0" fontId="9" fillId="0" borderId="0" xfId="9">
      <alignment vertical="center"/>
    </xf>
    <xf numFmtId="0" fontId="9" fillId="2" borderId="0" xfId="9" applyFill="1" applyAlignment="1">
      <alignment horizontal="left" vertical="center"/>
    </xf>
    <xf numFmtId="0" fontId="9" fillId="2" borderId="0" xfId="9" applyFill="1" applyAlignment="1">
      <alignment vertical="top" wrapText="1"/>
    </xf>
    <xf numFmtId="0" fontId="9" fillId="0" borderId="0" xfId="9" applyAlignment="1">
      <alignment vertical="top" wrapText="1"/>
    </xf>
    <xf numFmtId="0" fontId="15" fillId="0" borderId="0" xfId="9" applyFont="1" applyAlignment="1">
      <alignment vertical="top" wrapText="1"/>
    </xf>
    <xf numFmtId="0" fontId="9" fillId="0" borderId="31" xfId="9" applyFill="1" applyBorder="1" applyAlignment="1">
      <alignment horizontal="left" vertical="center"/>
    </xf>
    <xf numFmtId="0" fontId="9" fillId="0" borderId="25" xfId="9" applyBorder="1" applyAlignment="1">
      <alignment horizontal="center" vertical="center"/>
    </xf>
    <xf numFmtId="0" fontId="9" fillId="0" borderId="11" xfId="9" applyFill="1" applyBorder="1">
      <alignment vertical="center"/>
    </xf>
    <xf numFmtId="0" fontId="15" fillId="0" borderId="0" xfId="9" applyFont="1">
      <alignment vertical="center"/>
    </xf>
    <xf numFmtId="0" fontId="15" fillId="0" borderId="0" xfId="9" applyFont="1" applyAlignment="1">
      <alignment horizontal="center" vertical="center"/>
    </xf>
    <xf numFmtId="0" fontId="9" fillId="2" borderId="0" xfId="9" applyFill="1" applyAlignment="1">
      <alignment horizontal="right" vertical="center"/>
    </xf>
    <xf numFmtId="0" fontId="9" fillId="0" borderId="51" xfId="9" applyFill="1" applyBorder="1" applyAlignment="1">
      <alignment horizontal="left" vertical="center"/>
    </xf>
    <xf numFmtId="0" fontId="9" fillId="0" borderId="45" xfId="9" applyFill="1" applyBorder="1" applyAlignment="1">
      <alignment horizontal="left" vertical="center"/>
    </xf>
    <xf numFmtId="0" fontId="9" fillId="0" borderId="44" xfId="9" applyFill="1" applyBorder="1">
      <alignment vertical="center"/>
    </xf>
    <xf numFmtId="0" fontId="9" fillId="0" borderId="12" xfId="9" applyFill="1" applyBorder="1" applyAlignment="1">
      <alignment horizontal="center" vertical="center" shrinkToFit="1"/>
    </xf>
    <xf numFmtId="0" fontId="9" fillId="0" borderId="44" xfId="9" applyFill="1" applyBorder="1" applyAlignment="1">
      <alignment horizontal="center" vertical="center"/>
    </xf>
    <xf numFmtId="0" fontId="9" fillId="0" borderId="3" xfId="9" applyFill="1" applyBorder="1" applyAlignment="1">
      <alignment horizontal="center" vertical="center" shrinkToFit="1"/>
    </xf>
    <xf numFmtId="0" fontId="9" fillId="2" borderId="165" xfId="9" applyFill="1" applyBorder="1" applyAlignment="1" applyProtection="1">
      <alignment horizontal="center" vertical="center" shrinkToFit="1"/>
      <protection locked="0"/>
    </xf>
    <xf numFmtId="0" fontId="9" fillId="0" borderId="165" xfId="9" applyBorder="1" applyAlignment="1" applyProtection="1">
      <alignment horizontal="center" vertical="center" shrinkToFit="1"/>
      <protection locked="0"/>
    </xf>
    <xf numFmtId="0" fontId="9" fillId="2" borderId="166" xfId="9" applyFill="1" applyBorder="1" applyAlignment="1" applyProtection="1">
      <alignment horizontal="center" vertical="center" shrinkToFit="1"/>
      <protection locked="0"/>
    </xf>
    <xf numFmtId="0" fontId="9" fillId="0" borderId="166" xfId="9" applyBorder="1" applyAlignment="1" applyProtection="1">
      <alignment horizontal="center" vertical="center" shrinkToFit="1"/>
      <protection locked="0"/>
    </xf>
    <xf numFmtId="3" fontId="9" fillId="2" borderId="166" xfId="9" applyNumberFormat="1" applyFill="1" applyBorder="1" applyAlignment="1" applyProtection="1">
      <alignment horizontal="center" vertical="center" shrinkToFit="1"/>
      <protection locked="0"/>
    </xf>
    <xf numFmtId="0" fontId="9" fillId="2" borderId="166" xfId="9" applyFill="1" applyBorder="1" applyAlignment="1" applyProtection="1">
      <alignment horizontal="center" vertical="top" shrinkToFit="1"/>
      <protection locked="0"/>
    </xf>
    <xf numFmtId="0" fontId="9" fillId="2" borderId="203" xfId="9" applyFill="1" applyBorder="1" applyAlignment="1" applyProtection="1">
      <alignment horizontal="center" vertical="top" shrinkToFit="1"/>
      <protection locked="0"/>
    </xf>
    <xf numFmtId="0" fontId="9" fillId="2" borderId="203" xfId="9" applyFill="1" applyBorder="1" applyAlignment="1" applyProtection="1">
      <alignment horizontal="center" vertical="center" shrinkToFit="1"/>
      <protection locked="0"/>
    </xf>
    <xf numFmtId="3" fontId="9" fillId="2" borderId="203" xfId="9" applyNumberFormat="1" applyFill="1" applyBorder="1" applyAlignment="1" applyProtection="1">
      <alignment horizontal="center" vertical="center" shrinkToFit="1"/>
      <protection locked="0"/>
    </xf>
    <xf numFmtId="0" fontId="3" fillId="0" borderId="0" xfId="9" quotePrefix="1" applyFont="1">
      <alignment vertical="center"/>
    </xf>
    <xf numFmtId="0" fontId="9" fillId="0" borderId="11" xfId="9" applyBorder="1">
      <alignment vertical="center"/>
    </xf>
    <xf numFmtId="0" fontId="9" fillId="2" borderId="0" xfId="9" applyFill="1">
      <alignment vertical="center"/>
    </xf>
    <xf numFmtId="0" fontId="18" fillId="8" borderId="24" xfId="0" applyFont="1" applyFill="1" applyBorder="1" applyAlignment="1">
      <alignment horizontal="center" vertical="center"/>
    </xf>
    <xf numFmtId="0" fontId="64" fillId="8" borderId="24" xfId="0" applyFont="1" applyFill="1" applyBorder="1" applyAlignment="1">
      <alignment horizontal="center" vertical="center" shrinkToFit="1"/>
    </xf>
    <xf numFmtId="0" fontId="9" fillId="2" borderId="205" xfId="9" applyFill="1" applyBorder="1" applyAlignment="1">
      <alignment horizontal="center" vertical="center"/>
    </xf>
    <xf numFmtId="211" fontId="9" fillId="2" borderId="205" xfId="9" applyNumberFormat="1" applyFill="1" applyBorder="1" applyAlignment="1">
      <alignment horizontal="center" vertical="center"/>
    </xf>
    <xf numFmtId="0" fontId="35" fillId="0" borderId="0" xfId="9" applyFont="1" applyAlignment="1">
      <alignment vertical="center" wrapText="1"/>
    </xf>
    <xf numFmtId="0" fontId="9" fillId="2" borderId="81" xfId="9" applyFill="1" applyBorder="1" applyAlignment="1">
      <alignment horizontal="center" vertical="center"/>
    </xf>
    <xf numFmtId="0" fontId="9" fillId="2" borderId="81" xfId="9" applyFill="1" applyBorder="1" applyAlignment="1">
      <alignment horizontal="center" vertical="center" shrinkToFit="1"/>
    </xf>
    <xf numFmtId="0" fontId="35" fillId="0" borderId="0" xfId="9" applyFont="1">
      <alignment vertical="center"/>
    </xf>
    <xf numFmtId="0" fontId="18" fillId="9" borderId="23" xfId="0" applyFont="1" applyFill="1" applyBorder="1">
      <alignment vertical="center"/>
    </xf>
    <xf numFmtId="0" fontId="18" fillId="9" borderId="81" xfId="0" applyFont="1" applyFill="1" applyBorder="1" applyAlignment="1">
      <alignment horizontal="center" vertical="center"/>
    </xf>
    <xf numFmtId="20" fontId="18" fillId="9" borderId="11" xfId="0" applyNumberFormat="1" applyFont="1" applyFill="1" applyBorder="1" applyAlignment="1">
      <alignment horizontal="centerContinuous" vertical="center"/>
    </xf>
    <xf numFmtId="0" fontId="18" fillId="9" borderId="11" xfId="0" applyFont="1" applyFill="1" applyBorder="1" applyAlignment="1">
      <alignment horizontal="centerContinuous" vertical="center"/>
    </xf>
    <xf numFmtId="0" fontId="18" fillId="9" borderId="10" xfId="0" applyFont="1" applyFill="1" applyBorder="1" applyAlignment="1">
      <alignment horizontal="centerContinuous" vertical="center"/>
    </xf>
    <xf numFmtId="213" fontId="9" fillId="0" borderId="0" xfId="9" applyNumberFormat="1">
      <alignment vertical="center"/>
    </xf>
    <xf numFmtId="0" fontId="18" fillId="9" borderId="24" xfId="0" applyFont="1" applyFill="1" applyBorder="1">
      <alignment vertical="center"/>
    </xf>
    <xf numFmtId="0" fontId="18" fillId="0" borderId="164" xfId="0" applyFont="1" applyBorder="1" applyAlignment="1">
      <alignment horizontal="center" vertical="center"/>
    </xf>
    <xf numFmtId="0" fontId="19" fillId="9" borderId="30" xfId="0" applyFont="1" applyFill="1" applyBorder="1" applyAlignment="1">
      <alignment horizontal="center" vertical="center"/>
    </xf>
    <xf numFmtId="0" fontId="19" fillId="9" borderId="24" xfId="0" applyFont="1" applyFill="1" applyBorder="1" applyAlignment="1">
      <alignment horizontal="center" vertical="center"/>
    </xf>
    <xf numFmtId="0" fontId="18" fillId="0" borderId="217" xfId="0" applyFont="1" applyBorder="1" applyAlignment="1">
      <alignment horizontal="center" vertical="center"/>
    </xf>
    <xf numFmtId="0" fontId="18" fillId="0" borderId="218" xfId="0" applyFont="1" applyBorder="1" applyAlignment="1">
      <alignment horizontal="center" vertical="center"/>
    </xf>
    <xf numFmtId="0" fontId="11" fillId="2" borderId="0" xfId="9" applyFont="1" applyFill="1" applyAlignment="1">
      <alignment horizontal="left" vertical="center"/>
    </xf>
    <xf numFmtId="0" fontId="19" fillId="0" borderId="0" xfId="0" applyFont="1">
      <alignment vertical="center"/>
    </xf>
    <xf numFmtId="0" fontId="9" fillId="2" borderId="0" xfId="9" applyFill="1" applyAlignment="1">
      <alignment vertical="center" wrapText="1"/>
    </xf>
    <xf numFmtId="0" fontId="21" fillId="10" borderId="54" xfId="9" applyFont="1" applyFill="1" applyBorder="1" applyAlignment="1">
      <alignment horizontal="right" vertical="center"/>
    </xf>
    <xf numFmtId="0" fontId="21" fillId="10" borderId="51" xfId="9" applyFont="1" applyFill="1" applyBorder="1">
      <alignment vertical="center"/>
    </xf>
    <xf numFmtId="0" fontId="21" fillId="10" borderId="47" xfId="9" applyFont="1" applyFill="1" applyBorder="1">
      <alignment vertical="center"/>
    </xf>
    <xf numFmtId="214" fontId="21" fillId="10" borderId="51" xfId="9" applyNumberFormat="1" applyFont="1" applyFill="1" applyBorder="1">
      <alignment vertical="center"/>
    </xf>
    <xf numFmtId="201" fontId="21" fillId="0" borderId="7" xfId="9" applyNumberFormat="1" applyFont="1" applyFill="1" applyBorder="1" applyAlignment="1">
      <alignment vertical="center" shrinkToFit="1"/>
    </xf>
    <xf numFmtId="0" fontId="9" fillId="2" borderId="0" xfId="9" applyFill="1" applyAlignment="1">
      <alignment horizontal="right" vertical="center" wrapText="1"/>
    </xf>
    <xf numFmtId="0" fontId="18" fillId="0" borderId="24" xfId="0" applyFont="1" applyBorder="1" applyAlignment="1">
      <alignment horizontal="center" vertical="center"/>
    </xf>
    <xf numFmtId="20" fontId="18" fillId="0" borderId="24" xfId="0" applyNumberFormat="1" applyFont="1" applyBorder="1" applyAlignment="1">
      <alignment horizontal="center" vertical="center"/>
    </xf>
    <xf numFmtId="201" fontId="18" fillId="8" borderId="32" xfId="0" applyNumberFormat="1" applyFont="1" applyFill="1" applyBorder="1" applyAlignment="1">
      <alignment horizontal="center" vertical="center"/>
    </xf>
    <xf numFmtId="0" fontId="19" fillId="0" borderId="214" xfId="0" applyFont="1" applyBorder="1" applyAlignment="1">
      <alignment horizontal="center" vertical="center"/>
    </xf>
    <xf numFmtId="0" fontId="19" fillId="0" borderId="15" xfId="0" applyFont="1" applyBorder="1" applyAlignment="1">
      <alignment horizontal="center" vertical="center"/>
    </xf>
    <xf numFmtId="0" fontId="19" fillId="0" borderId="110" xfId="0" applyFont="1" applyBorder="1" applyAlignment="1">
      <alignment horizontal="center" vertical="center"/>
    </xf>
    <xf numFmtId="0" fontId="21" fillId="2" borderId="55" xfId="9" applyFont="1" applyFill="1" applyBorder="1" applyAlignment="1">
      <alignment horizontal="right" vertical="center"/>
    </xf>
    <xf numFmtId="0" fontId="21" fillId="2" borderId="45" xfId="9" applyFont="1" applyFill="1" applyBorder="1">
      <alignment vertical="center"/>
    </xf>
    <xf numFmtId="0" fontId="21" fillId="2" borderId="92" xfId="9" applyFont="1" applyFill="1" applyBorder="1">
      <alignment vertical="center"/>
    </xf>
    <xf numFmtId="214" fontId="21" fillId="2" borderId="45" xfId="9" applyNumberFormat="1" applyFont="1" applyFill="1" applyBorder="1">
      <alignment vertical="center"/>
    </xf>
    <xf numFmtId="0" fontId="21" fillId="0" borderId="7" xfId="9" applyFont="1" applyFill="1" applyBorder="1" applyAlignment="1">
      <alignment vertical="center" shrinkToFit="1"/>
    </xf>
    <xf numFmtId="0" fontId="21" fillId="0" borderId="0" xfId="9" applyFont="1" applyFill="1">
      <alignment vertical="center"/>
    </xf>
    <xf numFmtId="0" fontId="19" fillId="0" borderId="219" xfId="0" applyFont="1" applyBorder="1" applyAlignment="1">
      <alignment horizontal="center" vertical="center"/>
    </xf>
    <xf numFmtId="0" fontId="19" fillId="0" borderId="24" xfId="0" applyFont="1" applyBorder="1" applyAlignment="1">
      <alignment horizontal="center" vertical="center"/>
    </xf>
    <xf numFmtId="0" fontId="19" fillId="0" borderId="220" xfId="0" applyFont="1" applyBorder="1" applyAlignment="1">
      <alignment horizontal="center" vertical="center"/>
    </xf>
    <xf numFmtId="0" fontId="21" fillId="2" borderId="93" xfId="9" applyFont="1" applyFill="1" applyBorder="1" applyAlignment="1">
      <alignment vertical="center" shrinkToFit="1"/>
    </xf>
    <xf numFmtId="0" fontId="21" fillId="0" borderId="0" xfId="9" applyFont="1" applyFill="1" applyAlignment="1">
      <alignment horizontal="left" vertical="center" shrinkToFit="1"/>
    </xf>
    <xf numFmtId="0" fontId="21" fillId="0" borderId="0" xfId="9" applyFont="1" applyFill="1" applyAlignment="1">
      <alignment vertical="center" shrinkToFit="1"/>
    </xf>
    <xf numFmtId="0" fontId="19" fillId="0" borderId="215" xfId="0" applyFont="1" applyBorder="1" applyAlignment="1">
      <alignment horizontal="center" vertical="center"/>
    </xf>
    <xf numFmtId="0" fontId="19" fillId="0" borderId="221" xfId="0" applyFont="1" applyBorder="1" applyAlignment="1">
      <alignment horizontal="center" vertical="center"/>
    </xf>
    <xf numFmtId="0" fontId="19" fillId="0" borderId="216" xfId="0" applyFont="1" applyBorder="1" applyAlignment="1">
      <alignment horizontal="center" vertical="center"/>
    </xf>
    <xf numFmtId="0" fontId="9" fillId="2" borderId="12" xfId="9" applyFill="1" applyBorder="1" applyAlignment="1">
      <alignment vertical="top"/>
    </xf>
    <xf numFmtId="0" fontId="9" fillId="2" borderId="12" xfId="9" applyFill="1" applyBorder="1">
      <alignment vertical="center"/>
    </xf>
    <xf numFmtId="0" fontId="9" fillId="2" borderId="0" xfId="9" applyFill="1" applyAlignment="1">
      <alignment horizontal="left" vertical="center" shrinkToFit="1"/>
    </xf>
    <xf numFmtId="0" fontId="21" fillId="2" borderId="57" xfId="9" applyFont="1" applyFill="1" applyBorder="1" applyAlignment="1">
      <alignment horizontal="right" vertical="center" shrinkToFit="1"/>
    </xf>
    <xf numFmtId="0" fontId="21" fillId="2" borderId="44" xfId="9" applyFont="1" applyFill="1" applyBorder="1" applyAlignment="1">
      <alignment vertical="center" textRotation="255" shrinkToFit="1"/>
    </xf>
    <xf numFmtId="0" fontId="21" fillId="2" borderId="44" xfId="9" applyFont="1" applyFill="1" applyBorder="1" applyAlignment="1">
      <alignment horizontal="left" vertical="center" shrinkToFit="1"/>
    </xf>
    <xf numFmtId="0" fontId="21" fillId="2" borderId="44" xfId="9" applyFont="1" applyFill="1" applyBorder="1">
      <alignment vertical="center"/>
    </xf>
    <xf numFmtId="0" fontId="21" fillId="0" borderId="0" xfId="9" applyFont="1">
      <alignment vertical="center"/>
    </xf>
    <xf numFmtId="0" fontId="9" fillId="0" borderId="0" xfId="6" applyFill="1" applyAlignment="1">
      <alignment vertical="top" wrapText="1"/>
    </xf>
    <xf numFmtId="0" fontId="9" fillId="0" borderId="1" xfId="6" applyFill="1" applyBorder="1" applyAlignment="1">
      <alignment horizontal="left" vertical="center"/>
    </xf>
    <xf numFmtId="0" fontId="9" fillId="0" borderId="0" xfId="6" applyFill="1" applyAlignment="1">
      <alignment horizontal="left" vertical="top" wrapText="1"/>
    </xf>
    <xf numFmtId="0" fontId="9" fillId="0" borderId="0" xfId="6" applyFill="1">
      <alignment vertical="center"/>
    </xf>
    <xf numFmtId="0" fontId="9" fillId="0" borderId="13" xfId="9" applyFill="1" applyBorder="1" applyAlignment="1">
      <alignment horizontal="right" vertical="center"/>
    </xf>
    <xf numFmtId="181" fontId="66" fillId="5" borderId="51" xfId="9" applyNumberFormat="1" applyFont="1" applyFill="1" applyBorder="1" applyAlignment="1">
      <alignment horizontal="center" vertical="center" shrinkToFit="1"/>
    </xf>
    <xf numFmtId="181" fontId="15" fillId="0" borderId="45" xfId="9" applyNumberFormat="1" applyFont="1" applyFill="1" applyBorder="1" applyAlignment="1">
      <alignment horizontal="center" vertical="center" shrinkToFit="1"/>
    </xf>
    <xf numFmtId="181" fontId="15" fillId="0" borderId="44" xfId="9" applyNumberFormat="1" applyFont="1" applyFill="1" applyBorder="1" applyAlignment="1">
      <alignment horizontal="center" vertical="center" shrinkToFit="1"/>
    </xf>
    <xf numFmtId="0" fontId="9" fillId="0" borderId="0" xfId="0" applyFont="1" applyAlignment="1">
      <alignment horizontal="center" vertical="center" shrinkToFit="1"/>
    </xf>
    <xf numFmtId="0" fontId="12" fillId="0" borderId="12" xfId="0" applyFont="1" applyBorder="1">
      <alignment vertical="center"/>
    </xf>
    <xf numFmtId="0" fontId="12" fillId="0" borderId="25" xfId="0" applyFont="1" applyBorder="1">
      <alignment vertical="center"/>
    </xf>
    <xf numFmtId="0" fontId="9" fillId="0" borderId="2" xfId="9" applyFill="1" applyBorder="1" applyAlignment="1">
      <alignment horizontal="right" vertical="center"/>
    </xf>
    <xf numFmtId="0" fontId="9" fillId="0" borderId="0" xfId="9" applyFill="1" applyAlignment="1">
      <alignment vertical="center" wrapText="1" shrinkToFit="1"/>
    </xf>
    <xf numFmtId="0" fontId="2" fillId="0" borderId="0" xfId="0" applyFont="1" applyAlignment="1">
      <alignment vertical="top" wrapText="1"/>
    </xf>
    <xf numFmtId="0" fontId="9" fillId="0" borderId="1" xfId="0" applyFont="1" applyBorder="1">
      <alignment vertical="center"/>
    </xf>
    <xf numFmtId="0" fontId="9" fillId="0" borderId="13" xfId="9" applyFill="1" applyBorder="1" applyAlignment="1">
      <alignment wrapText="1"/>
    </xf>
    <xf numFmtId="0" fontId="9" fillId="0" borderId="1" xfId="6" quotePrefix="1" applyFill="1" applyBorder="1" applyAlignment="1">
      <alignment vertical="top" wrapText="1"/>
    </xf>
    <xf numFmtId="0" fontId="15" fillId="0" borderId="0" xfId="6" applyFont="1" applyFill="1" applyAlignment="1">
      <alignment vertical="top" wrapText="1"/>
    </xf>
    <xf numFmtId="0" fontId="15" fillId="0" borderId="25" xfId="9" applyFont="1" applyBorder="1" applyAlignment="1">
      <alignment horizontal="center" vertical="center"/>
    </xf>
    <xf numFmtId="0" fontId="9" fillId="0" borderId="0" xfId="6" applyFill="1" applyAlignment="1">
      <alignment horizontal="left" vertical="center"/>
    </xf>
    <xf numFmtId="0" fontId="15" fillId="2" borderId="25" xfId="9" applyFont="1" applyFill="1" applyBorder="1" applyAlignment="1">
      <alignment horizontal="center" vertical="center"/>
    </xf>
    <xf numFmtId="0" fontId="9" fillId="0" borderId="1" xfId="6" quotePrefix="1" applyFill="1" applyBorder="1">
      <alignment vertical="center"/>
    </xf>
    <xf numFmtId="3" fontId="9" fillId="0" borderId="0" xfId="9" applyNumberFormat="1" applyFill="1" applyAlignment="1">
      <alignment horizontal="center" vertical="center"/>
    </xf>
    <xf numFmtId="0" fontId="15" fillId="0" borderId="25" xfId="0" applyFont="1" applyBorder="1" applyAlignment="1">
      <alignment horizontal="right" vertical="center"/>
    </xf>
    <xf numFmtId="0" fontId="9" fillId="0" borderId="0" xfId="9" applyAlignment="1">
      <alignment vertical="center" wrapText="1"/>
    </xf>
    <xf numFmtId="3" fontId="9" fillId="0" borderId="0" xfId="9" applyNumberFormat="1" applyFill="1">
      <alignment vertical="center"/>
    </xf>
    <xf numFmtId="0" fontId="57" fillId="0" borderId="0" xfId="9" applyFont="1" applyAlignment="1">
      <alignment horizontal="left" vertical="top"/>
    </xf>
    <xf numFmtId="0" fontId="15" fillId="0" borderId="0" xfId="9" applyFont="1" applyAlignment="1">
      <alignment vertical="top"/>
    </xf>
    <xf numFmtId="0" fontId="9" fillId="0" borderId="51" xfId="9" applyFill="1" applyBorder="1">
      <alignment vertical="center"/>
    </xf>
    <xf numFmtId="0" fontId="9" fillId="0" borderId="3" xfId="9" applyFill="1" applyBorder="1" applyAlignment="1">
      <alignment vertical="center" wrapText="1"/>
    </xf>
    <xf numFmtId="0" fontId="9" fillId="0" borderId="46" xfId="9" applyFill="1" applyBorder="1" applyAlignment="1">
      <alignment shrinkToFit="1"/>
    </xf>
    <xf numFmtId="0" fontId="9" fillId="0" borderId="45" xfId="9" applyFill="1" applyBorder="1" applyAlignment="1">
      <alignment shrinkToFit="1"/>
    </xf>
    <xf numFmtId="0" fontId="9" fillId="0" borderId="90" xfId="9" applyFill="1" applyBorder="1" applyAlignment="1">
      <alignment horizontal="left" vertical="center" shrinkToFit="1"/>
    </xf>
    <xf numFmtId="0" fontId="9" fillId="0" borderId="104" xfId="9" applyFill="1" applyBorder="1" applyAlignment="1">
      <alignment horizontal="left" vertical="center" shrinkToFit="1"/>
    </xf>
    <xf numFmtId="0" fontId="9" fillId="0" borderId="8" xfId="9" applyFill="1" applyBorder="1" applyAlignment="1">
      <alignment horizontal="left" vertical="center" shrinkToFit="1"/>
    </xf>
    <xf numFmtId="0" fontId="9" fillId="0" borderId="32" xfId="9" applyFill="1" applyBorder="1" applyAlignment="1">
      <alignment horizontal="left" vertical="center"/>
    </xf>
    <xf numFmtId="0" fontId="9" fillId="0" borderId="30" xfId="9" applyFill="1" applyBorder="1" applyAlignment="1">
      <alignment horizontal="left" vertical="center"/>
    </xf>
    <xf numFmtId="182" fontId="9" fillId="0" borderId="47" xfId="9" applyNumberFormat="1" applyFill="1" applyBorder="1" applyAlignment="1">
      <alignment vertical="center" shrinkToFit="1"/>
    </xf>
    <xf numFmtId="0" fontId="9" fillId="0" borderId="54" xfId="9" applyFill="1" applyBorder="1" applyAlignment="1">
      <alignment vertical="center" wrapText="1"/>
    </xf>
    <xf numFmtId="182" fontId="9" fillId="0" borderId="93" xfId="9" applyNumberFormat="1" applyFill="1" applyBorder="1" applyAlignment="1">
      <alignment vertical="center" shrinkToFit="1"/>
    </xf>
    <xf numFmtId="0" fontId="9" fillId="0" borderId="57" xfId="9" applyFill="1" applyBorder="1" applyAlignment="1">
      <alignment vertical="center" wrapText="1"/>
    </xf>
    <xf numFmtId="0" fontId="9" fillId="0" borderId="44" xfId="9" applyFill="1" applyBorder="1" applyAlignment="1">
      <alignment horizontal="left" vertical="center"/>
    </xf>
    <xf numFmtId="0" fontId="70" fillId="0" borderId="0" xfId="17" applyFont="1" applyAlignment="1">
      <alignment vertical="center"/>
    </xf>
    <xf numFmtId="0" fontId="72" fillId="0" borderId="0" xfId="17" applyFont="1" applyAlignment="1">
      <alignment vertical="center"/>
    </xf>
    <xf numFmtId="0" fontId="73" fillId="0" borderId="0" xfId="17" applyFont="1" applyAlignment="1">
      <alignment horizontal="left" vertical="center"/>
    </xf>
    <xf numFmtId="31" fontId="71" fillId="0" borderId="0" xfId="17" applyNumberFormat="1" applyFont="1" applyAlignment="1">
      <alignment horizontal="right" vertical="center"/>
    </xf>
    <xf numFmtId="0" fontId="74" fillId="0" borderId="0" xfId="17" applyFont="1" applyAlignment="1">
      <alignment horizontal="center" vertical="center"/>
    </xf>
    <xf numFmtId="0" fontId="73" fillId="0" borderId="0" xfId="17" applyFont="1" applyAlignment="1" applyProtection="1">
      <alignment vertical="center"/>
      <protection locked="0"/>
    </xf>
    <xf numFmtId="0" fontId="70" fillId="0" borderId="0" xfId="17" applyFont="1" applyAlignment="1" applyProtection="1">
      <alignment vertical="center"/>
      <protection locked="0"/>
    </xf>
    <xf numFmtId="0" fontId="71" fillId="0" borderId="0" xfId="17" applyFont="1" applyAlignment="1" applyProtection="1">
      <alignment vertical="center"/>
      <protection locked="0"/>
    </xf>
    <xf numFmtId="0" fontId="70" fillId="0" borderId="0" xfId="17" applyFont="1" applyAlignment="1" applyProtection="1">
      <alignment horizontal="left" vertical="center"/>
      <protection locked="0"/>
    </xf>
    <xf numFmtId="0" fontId="75" fillId="0" borderId="0" xfId="17" applyFont="1" applyAlignment="1" applyProtection="1">
      <alignment horizontal="left" vertical="center"/>
      <protection locked="0"/>
    </xf>
    <xf numFmtId="0" fontId="76" fillId="0" borderId="0" xfId="17" applyFont="1" applyAlignment="1">
      <alignment horizontal="center" vertical="center"/>
    </xf>
    <xf numFmtId="0" fontId="70" fillId="0" borderId="0" xfId="17" applyFont="1" applyAlignment="1">
      <alignment horizontal="left" vertical="center"/>
    </xf>
    <xf numFmtId="0" fontId="77" fillId="0" borderId="0" xfId="17" applyFont="1" applyAlignment="1">
      <alignment vertical="center"/>
    </xf>
    <xf numFmtId="0" fontId="77" fillId="0" borderId="0" xfId="17" applyFont="1" applyAlignment="1" applyProtection="1">
      <alignment vertical="center"/>
      <protection locked="0"/>
    </xf>
    <xf numFmtId="0" fontId="78" fillId="0" borderId="0" xfId="17" applyFont="1" applyAlignment="1">
      <alignment vertical="center"/>
    </xf>
    <xf numFmtId="0" fontId="79" fillId="0" borderId="0" xfId="17" applyFont="1" applyAlignment="1">
      <alignment horizontal="center" vertical="center"/>
    </xf>
    <xf numFmtId="0" fontId="73" fillId="0" borderId="0" xfId="17" applyFont="1" applyAlignment="1">
      <alignment vertical="center"/>
    </xf>
    <xf numFmtId="0" fontId="80" fillId="0" borderId="0" xfId="17" applyFont="1" applyAlignment="1" applyProtection="1">
      <alignment horizontal="center" vertical="center"/>
      <protection locked="0"/>
    </xf>
    <xf numFmtId="0" fontId="75" fillId="0" borderId="0" xfId="17" applyFont="1" applyAlignment="1" applyProtection="1">
      <alignment vertical="center"/>
      <protection locked="0"/>
    </xf>
    <xf numFmtId="0" fontId="81" fillId="0" borderId="0" xfId="17" applyFont="1" applyAlignment="1">
      <alignment horizontal="center" vertical="center"/>
    </xf>
    <xf numFmtId="0" fontId="75" fillId="0" borderId="0" xfId="17" applyFont="1" applyAlignment="1" applyProtection="1">
      <alignment horizontal="left" vertical="center" wrapText="1"/>
      <protection locked="0"/>
    </xf>
    <xf numFmtId="0" fontId="78" fillId="0" borderId="0" xfId="17" applyFont="1" applyAlignment="1">
      <alignment vertical="center" wrapText="1"/>
    </xf>
    <xf numFmtId="0" fontId="71" fillId="0" borderId="0" xfId="17" applyFont="1" applyAlignment="1">
      <alignment horizontal="left" vertical="center" wrapText="1"/>
    </xf>
    <xf numFmtId="0" fontId="78" fillId="0" borderId="0" xfId="17" applyFont="1" applyAlignment="1">
      <alignment horizontal="left" vertical="center" wrapText="1"/>
    </xf>
    <xf numFmtId="0" fontId="71" fillId="0" borderId="0" xfId="17" applyFont="1" applyAlignment="1">
      <alignment vertical="center"/>
    </xf>
    <xf numFmtId="0" fontId="75" fillId="0" borderId="0" xfId="17" applyFont="1" applyAlignment="1">
      <alignment horizontal="right" vertical="center"/>
    </xf>
    <xf numFmtId="0" fontId="71" fillId="0" borderId="0" xfId="17" applyFont="1" applyAlignment="1">
      <alignment horizontal="right" vertical="center"/>
    </xf>
    <xf numFmtId="0" fontId="82" fillId="0" borderId="0" xfId="17" applyFont="1" applyAlignment="1">
      <alignment vertical="center"/>
    </xf>
    <xf numFmtId="0" fontId="75" fillId="0" borderId="0" xfId="17" applyFont="1" applyAlignment="1">
      <alignment vertical="center"/>
    </xf>
    <xf numFmtId="0" fontId="73" fillId="0" borderId="0" xfId="17" applyFont="1" applyAlignment="1" applyProtection="1">
      <alignment horizontal="left" vertical="center"/>
      <protection locked="0"/>
    </xf>
    <xf numFmtId="0" fontId="73" fillId="0" borderId="0" xfId="17" applyFont="1" applyAlignment="1" applyProtection="1">
      <alignment horizontal="right" vertical="center"/>
      <protection locked="0"/>
    </xf>
    <xf numFmtId="0" fontId="71" fillId="0" borderId="0" xfId="17" applyFont="1" applyAlignment="1" applyProtection="1">
      <alignment horizontal="center" vertical="center"/>
      <protection locked="0"/>
    </xf>
    <xf numFmtId="0" fontId="83" fillId="0" borderId="0" xfId="17" applyFont="1" applyAlignment="1">
      <alignment vertical="center"/>
    </xf>
    <xf numFmtId="0" fontId="84" fillId="0" borderId="0" xfId="17" applyFont="1" applyAlignment="1">
      <alignment vertical="center"/>
    </xf>
    <xf numFmtId="0" fontId="70" fillId="0" borderId="0" xfId="17" applyFont="1" applyAlignment="1" applyProtection="1">
      <alignment horizontal="right" vertical="center"/>
      <protection locked="0"/>
    </xf>
    <xf numFmtId="0" fontId="65" fillId="2" borderId="22" xfId="9" applyFont="1" applyFill="1" applyBorder="1" applyAlignment="1">
      <alignment vertical="top"/>
    </xf>
    <xf numFmtId="0" fontId="65" fillId="2" borderId="1" xfId="9" applyFont="1" applyFill="1" applyBorder="1" applyAlignment="1">
      <alignment vertical="top"/>
    </xf>
    <xf numFmtId="0" fontId="65" fillId="2" borderId="4" xfId="9" applyFont="1" applyFill="1" applyBorder="1" applyAlignment="1">
      <alignment vertical="top"/>
    </xf>
    <xf numFmtId="0" fontId="65" fillId="2" borderId="0" xfId="9" applyFont="1" applyFill="1" applyAlignment="1">
      <alignment vertical="top" wrapText="1"/>
    </xf>
    <xf numFmtId="0" fontId="65" fillId="2" borderId="0" xfId="9" applyFont="1" applyFill="1" applyAlignment="1">
      <alignment vertical="top"/>
    </xf>
    <xf numFmtId="0" fontId="88" fillId="0" borderId="25" xfId="0" applyFont="1" applyBorder="1" applyAlignment="1" applyProtection="1">
      <alignment horizontal="right" vertical="center"/>
      <protection locked="0"/>
    </xf>
    <xf numFmtId="0" fontId="88" fillId="0" borderId="25" xfId="9" applyFont="1" applyBorder="1" applyAlignment="1">
      <alignment horizontal="right" vertical="center"/>
    </xf>
    <xf numFmtId="0" fontId="41" fillId="0" borderId="0" xfId="9" applyFont="1" applyFill="1" applyAlignment="1">
      <alignment horizontal="center" vertical="center"/>
    </xf>
    <xf numFmtId="0" fontId="43" fillId="0" borderId="0" xfId="9" applyFont="1" applyFill="1" applyAlignment="1">
      <alignment horizontal="right" vertical="center"/>
    </xf>
    <xf numFmtId="0" fontId="43" fillId="0" borderId="18" xfId="9" applyFont="1" applyFill="1" applyBorder="1" applyAlignment="1">
      <alignment horizontal="center" vertical="center"/>
    </xf>
    <xf numFmtId="0" fontId="43" fillId="0" borderId="12" xfId="9" applyFont="1" applyFill="1" applyBorder="1" applyAlignment="1">
      <alignment horizontal="center" vertical="center"/>
    </xf>
    <xf numFmtId="0" fontId="43" fillId="0" borderId="9" xfId="9" applyFont="1" applyFill="1" applyBorder="1" applyAlignment="1">
      <alignment horizontal="center" vertical="center"/>
    </xf>
    <xf numFmtId="0" fontId="43" fillId="0" borderId="11" xfId="9" applyFont="1" applyFill="1" applyBorder="1" applyAlignment="1">
      <alignment horizontal="center" vertical="center"/>
    </xf>
    <xf numFmtId="0" fontId="43" fillId="0" borderId="45" xfId="9" applyFont="1" applyFill="1" applyBorder="1" applyAlignment="1">
      <alignment horizontal="center" vertical="center"/>
    </xf>
    <xf numFmtId="0" fontId="43" fillId="0" borderId="1" xfId="9" applyFont="1" applyBorder="1">
      <alignment vertical="center"/>
    </xf>
    <xf numFmtId="0" fontId="43" fillId="0" borderId="0" xfId="9" applyFont="1">
      <alignment vertical="center"/>
    </xf>
    <xf numFmtId="0" fontId="44" fillId="0" borderId="0" xfId="9" applyFont="1">
      <alignment vertical="center"/>
    </xf>
    <xf numFmtId="0" fontId="44" fillId="0" borderId="13" xfId="9" applyFont="1" applyBorder="1">
      <alignment vertical="center"/>
    </xf>
    <xf numFmtId="0" fontId="90" fillId="2" borderId="0" xfId="9" applyFont="1" applyFill="1">
      <alignment vertical="center"/>
    </xf>
    <xf numFmtId="0" fontId="43" fillId="0" borderId="13" xfId="9" applyFont="1" applyBorder="1">
      <alignment vertical="center"/>
    </xf>
    <xf numFmtId="0" fontId="91" fillId="0" borderId="0" xfId="9" applyFont="1" applyAlignment="1">
      <alignment vertical="top"/>
    </xf>
    <xf numFmtId="0" fontId="43" fillId="0" borderId="7" xfId="9" applyFont="1" applyFill="1" applyBorder="1">
      <alignment vertical="center"/>
    </xf>
    <xf numFmtId="0" fontId="43" fillId="0" borderId="0" xfId="9" quotePrefix="1" applyFont="1" applyFill="1" applyAlignment="1">
      <alignment vertical="center" shrinkToFit="1"/>
    </xf>
    <xf numFmtId="0" fontId="43" fillId="0" borderId="7" xfId="9" applyFont="1" applyFill="1" applyBorder="1" applyAlignment="1">
      <alignment horizontal="center" vertical="center"/>
    </xf>
    <xf numFmtId="0" fontId="43" fillId="0" borderId="0" xfId="9" applyFont="1" applyFill="1" applyAlignment="1">
      <alignment horizontal="center" vertical="center" shrinkToFit="1"/>
    </xf>
    <xf numFmtId="182" fontId="43" fillId="0" borderId="0" xfId="9" applyNumberFormat="1" applyFont="1" applyFill="1">
      <alignment vertical="center"/>
    </xf>
    <xf numFmtId="193" fontId="43" fillId="0" borderId="0" xfId="9" applyNumberFormat="1" applyFont="1" applyFill="1">
      <alignment vertical="center"/>
    </xf>
    <xf numFmtId="182" fontId="43" fillId="0" borderId="13" xfId="9" applyNumberFormat="1" applyFont="1" applyFill="1" applyBorder="1">
      <alignment vertical="center"/>
    </xf>
    <xf numFmtId="0" fontId="41" fillId="0" borderId="25" xfId="9" applyFont="1" applyFill="1" applyBorder="1" applyAlignment="1">
      <alignment horizontal="right" vertical="top"/>
    </xf>
    <xf numFmtId="0" fontId="43" fillId="0" borderId="0" xfId="9" applyFont="1" applyAlignment="1">
      <alignment horizontal="center" vertical="center"/>
    </xf>
    <xf numFmtId="0" fontId="41" fillId="0" borderId="25" xfId="9" applyFont="1" applyFill="1" applyBorder="1">
      <alignment vertical="center"/>
    </xf>
    <xf numFmtId="0" fontId="41" fillId="0" borderId="0" xfId="9" applyFont="1" applyFill="1" applyAlignment="1">
      <alignment vertical="center" shrinkToFit="1"/>
    </xf>
    <xf numFmtId="0" fontId="43" fillId="0" borderId="228" xfId="9" applyFont="1" applyBorder="1">
      <alignment vertical="center"/>
    </xf>
    <xf numFmtId="0" fontId="43" fillId="0" borderId="0" xfId="9" applyFont="1" applyAlignment="1">
      <alignment vertical="top"/>
    </xf>
    <xf numFmtId="0" fontId="43" fillId="0" borderId="228" xfId="9" applyFont="1" applyFill="1" applyBorder="1">
      <alignment vertical="center"/>
    </xf>
    <xf numFmtId="0" fontId="43" fillId="0" borderId="228" xfId="9" applyFont="1" applyBorder="1" applyAlignment="1">
      <alignment vertical="top" wrapText="1"/>
    </xf>
    <xf numFmtId="0" fontId="43" fillId="0" borderId="232" xfId="9" applyFont="1" applyBorder="1">
      <alignment vertical="center"/>
    </xf>
    <xf numFmtId="0" fontId="43" fillId="0" borderId="0" xfId="9" applyFont="1" applyAlignment="1">
      <alignment vertical="top" wrapText="1"/>
    </xf>
    <xf numFmtId="0" fontId="43" fillId="0" borderId="0" xfId="9" applyFont="1" applyFill="1" applyAlignment="1">
      <alignment horizontal="right" vertical="top"/>
    </xf>
    <xf numFmtId="0" fontId="43" fillId="0" borderId="0" xfId="9" applyFont="1" applyFill="1" applyAlignment="1">
      <alignment horizontal="left" vertical="top"/>
    </xf>
    <xf numFmtId="0" fontId="43" fillId="0" borderId="25" xfId="9" applyFont="1" applyBorder="1">
      <alignment vertical="center"/>
    </xf>
    <xf numFmtId="0" fontId="41" fillId="0" borderId="0" xfId="9" applyFont="1" applyFill="1" applyAlignment="1"/>
    <xf numFmtId="0" fontId="43" fillId="0" borderId="0" xfId="9" applyFont="1" applyFill="1" applyAlignment="1">
      <alignment vertical="center" shrinkToFit="1"/>
    </xf>
    <xf numFmtId="0" fontId="43" fillId="0" borderId="25" xfId="9" applyFont="1" applyFill="1" applyBorder="1" applyAlignment="1">
      <alignment horizontal="center" vertical="center"/>
    </xf>
    <xf numFmtId="0" fontId="43" fillId="0" borderId="25" xfId="9" applyFont="1" applyFill="1" applyBorder="1" applyAlignment="1">
      <alignment horizontal="right" vertical="top"/>
    </xf>
    <xf numFmtId="0" fontId="41" fillId="0" borderId="25" xfId="9" applyFont="1" applyFill="1" applyBorder="1" applyAlignment="1">
      <alignment horizontal="right" vertical="center"/>
    </xf>
    <xf numFmtId="0" fontId="41" fillId="0" borderId="0" xfId="9" applyFont="1" applyFill="1" applyAlignment="1">
      <alignment horizontal="right" vertical="top" shrinkToFit="1"/>
    </xf>
    <xf numFmtId="0" fontId="41" fillId="0" borderId="0" xfId="9" applyFont="1" applyFill="1" applyAlignment="1">
      <alignment horizontal="right" vertical="top" wrapText="1"/>
    </xf>
    <xf numFmtId="0" fontId="41" fillId="0" borderId="0" xfId="9" applyFont="1" applyFill="1" applyAlignment="1">
      <alignment vertical="top"/>
    </xf>
    <xf numFmtId="0" fontId="44" fillId="0" borderId="0" xfId="9" applyFont="1" applyFill="1">
      <alignment vertical="center"/>
    </xf>
    <xf numFmtId="0" fontId="43" fillId="0" borderId="0" xfId="9" applyFont="1" applyAlignment="1">
      <alignment vertical="center" shrinkToFit="1"/>
    </xf>
    <xf numFmtId="0" fontId="41" fillId="0" borderId="0" xfId="0" applyFont="1" applyAlignment="1">
      <alignment horizontal="right" vertical="top" wrapText="1"/>
    </xf>
    <xf numFmtId="0" fontId="39" fillId="0" borderId="25" xfId="9" applyFont="1" applyFill="1" applyBorder="1" applyAlignment="1">
      <alignment horizontal="right" vertical="top"/>
    </xf>
    <xf numFmtId="0" fontId="43" fillId="0" borderId="25" xfId="9" applyFont="1" applyFill="1" applyBorder="1" applyAlignment="1">
      <alignment vertical="top" wrapText="1"/>
    </xf>
    <xf numFmtId="0" fontId="43" fillId="0" borderId="0" xfId="9" applyFont="1" applyFill="1" applyAlignment="1">
      <alignment vertical="top" wrapText="1"/>
    </xf>
    <xf numFmtId="0" fontId="43" fillId="0" borderId="71" xfId="9" applyFont="1" applyFill="1" applyBorder="1">
      <alignment vertical="center"/>
    </xf>
    <xf numFmtId="0" fontId="43" fillId="0" borderId="21" xfId="9" applyFont="1" applyFill="1" applyBorder="1">
      <alignment vertical="center"/>
    </xf>
    <xf numFmtId="0" fontId="43" fillId="0" borderId="72" xfId="9" applyFont="1" applyFill="1" applyBorder="1">
      <alignment vertical="center"/>
    </xf>
    <xf numFmtId="0" fontId="43" fillId="0" borderId="9" xfId="9" applyFont="1" applyFill="1" applyBorder="1">
      <alignment vertical="center"/>
    </xf>
    <xf numFmtId="0" fontId="43" fillId="0" borderId="11" xfId="9" applyFont="1" applyFill="1" applyBorder="1">
      <alignment vertical="center"/>
    </xf>
    <xf numFmtId="0" fontId="43" fillId="0" borderId="10" xfId="9" applyFont="1" applyFill="1" applyBorder="1">
      <alignment vertical="center"/>
    </xf>
    <xf numFmtId="0" fontId="41" fillId="0" borderId="25" xfId="9" applyFont="1" applyFill="1" applyBorder="1" applyAlignment="1">
      <alignment vertical="top" wrapText="1"/>
    </xf>
    <xf numFmtId="0" fontId="46" fillId="0" borderId="0" xfId="9" applyFont="1" applyFill="1" applyAlignment="1">
      <alignment vertical="top" wrapText="1"/>
    </xf>
    <xf numFmtId="0" fontId="41" fillId="0" borderId="25" xfId="9" applyFont="1" applyFill="1" applyBorder="1" applyAlignment="1">
      <alignment horizontal="center" vertical="top"/>
    </xf>
    <xf numFmtId="0" fontId="43" fillId="0" borderId="25" xfId="9" applyFont="1" applyBorder="1" applyAlignment="1">
      <alignment horizontal="right" vertical="center"/>
    </xf>
    <xf numFmtId="0" fontId="41" fillId="0" borderId="0" xfId="9" applyFont="1" applyAlignment="1">
      <alignment horizontal="center" vertical="center"/>
    </xf>
    <xf numFmtId="49" fontId="44" fillId="0" borderId="0" xfId="9" quotePrefix="1" applyNumberFormat="1" applyFont="1" applyFill="1">
      <alignment vertical="center"/>
    </xf>
    <xf numFmtId="0" fontId="43" fillId="0" borderId="28" xfId="9" applyFont="1" applyFill="1" applyBorder="1" applyAlignment="1">
      <alignment horizontal="left" vertical="center" wrapText="1"/>
    </xf>
    <xf numFmtId="0" fontId="41" fillId="0" borderId="19" xfId="9" applyFont="1" applyFill="1" applyBorder="1" applyAlignment="1">
      <alignment horizontal="left" vertical="top"/>
    </xf>
    <xf numFmtId="0" fontId="94" fillId="0" borderId="12" xfId="9" applyFont="1" applyFill="1" applyBorder="1" applyAlignment="1">
      <alignment horizontal="left" vertical="top"/>
    </xf>
    <xf numFmtId="0" fontId="94" fillId="0" borderId="20" xfId="9" applyFont="1" applyFill="1" applyBorder="1" applyAlignment="1">
      <alignment horizontal="left" vertical="top"/>
    </xf>
    <xf numFmtId="0" fontId="43" fillId="0" borderId="13" xfId="9" applyFont="1" applyFill="1" applyBorder="1" applyAlignment="1">
      <alignment horizontal="left" vertical="center" wrapText="1"/>
    </xf>
    <xf numFmtId="0" fontId="94" fillId="0" borderId="0" xfId="9" applyFont="1" applyFill="1" applyAlignment="1">
      <alignment horizontal="left" vertical="top"/>
    </xf>
    <xf numFmtId="0" fontId="94" fillId="0" borderId="2" xfId="9" applyFont="1" applyFill="1" applyBorder="1" applyAlignment="1">
      <alignment horizontal="left" vertical="top"/>
    </xf>
    <xf numFmtId="0" fontId="43" fillId="0" borderId="55" xfId="9" applyFont="1" applyFill="1" applyBorder="1" applyAlignment="1">
      <alignment horizontal="center" vertical="center"/>
    </xf>
    <xf numFmtId="0" fontId="43" fillId="0" borderId="180" xfId="9" applyFont="1" applyFill="1" applyBorder="1" applyAlignment="1">
      <alignment vertical="center" shrinkToFit="1"/>
    </xf>
    <xf numFmtId="0" fontId="43" fillId="0" borderId="163" xfId="9" applyFont="1" applyFill="1" applyBorder="1" applyAlignment="1">
      <alignment horizontal="center" vertical="center"/>
    </xf>
    <xf numFmtId="0" fontId="43" fillId="0" borderId="11" xfId="9" applyFont="1" applyFill="1" applyBorder="1" applyAlignment="1">
      <alignment horizontal="center" vertical="center" shrinkToFit="1"/>
    </xf>
    <xf numFmtId="0" fontId="43" fillId="0" borderId="26" xfId="9" applyFont="1" applyFill="1" applyBorder="1" applyAlignment="1">
      <alignment horizontal="center" vertical="center"/>
    </xf>
    <xf numFmtId="0" fontId="94" fillId="0" borderId="0" xfId="9" applyFont="1" applyFill="1">
      <alignment vertical="center"/>
    </xf>
    <xf numFmtId="0" fontId="43" fillId="0" borderId="19" xfId="9" applyFont="1" applyFill="1" applyBorder="1">
      <alignment vertical="center"/>
    </xf>
    <xf numFmtId="0" fontId="43" fillId="0" borderId="0" xfId="9" applyFont="1" applyFill="1" applyAlignment="1">
      <alignment horizontal="right" vertical="center" shrinkToFit="1"/>
    </xf>
    <xf numFmtId="0" fontId="47" fillId="0" borderId="0" xfId="9" applyFont="1" applyFill="1" applyAlignment="1">
      <alignment horizontal="left" vertical="center"/>
    </xf>
    <xf numFmtId="0" fontId="43" fillId="0" borderId="2" xfId="9" applyFont="1" applyFill="1" applyBorder="1" applyAlignment="1">
      <alignment horizontal="left" vertical="center"/>
    </xf>
    <xf numFmtId="0" fontId="43" fillId="0" borderId="26" xfId="9" applyFont="1" applyFill="1" applyBorder="1">
      <alignment vertical="center"/>
    </xf>
    <xf numFmtId="0" fontId="43" fillId="0" borderId="1" xfId="9" applyFont="1" applyFill="1" applyBorder="1" applyAlignment="1">
      <alignment horizontal="right" vertical="center"/>
    </xf>
    <xf numFmtId="0" fontId="43" fillId="7" borderId="54" xfId="9" applyFont="1" applyFill="1" applyBorder="1">
      <alignment vertical="center"/>
    </xf>
    <xf numFmtId="0" fontId="43" fillId="7" borderId="55" xfId="9" applyFont="1" applyFill="1" applyBorder="1">
      <alignment vertical="center"/>
    </xf>
    <xf numFmtId="0" fontId="43" fillId="0" borderId="78" xfId="9" applyFont="1" applyFill="1" applyBorder="1">
      <alignment vertical="center"/>
    </xf>
    <xf numFmtId="0" fontId="43" fillId="0" borderId="57" xfId="9" applyFont="1" applyFill="1" applyBorder="1">
      <alignment vertical="center"/>
    </xf>
    <xf numFmtId="0" fontId="43" fillId="0" borderId="54" xfId="9" applyFont="1" applyFill="1" applyBorder="1">
      <alignment vertical="center"/>
    </xf>
    <xf numFmtId="0" fontId="43" fillId="0" borderId="80" xfId="9" applyFont="1" applyFill="1" applyBorder="1">
      <alignment vertical="center"/>
    </xf>
    <xf numFmtId="0" fontId="41" fillId="0" borderId="12" xfId="9" applyFont="1" applyFill="1" applyBorder="1">
      <alignment vertical="center"/>
    </xf>
    <xf numFmtId="0" fontId="41" fillId="0" borderId="28" xfId="9" applyFont="1" applyFill="1" applyBorder="1">
      <alignment vertical="center"/>
    </xf>
    <xf numFmtId="0" fontId="41" fillId="0" borderId="13" xfId="9" applyFont="1" applyFill="1" applyBorder="1">
      <alignment vertical="center"/>
    </xf>
    <xf numFmtId="0" fontId="41" fillId="0" borderId="13" xfId="9" applyFont="1" applyFill="1" applyBorder="1" applyAlignment="1">
      <alignment vertical="top" wrapText="1"/>
    </xf>
    <xf numFmtId="0" fontId="41" fillId="0" borderId="0" xfId="9" applyFont="1" applyFill="1" applyAlignment="1">
      <alignment vertical="top" wrapText="1"/>
    </xf>
    <xf numFmtId="0" fontId="41" fillId="0" borderId="13" xfId="9" applyFont="1" applyFill="1" applyBorder="1" applyAlignment="1">
      <alignment horizontal="left" vertical="top"/>
    </xf>
    <xf numFmtId="0" fontId="41" fillId="0" borderId="2" xfId="9" applyFont="1" applyFill="1" applyBorder="1" applyAlignment="1">
      <alignment horizontal="left" vertical="top" wrapText="1"/>
    </xf>
    <xf numFmtId="0" fontId="43" fillId="0" borderId="13" xfId="9" applyFont="1" applyFill="1" applyBorder="1" applyAlignment="1">
      <alignment horizontal="left" vertical="top" wrapText="1"/>
    </xf>
    <xf numFmtId="0" fontId="43" fillId="0" borderId="4" xfId="9" applyFont="1" applyFill="1" applyBorder="1">
      <alignment vertical="center"/>
    </xf>
    <xf numFmtId="0" fontId="43" fillId="0" borderId="27" xfId="9" applyFont="1" applyFill="1" applyBorder="1">
      <alignment vertical="center"/>
    </xf>
    <xf numFmtId="182" fontId="43" fillId="0" borderId="0" xfId="9" applyNumberFormat="1" applyFont="1" applyFill="1" applyAlignment="1">
      <alignment horizontal="center" vertical="center" wrapText="1" shrinkToFit="1"/>
    </xf>
    <xf numFmtId="0" fontId="41" fillId="0" borderId="0" xfId="9" applyFont="1" applyFill="1" applyAlignment="1">
      <alignment horizontal="right" vertical="center" shrinkToFit="1"/>
    </xf>
    <xf numFmtId="0" fontId="41" fillId="0" borderId="2" xfId="0" applyFont="1" applyBorder="1" applyAlignment="1">
      <alignment horizontal="left" vertical="top" wrapText="1" shrinkToFit="1"/>
    </xf>
    <xf numFmtId="0" fontId="41" fillId="0" borderId="2" xfId="0" applyFont="1" applyBorder="1" applyAlignment="1">
      <alignment horizontal="left" vertical="top" wrapText="1"/>
    </xf>
    <xf numFmtId="0" fontId="41" fillId="0" borderId="5" xfId="0" applyFont="1" applyBorder="1" applyAlignment="1">
      <alignment horizontal="left" vertical="top" wrapText="1"/>
    </xf>
    <xf numFmtId="0" fontId="41" fillId="0" borderId="0" xfId="9" applyFont="1" applyFill="1" applyAlignment="1">
      <alignment horizontal="left" vertical="top" wrapText="1"/>
    </xf>
    <xf numFmtId="0" fontId="43" fillId="0" borderId="0" xfId="9" applyFont="1" applyAlignment="1">
      <alignment horizontal="left" vertical="center"/>
    </xf>
    <xf numFmtId="0" fontId="43" fillId="0" borderId="0" xfId="9" applyFont="1" applyFill="1" applyAlignment="1">
      <alignment horizontal="left" vertical="top" wrapText="1"/>
    </xf>
    <xf numFmtId="0" fontId="43" fillId="0" borderId="0" xfId="9" applyFont="1" applyFill="1" applyAlignment="1">
      <alignment horizontal="left" vertical="center" wrapText="1"/>
    </xf>
    <xf numFmtId="0" fontId="41" fillId="0" borderId="0" xfId="9" applyFont="1" applyFill="1" applyAlignment="1">
      <alignment horizontal="right" vertical="top"/>
    </xf>
    <xf numFmtId="0" fontId="90" fillId="0" borderId="0" xfId="0" applyFont="1" applyAlignment="1">
      <alignment horizontal="center" vertical="center"/>
    </xf>
    <xf numFmtId="0" fontId="46" fillId="0" borderId="0" xfId="0" applyFont="1">
      <alignment vertical="center"/>
    </xf>
    <xf numFmtId="0" fontId="98" fillId="0" borderId="0" xfId="0" applyFont="1" applyAlignment="1">
      <alignment horizontal="center" vertical="center"/>
    </xf>
    <xf numFmtId="0" fontId="99" fillId="0" borderId="0" xfId="0" applyFont="1">
      <alignment vertical="center"/>
    </xf>
    <xf numFmtId="0" fontId="98" fillId="0" borderId="0" xfId="0" applyFont="1">
      <alignment vertical="center"/>
    </xf>
    <xf numFmtId="0" fontId="90" fillId="0" borderId="0" xfId="0" applyFont="1">
      <alignment vertical="center"/>
    </xf>
    <xf numFmtId="0" fontId="90" fillId="0" borderId="0" xfId="0" applyFont="1" applyAlignment="1">
      <alignment horizontal="right" vertical="center"/>
    </xf>
    <xf numFmtId="0" fontId="90" fillId="0" borderId="0" xfId="0" applyFont="1" applyAlignment="1">
      <alignment horizontal="left" vertical="center"/>
    </xf>
    <xf numFmtId="0" fontId="98" fillId="12" borderId="0" xfId="0" applyFont="1" applyFill="1" applyAlignment="1">
      <alignment horizontal="center" vertical="center"/>
    </xf>
    <xf numFmtId="0" fontId="101" fillId="0" borderId="0" xfId="15" applyFont="1" applyProtection="1">
      <alignment vertical="center"/>
    </xf>
    <xf numFmtId="0" fontId="101" fillId="0" borderId="0" xfId="15" applyFont="1">
      <alignment vertical="center"/>
    </xf>
    <xf numFmtId="0" fontId="101" fillId="0" borderId="0" xfId="15" applyFont="1" applyFill="1" applyAlignment="1" applyProtection="1">
      <alignment vertical="center"/>
    </xf>
    <xf numFmtId="0" fontId="45" fillId="0" borderId="1" xfId="9" applyFont="1" applyFill="1" applyBorder="1" applyAlignment="1">
      <alignment horizontal="right" vertical="center"/>
    </xf>
    <xf numFmtId="0" fontId="41" fillId="0" borderId="28" xfId="9" applyFont="1" applyFill="1" applyBorder="1" applyAlignment="1">
      <alignment horizontal="left" vertical="top" wrapText="1"/>
    </xf>
    <xf numFmtId="0" fontId="41" fillId="0" borderId="12" xfId="9" applyFont="1" applyFill="1" applyBorder="1" applyAlignment="1">
      <alignment horizontal="left" vertical="top" wrapText="1"/>
    </xf>
    <xf numFmtId="0" fontId="43" fillId="0" borderId="1" xfId="9" quotePrefix="1" applyFont="1" applyFill="1" applyBorder="1" applyAlignment="1">
      <alignment horizontal="right" vertical="center"/>
    </xf>
    <xf numFmtId="0" fontId="41" fillId="0" borderId="2" xfId="9" applyFont="1" applyFill="1" applyBorder="1" applyAlignment="1">
      <alignment vertical="top" wrapText="1"/>
    </xf>
    <xf numFmtId="0" fontId="43" fillId="0" borderId="7" xfId="9" applyFont="1" applyFill="1" applyBorder="1" applyAlignment="1">
      <alignment vertical="center" shrinkToFit="1"/>
    </xf>
    <xf numFmtId="186" fontId="43" fillId="0" borderId="0" xfId="9" applyNumberFormat="1" applyFont="1" applyFill="1">
      <alignment vertical="center"/>
    </xf>
    <xf numFmtId="186" fontId="43" fillId="0" borderId="13" xfId="9" applyNumberFormat="1" applyFont="1" applyFill="1" applyBorder="1">
      <alignment vertical="center"/>
    </xf>
    <xf numFmtId="0" fontId="41" fillId="0" borderId="0" xfId="9" applyFont="1" applyFill="1" applyAlignment="1">
      <alignment horizontal="left" vertical="center" shrinkToFit="1"/>
    </xf>
    <xf numFmtId="0" fontId="43" fillId="0" borderId="2" xfId="9" applyFont="1" applyFill="1" applyBorder="1" applyAlignment="1">
      <alignment horizontal="left" vertical="top" wrapText="1"/>
    </xf>
    <xf numFmtId="0" fontId="41" fillId="0" borderId="13" xfId="0" applyFont="1" applyBorder="1" applyAlignment="1">
      <alignment vertical="top" wrapText="1"/>
    </xf>
    <xf numFmtId="0" fontId="102" fillId="0" borderId="0" xfId="9" applyFont="1" applyAlignment="1">
      <alignment horizontal="left" vertical="center"/>
    </xf>
    <xf numFmtId="0" fontId="102" fillId="0" borderId="1" xfId="9" applyFont="1" applyBorder="1" applyAlignment="1">
      <alignment horizontal="left" vertical="center"/>
    </xf>
    <xf numFmtId="0" fontId="43" fillId="0" borderId="32" xfId="9" applyFont="1" applyBorder="1" applyAlignment="1">
      <alignment horizontal="center" vertical="center"/>
    </xf>
    <xf numFmtId="0" fontId="43" fillId="0" borderId="31" xfId="9" applyFont="1" applyBorder="1" applyAlignment="1">
      <alignment horizontal="center" vertical="center"/>
    </xf>
    <xf numFmtId="0" fontId="102" fillId="0" borderId="2" xfId="9" applyFont="1" applyFill="1" applyBorder="1">
      <alignment vertical="center"/>
    </xf>
    <xf numFmtId="0" fontId="102" fillId="0" borderId="1" xfId="9" applyFont="1" applyFill="1" applyBorder="1">
      <alignment vertical="center"/>
    </xf>
    <xf numFmtId="0" fontId="102" fillId="0" borderId="0" xfId="9" applyFont="1" applyFill="1">
      <alignment vertical="center"/>
    </xf>
    <xf numFmtId="0" fontId="103" fillId="0" borderId="0" xfId="9" applyFont="1" applyAlignment="1">
      <alignment horizontal="left" vertical="center"/>
    </xf>
    <xf numFmtId="0" fontId="102" fillId="0" borderId="0" xfId="9" applyFont="1">
      <alignment vertical="center"/>
    </xf>
    <xf numFmtId="179" fontId="43" fillId="0" borderId="18" xfId="9" applyNumberFormat="1" applyFont="1" applyBorder="1" applyAlignment="1">
      <alignment horizontal="center" vertical="center"/>
    </xf>
    <xf numFmtId="179" fontId="43" fillId="0" borderId="284" xfId="9" applyNumberFormat="1" applyFont="1" applyBorder="1" applyAlignment="1">
      <alignment horizontal="center" vertical="center"/>
    </xf>
    <xf numFmtId="187" fontId="43" fillId="0" borderId="7" xfId="9" applyNumberFormat="1" applyFont="1" applyBorder="1" applyAlignment="1">
      <alignment horizontal="center" vertical="center"/>
    </xf>
    <xf numFmtId="187" fontId="43" fillId="0" borderId="55" xfId="9" applyNumberFormat="1" applyFont="1" applyBorder="1" applyAlignment="1">
      <alignment horizontal="center" vertical="center"/>
    </xf>
    <xf numFmtId="0" fontId="102" fillId="0" borderId="0" xfId="9" quotePrefix="1" applyFont="1">
      <alignment vertical="center"/>
    </xf>
    <xf numFmtId="0" fontId="41" fillId="0" borderId="46" xfId="9" applyFont="1" applyBorder="1" applyAlignment="1">
      <alignment horizontal="left" vertical="center"/>
    </xf>
    <xf numFmtId="0" fontId="43" fillId="0" borderId="44" xfId="9" applyFont="1" applyBorder="1" applyAlignment="1">
      <alignment horizontal="center" vertical="center"/>
    </xf>
    <xf numFmtId="0" fontId="43" fillId="0" borderId="93" xfId="9" applyFont="1" applyBorder="1" applyAlignment="1">
      <alignment horizontal="left" vertical="center"/>
    </xf>
    <xf numFmtId="0" fontId="41" fillId="0" borderId="18" xfId="9" applyFont="1" applyBorder="1">
      <alignment vertical="center"/>
    </xf>
    <xf numFmtId="0" fontId="43" fillId="0" borderId="46" xfId="9" applyFont="1" applyBorder="1" applyAlignment="1">
      <alignment horizontal="left" vertical="center"/>
    </xf>
    <xf numFmtId="0" fontId="43" fillId="0" borderId="91" xfId="9" applyFont="1" applyBorder="1" applyAlignment="1">
      <alignment horizontal="left" vertical="center"/>
    </xf>
    <xf numFmtId="0" fontId="41" fillId="0" borderId="78" xfId="9" applyFont="1" applyBorder="1" applyAlignment="1">
      <alignment vertical="center" shrinkToFit="1"/>
    </xf>
    <xf numFmtId="0" fontId="43" fillId="0" borderId="8" xfId="9" applyFont="1" applyBorder="1" applyAlignment="1">
      <alignment horizontal="left" vertical="center"/>
    </xf>
    <xf numFmtId="179" fontId="43" fillId="0" borderId="57" xfId="9" applyNumberFormat="1" applyFont="1" applyBorder="1" applyAlignment="1">
      <alignment horizontal="right" vertical="center"/>
    </xf>
    <xf numFmtId="0" fontId="43" fillId="0" borderId="44" xfId="9" applyFont="1" applyBorder="1">
      <alignment vertical="center"/>
    </xf>
    <xf numFmtId="0" fontId="43" fillId="0" borderId="44" xfId="9" applyFont="1" applyBorder="1" applyAlignment="1">
      <alignment horizontal="left" vertical="center"/>
    </xf>
    <xf numFmtId="0" fontId="41" fillId="0" borderId="32" xfId="9" applyFont="1" applyBorder="1" applyAlignment="1">
      <alignment vertical="center" wrapText="1"/>
    </xf>
    <xf numFmtId="0" fontId="43" fillId="0" borderId="30" xfId="9" applyFont="1" applyBorder="1" applyAlignment="1">
      <alignment horizontal="left" vertical="center"/>
    </xf>
    <xf numFmtId="0" fontId="102" fillId="0" borderId="0" xfId="0" applyFont="1">
      <alignment vertical="center"/>
    </xf>
    <xf numFmtId="0" fontId="102" fillId="0" borderId="1" xfId="0" applyFont="1" applyBorder="1">
      <alignment vertical="center"/>
    </xf>
    <xf numFmtId="0" fontId="104" fillId="0" borderId="2" xfId="0" applyFont="1" applyBorder="1" applyAlignment="1">
      <alignment vertical="center" wrapText="1"/>
    </xf>
    <xf numFmtId="0" fontId="104" fillId="0" borderId="1" xfId="0" applyFont="1" applyBorder="1" applyAlignment="1">
      <alignment vertical="center" wrapText="1"/>
    </xf>
    <xf numFmtId="0" fontId="104" fillId="0" borderId="0" xfId="0" applyFont="1" applyAlignment="1">
      <alignment vertical="center" wrapText="1"/>
    </xf>
    <xf numFmtId="0" fontId="105" fillId="0" borderId="0" xfId="9" applyFont="1" applyAlignment="1">
      <alignment horizontal="left" vertical="top"/>
    </xf>
    <xf numFmtId="0" fontId="43" fillId="0" borderId="11" xfId="9" applyFont="1" applyBorder="1" applyAlignment="1">
      <alignment horizontal="left" vertical="center"/>
    </xf>
    <xf numFmtId="0" fontId="104" fillId="0" borderId="2" xfId="0" applyFont="1" applyBorder="1" applyAlignment="1">
      <alignment horizontal="left" vertical="center" wrapText="1"/>
    </xf>
    <xf numFmtId="0" fontId="104" fillId="0" borderId="1" xfId="0" applyFont="1" applyBorder="1" applyAlignment="1">
      <alignment horizontal="left" vertical="center" wrapText="1"/>
    </xf>
    <xf numFmtId="0" fontId="104" fillId="0" borderId="0" xfId="0" applyFont="1" applyAlignment="1">
      <alignment horizontal="left" vertical="center" wrapText="1"/>
    </xf>
    <xf numFmtId="0" fontId="43" fillId="0" borderId="0" xfId="0" applyFont="1" applyAlignment="1">
      <alignment horizontal="left" vertical="center"/>
    </xf>
    <xf numFmtId="0" fontId="41" fillId="0" borderId="0" xfId="0" applyFont="1" applyAlignment="1">
      <alignment horizontal="right" vertical="top" shrinkToFit="1"/>
    </xf>
    <xf numFmtId="0" fontId="51" fillId="0" borderId="13" xfId="0" applyFont="1" applyBorder="1">
      <alignment vertical="center"/>
    </xf>
    <xf numFmtId="0" fontId="41" fillId="0" borderId="2" xfId="0" applyFont="1" applyBorder="1" applyAlignment="1">
      <alignment vertical="top" wrapText="1" shrinkToFit="1"/>
    </xf>
    <xf numFmtId="0" fontId="43" fillId="0" borderId="0" xfId="0" applyFont="1" applyAlignment="1">
      <alignment horizontal="left" vertical="center" wrapText="1"/>
    </xf>
    <xf numFmtId="0" fontId="54" fillId="0" borderId="0" xfId="0" applyFont="1" applyAlignment="1">
      <alignment horizontal="right" vertical="top" shrinkToFit="1"/>
    </xf>
    <xf numFmtId="0" fontId="41" fillId="0" borderId="13" xfId="0" applyFont="1" applyBorder="1" applyAlignment="1">
      <alignment vertical="top" wrapText="1" shrinkToFit="1"/>
    </xf>
    <xf numFmtId="0" fontId="41" fillId="0" borderId="25" xfId="0" applyFont="1" applyBorder="1" applyAlignment="1">
      <alignment horizontal="right" vertical="top"/>
    </xf>
    <xf numFmtId="0" fontId="41" fillId="0" borderId="13" xfId="0" applyFont="1" applyBorder="1" applyAlignment="1">
      <alignment horizontal="center" vertical="center" wrapText="1"/>
    </xf>
    <xf numFmtId="0" fontId="41" fillId="0" borderId="25" xfId="0" applyFont="1" applyBorder="1" applyAlignment="1">
      <alignment horizontal="center" vertical="center" wrapText="1"/>
    </xf>
    <xf numFmtId="0" fontId="43" fillId="0" borderId="0" xfId="9" applyFont="1" applyFill="1" applyAlignment="1">
      <alignment vertical="top"/>
    </xf>
    <xf numFmtId="0" fontId="50" fillId="0" borderId="25" xfId="9" applyFont="1" applyFill="1" applyBorder="1">
      <alignment vertical="center"/>
    </xf>
    <xf numFmtId="0" fontId="41" fillId="0" borderId="0" xfId="0" applyFont="1" applyAlignment="1">
      <alignment vertical="top" wrapText="1" shrinkToFit="1"/>
    </xf>
    <xf numFmtId="0" fontId="41" fillId="0" borderId="2" xfId="0" applyFont="1" applyBorder="1" applyAlignment="1">
      <alignment horizontal="left" vertical="top"/>
    </xf>
    <xf numFmtId="0" fontId="43" fillId="0" borderId="0" xfId="9" applyFont="1" applyFill="1" applyAlignment="1" applyProtection="1">
      <alignment horizontal="left" vertical="top" wrapText="1"/>
      <protection locked="0"/>
    </xf>
    <xf numFmtId="0" fontId="43" fillId="0" borderId="1" xfId="9" quotePrefix="1" applyFont="1" applyFill="1" applyBorder="1">
      <alignment vertical="center"/>
    </xf>
    <xf numFmtId="0" fontId="43" fillId="0" borderId="0" xfId="9" applyFont="1" applyFill="1" applyAlignment="1" applyProtection="1">
      <alignment vertical="top" wrapText="1"/>
      <protection locked="0"/>
    </xf>
    <xf numFmtId="0" fontId="43" fillId="0" borderId="0" xfId="9" applyFont="1" applyFill="1" applyAlignment="1" applyProtection="1">
      <alignment vertical="center" wrapText="1"/>
      <protection locked="0"/>
    </xf>
    <xf numFmtId="0" fontId="43" fillId="0" borderId="0" xfId="9" applyFont="1" applyFill="1" applyProtection="1">
      <alignment vertical="center"/>
      <protection locked="0"/>
    </xf>
    <xf numFmtId="0" fontId="41" fillId="0" borderId="0" xfId="8" applyFont="1" applyAlignment="1">
      <alignment vertical="top" wrapText="1"/>
    </xf>
    <xf numFmtId="0" fontId="43" fillId="0" borderId="3" xfId="9" applyFont="1" applyFill="1" applyBorder="1" applyAlignment="1">
      <alignment vertical="top" wrapText="1"/>
    </xf>
    <xf numFmtId="49" fontId="44" fillId="0" borderId="0" xfId="9" quotePrefix="1" applyNumberFormat="1" applyFont="1" applyFill="1" applyAlignment="1">
      <alignment horizontal="center" vertical="center"/>
    </xf>
    <xf numFmtId="49" fontId="44" fillId="0" borderId="0" xfId="9" applyNumberFormat="1" applyFont="1" applyFill="1" applyAlignment="1">
      <alignment horizontal="center" vertical="center"/>
    </xf>
    <xf numFmtId="0" fontId="43" fillId="0" borderId="51" xfId="9" applyFont="1" applyFill="1" applyBorder="1" applyAlignment="1">
      <alignment horizontal="center" vertical="center"/>
    </xf>
    <xf numFmtId="0" fontId="43" fillId="0" borderId="44" xfId="9" applyFont="1" applyFill="1" applyBorder="1" applyAlignment="1">
      <alignment horizontal="center" vertical="center" shrinkToFit="1"/>
    </xf>
    <xf numFmtId="0" fontId="43" fillId="0" borderId="8" xfId="9" applyFont="1" applyFill="1" applyBorder="1" applyAlignment="1">
      <alignment horizontal="center" vertical="center"/>
    </xf>
    <xf numFmtId="0" fontId="43" fillId="0" borderId="46" xfId="9" applyFont="1" applyFill="1" applyBorder="1" applyAlignment="1">
      <alignment horizontal="center" vertical="center"/>
    </xf>
    <xf numFmtId="0" fontId="43" fillId="0" borderId="90" xfId="9" applyFont="1" applyFill="1" applyBorder="1" applyAlignment="1">
      <alignment horizontal="center" vertical="center"/>
    </xf>
    <xf numFmtId="0" fontId="41" fillId="0" borderId="0" xfId="9" applyFont="1" applyFill="1" applyAlignment="1">
      <alignment horizontal="left" vertical="center" wrapText="1"/>
    </xf>
    <xf numFmtId="0" fontId="41" fillId="0" borderId="0" xfId="0" applyFont="1" applyAlignment="1">
      <alignment horizontal="left" vertical="top" wrapText="1"/>
    </xf>
    <xf numFmtId="0" fontId="41" fillId="0" borderId="0" xfId="9" applyFont="1" applyAlignment="1">
      <alignment horizontal="right" vertical="center"/>
    </xf>
    <xf numFmtId="0" fontId="43" fillId="0" borderId="0" xfId="9" applyFont="1" applyFill="1" applyAlignment="1">
      <alignment horizontal="left" vertical="center" shrinkToFit="1"/>
    </xf>
    <xf numFmtId="0" fontId="45" fillId="0" borderId="0" xfId="9" applyFont="1" applyFill="1" applyAlignment="1">
      <alignment horizontal="left" vertical="center"/>
    </xf>
    <xf numFmtId="0" fontId="44" fillId="0" borderId="36" xfId="9" applyFont="1" applyFill="1" applyBorder="1" applyAlignment="1">
      <alignment horizontal="center" vertical="center"/>
    </xf>
    <xf numFmtId="0" fontId="43" fillId="0" borderId="90" xfId="9" applyFont="1" applyFill="1" applyBorder="1" applyAlignment="1">
      <alignment horizontal="left" vertical="center"/>
    </xf>
    <xf numFmtId="0" fontId="41" fillId="0" borderId="25" xfId="9" applyFont="1" applyFill="1" applyBorder="1" applyAlignment="1"/>
    <xf numFmtId="0" fontId="41" fillId="0" borderId="18" xfId="9" applyFont="1" applyFill="1" applyBorder="1" applyAlignment="1">
      <alignment horizontal="center" vertical="center"/>
    </xf>
    <xf numFmtId="0" fontId="41" fillId="0" borderId="0" xfId="9" applyFont="1" applyAlignment="1">
      <alignment horizontal="left" vertical="top" wrapText="1"/>
    </xf>
    <xf numFmtId="0" fontId="43" fillId="0" borderId="79" xfId="9" applyFont="1" applyFill="1" applyBorder="1" applyAlignment="1">
      <alignment horizontal="center" vertical="center"/>
    </xf>
    <xf numFmtId="0" fontId="43" fillId="0" borderId="0" xfId="9" applyFont="1" applyFill="1" applyAlignment="1">
      <alignment horizontal="right"/>
    </xf>
    <xf numFmtId="0" fontId="41" fillId="0" borderId="0" xfId="9" applyFont="1">
      <alignment vertical="center"/>
    </xf>
    <xf numFmtId="0" fontId="43" fillId="0" borderId="94" xfId="9" applyFont="1" applyFill="1" applyBorder="1" applyAlignment="1">
      <alignment horizontal="center" vertical="center" shrinkToFit="1"/>
    </xf>
    <xf numFmtId="0" fontId="43" fillId="0" borderId="12" xfId="9" applyFont="1" applyFill="1" applyBorder="1" applyAlignment="1">
      <alignment horizontal="left" vertical="center"/>
    </xf>
    <xf numFmtId="0" fontId="41" fillId="0" borderId="5" xfId="9" applyFont="1" applyFill="1" applyBorder="1" applyAlignment="1">
      <alignment vertical="top" wrapText="1" shrinkToFit="1"/>
    </xf>
    <xf numFmtId="0" fontId="44" fillId="0" borderId="0" xfId="9" applyFont="1" applyFill="1" applyAlignment="1">
      <alignment horizontal="center" vertical="center"/>
    </xf>
    <xf numFmtId="0" fontId="49" fillId="0" borderId="0" xfId="9" applyFont="1" applyFill="1">
      <alignment vertical="center"/>
    </xf>
    <xf numFmtId="0" fontId="43" fillId="0" borderId="2" xfId="9" applyFont="1" applyFill="1" applyBorder="1" applyAlignment="1">
      <alignment horizontal="left" vertical="top"/>
    </xf>
    <xf numFmtId="0" fontId="41" fillId="0" borderId="1" xfId="9" applyFont="1" applyFill="1" applyBorder="1" applyAlignment="1">
      <alignment horizontal="left" vertical="top"/>
    </xf>
    <xf numFmtId="0" fontId="107" fillId="0" borderId="0" xfId="9" applyFont="1" applyFill="1" applyAlignment="1">
      <alignment horizontal="left" vertical="center" wrapText="1"/>
    </xf>
    <xf numFmtId="0" fontId="107" fillId="0" borderId="0" xfId="9" applyFont="1" applyFill="1" applyAlignment="1">
      <alignment horizontal="left" vertical="center"/>
    </xf>
    <xf numFmtId="0" fontId="43" fillId="0" borderId="11" xfId="9" applyFont="1" applyFill="1" applyBorder="1" applyAlignment="1">
      <alignment horizontal="right" vertical="center"/>
    </xf>
    <xf numFmtId="0" fontId="43" fillId="0" borderId="0" xfId="9" applyFont="1" applyFill="1" applyAlignment="1" applyProtection="1">
      <alignment vertical="center" shrinkToFit="1"/>
      <protection locked="0"/>
    </xf>
    <xf numFmtId="0" fontId="43" fillId="0" borderId="11" xfId="10" applyFont="1" applyBorder="1" applyAlignment="1">
      <alignment vertical="center" shrinkToFit="1"/>
    </xf>
    <xf numFmtId="0" fontId="43" fillId="0" borderId="1" xfId="9" applyFont="1" applyFill="1" applyBorder="1" applyAlignment="1">
      <alignment horizontal="left" vertical="top"/>
    </xf>
    <xf numFmtId="182" fontId="43" fillId="0" borderId="0" xfId="9" applyNumberFormat="1" applyFont="1" applyFill="1" applyAlignment="1">
      <alignment shrinkToFit="1"/>
    </xf>
    <xf numFmtId="0" fontId="48" fillId="0" borderId="0" xfId="0" applyFont="1">
      <alignment vertical="center"/>
    </xf>
    <xf numFmtId="183" fontId="43" fillId="0" borderId="0" xfId="9" applyNumberFormat="1" applyFont="1" applyFill="1" applyAlignment="1">
      <alignment vertical="center" shrinkToFit="1"/>
    </xf>
    <xf numFmtId="184" fontId="43" fillId="0" borderId="0" xfId="9" applyNumberFormat="1" applyFont="1" applyFill="1" applyAlignment="1">
      <alignment shrinkToFit="1"/>
    </xf>
    <xf numFmtId="182" fontId="39" fillId="6" borderId="18" xfId="9" applyNumberFormat="1" applyFont="1" applyFill="1" applyBorder="1" applyAlignment="1">
      <alignment horizontal="left" vertical="center" shrinkToFit="1"/>
    </xf>
    <xf numFmtId="182" fontId="49" fillId="6" borderId="50" xfId="0" applyNumberFormat="1" applyFont="1" applyFill="1" applyBorder="1" applyAlignment="1">
      <alignment horizontal="right" vertical="center" shrinkToFit="1"/>
    </xf>
    <xf numFmtId="182" fontId="41" fillId="0" borderId="0" xfId="9" applyNumberFormat="1" applyFont="1" applyFill="1" applyAlignment="1">
      <alignment horizontal="right"/>
    </xf>
    <xf numFmtId="182" fontId="41" fillId="0" borderId="0" xfId="9" applyNumberFormat="1" applyFont="1" applyFill="1" applyAlignment="1">
      <alignment horizontal="left"/>
    </xf>
    <xf numFmtId="183" fontId="48" fillId="0" borderId="0" xfId="0" applyNumberFormat="1" applyFont="1" applyAlignment="1">
      <alignment vertical="center" shrinkToFit="1"/>
    </xf>
    <xf numFmtId="182" fontId="39" fillId="0" borderId="0" xfId="9" applyNumberFormat="1" applyFont="1" applyFill="1" applyAlignment="1">
      <alignment horizontal="left" vertical="center" shrinkToFit="1"/>
    </xf>
    <xf numFmtId="182" fontId="49" fillId="0" borderId="0" xfId="0" applyNumberFormat="1" applyFont="1" applyAlignment="1">
      <alignment horizontal="right" vertical="center" shrinkToFit="1"/>
    </xf>
    <xf numFmtId="182" fontId="43" fillId="0" borderId="0" xfId="9" applyNumberFormat="1" applyFont="1" applyFill="1" applyAlignment="1">
      <alignment vertical="center" shrinkToFit="1"/>
    </xf>
    <xf numFmtId="0" fontId="43" fillId="0" borderId="46" xfId="10" applyFont="1" applyBorder="1" applyAlignment="1" applyProtection="1">
      <alignment vertical="center" shrinkToFit="1"/>
      <protection locked="0"/>
    </xf>
    <xf numFmtId="0" fontId="43" fillId="0" borderId="0" xfId="10" applyFont="1" applyAlignment="1">
      <alignment vertical="center" shrinkToFit="1"/>
    </xf>
    <xf numFmtId="0" fontId="43" fillId="0" borderId="46" xfId="9" applyFont="1" applyFill="1" applyBorder="1" applyAlignment="1" applyProtection="1">
      <alignment vertical="center" shrinkToFit="1"/>
      <protection locked="0"/>
    </xf>
    <xf numFmtId="182" fontId="43" fillId="0" borderId="2" xfId="9" applyNumberFormat="1" applyFont="1" applyFill="1" applyBorder="1" applyAlignment="1"/>
    <xf numFmtId="182" fontId="49" fillId="0" borderId="0" xfId="9" applyNumberFormat="1" applyFont="1" applyFill="1">
      <alignment vertical="center"/>
    </xf>
    <xf numFmtId="182" fontId="43" fillId="0" borderId="0" xfId="9" applyNumberFormat="1" applyFont="1" applyFill="1" applyAlignment="1"/>
    <xf numFmtId="182" fontId="43" fillId="0" borderId="0" xfId="9" applyNumberFormat="1" applyFont="1" applyFill="1" applyAlignment="1">
      <alignment horizontal="right"/>
    </xf>
    <xf numFmtId="0" fontId="43" fillId="0" borderId="0" xfId="10" applyFont="1" applyAlignment="1" applyProtection="1">
      <alignment vertical="center" shrinkToFit="1"/>
      <protection locked="0"/>
    </xf>
    <xf numFmtId="0" fontId="43" fillId="0" borderId="2" xfId="9" applyFont="1" applyFill="1" applyBorder="1" applyAlignment="1">
      <alignment horizontal="left" vertical="center" wrapText="1"/>
    </xf>
    <xf numFmtId="182" fontId="41" fillId="0" borderId="0" xfId="9" applyNumberFormat="1" applyFont="1" applyFill="1" applyAlignment="1">
      <alignment horizontal="left" shrinkToFit="1"/>
    </xf>
    <xf numFmtId="182" fontId="41" fillId="0" borderId="0" xfId="9" applyNumberFormat="1" applyFont="1" applyFill="1" applyAlignment="1">
      <alignment shrinkToFit="1"/>
    </xf>
    <xf numFmtId="184" fontId="43" fillId="0" borderId="0" xfId="9" applyNumberFormat="1" applyFont="1" applyFill="1" applyAlignment="1">
      <alignment horizontal="left" vertical="center"/>
    </xf>
    <xf numFmtId="182" fontId="41" fillId="0" borderId="0" xfId="9" applyNumberFormat="1" applyFont="1" applyFill="1">
      <alignment vertical="center"/>
    </xf>
    <xf numFmtId="0" fontId="50" fillId="0" borderId="0" xfId="9" applyFont="1" applyFill="1" applyAlignment="1">
      <alignment horizontal="center" vertical="center"/>
    </xf>
    <xf numFmtId="182" fontId="49" fillId="0" borderId="1" xfId="9" applyNumberFormat="1" applyFont="1" applyFill="1" applyBorder="1">
      <alignment vertical="center"/>
    </xf>
    <xf numFmtId="0" fontId="49" fillId="0" borderId="1" xfId="9" applyFont="1" applyFill="1" applyBorder="1">
      <alignment vertical="center"/>
    </xf>
    <xf numFmtId="0" fontId="109" fillId="0" borderId="0" xfId="9" applyFont="1" applyFill="1" applyAlignment="1">
      <alignment horizontal="left" vertical="center"/>
    </xf>
    <xf numFmtId="0" fontId="43" fillId="0" borderId="2" xfId="9" applyFont="1" applyFill="1" applyBorder="1" applyAlignment="1">
      <alignment horizontal="center" vertical="center"/>
    </xf>
    <xf numFmtId="0" fontId="54" fillId="0" borderId="0" xfId="0" applyFont="1" applyAlignment="1">
      <alignment horizontal="center" vertical="center"/>
    </xf>
    <xf numFmtId="0" fontId="41" fillId="0" borderId="2" xfId="9" applyFont="1" applyFill="1" applyBorder="1" applyAlignment="1">
      <alignment horizontal="left" vertical="center"/>
    </xf>
    <xf numFmtId="0" fontId="43" fillId="0" borderId="29" xfId="9" applyFont="1" applyFill="1" applyBorder="1">
      <alignment vertical="center"/>
    </xf>
    <xf numFmtId="0" fontId="43" fillId="0" borderId="27" xfId="9" applyFont="1" applyFill="1" applyBorder="1" applyAlignment="1">
      <alignment horizontal="right" vertical="center"/>
    </xf>
    <xf numFmtId="0" fontId="43" fillId="0" borderId="5" xfId="9" applyFont="1" applyFill="1" applyBorder="1">
      <alignment vertical="center"/>
    </xf>
    <xf numFmtId="0" fontId="49" fillId="0" borderId="21" xfId="9" applyFont="1" applyFill="1" applyBorder="1" applyAlignment="1">
      <alignment horizontal="right" vertical="center"/>
    </xf>
    <xf numFmtId="0" fontId="41" fillId="0" borderId="21" xfId="9" applyFont="1" applyFill="1" applyBorder="1" applyAlignment="1">
      <alignment vertical="top" wrapText="1"/>
    </xf>
    <xf numFmtId="0" fontId="43" fillId="0" borderId="0" xfId="9" applyFont="1" applyFill="1" applyAlignment="1">
      <alignment horizontal="left" vertical="center" wrapText="1" shrinkToFit="1"/>
    </xf>
    <xf numFmtId="0" fontId="44" fillId="0" borderId="20" xfId="9" applyFont="1" applyFill="1" applyBorder="1" applyAlignment="1">
      <alignment horizontal="center" vertical="center"/>
    </xf>
    <xf numFmtId="0" fontId="110" fillId="0" borderId="0" xfId="9" applyFont="1" applyFill="1" applyAlignment="1">
      <alignment horizontal="center" vertical="center"/>
    </xf>
    <xf numFmtId="0" fontId="105" fillId="0" borderId="0" xfId="9" applyFont="1" applyFill="1" applyAlignment="1">
      <alignment horizontal="center" vertical="center"/>
    </xf>
    <xf numFmtId="0" fontId="110" fillId="0" borderId="0" xfId="9" applyFont="1" applyFill="1" applyAlignment="1">
      <alignment vertical="center" wrapText="1"/>
    </xf>
    <xf numFmtId="196" fontId="43" fillId="0" borderId="0" xfId="9" applyNumberFormat="1" applyFont="1" applyFill="1" applyAlignment="1">
      <alignment vertical="center" shrinkToFit="1"/>
    </xf>
    <xf numFmtId="196" fontId="102" fillId="0" borderId="0" xfId="9" applyNumberFormat="1" applyFont="1" applyFill="1" applyAlignment="1">
      <alignment vertical="center" shrinkToFit="1"/>
    </xf>
    <xf numFmtId="0" fontId="102" fillId="0" borderId="0" xfId="9" applyFont="1" applyFill="1" applyAlignment="1">
      <alignment horizontal="center" vertical="center"/>
    </xf>
    <xf numFmtId="196" fontId="102" fillId="0" borderId="0" xfId="9" applyNumberFormat="1" applyFont="1" applyFill="1" applyAlignment="1">
      <alignment horizontal="left" vertical="center" shrinkToFit="1"/>
    </xf>
    <xf numFmtId="0" fontId="102" fillId="0" borderId="0" xfId="9" applyFont="1" applyFill="1" applyAlignment="1">
      <alignment horizontal="left" vertical="center" shrinkToFit="1"/>
    </xf>
    <xf numFmtId="0" fontId="43" fillId="0" borderId="249" xfId="9" applyFont="1" applyFill="1" applyBorder="1" applyAlignment="1">
      <alignment horizontal="center" vertical="center" shrinkToFit="1"/>
    </xf>
    <xf numFmtId="196" fontId="43" fillId="0" borderId="0" xfId="9" applyNumberFormat="1" applyFont="1" applyFill="1" applyAlignment="1">
      <alignment horizontal="left" vertical="center" shrinkToFit="1"/>
    </xf>
    <xf numFmtId="0" fontId="43" fillId="0" borderId="31" xfId="9" applyFont="1" applyFill="1" applyBorder="1" applyAlignment="1">
      <alignment horizontal="center" vertical="center" shrinkToFit="1"/>
    </xf>
    <xf numFmtId="0" fontId="44" fillId="0" borderId="1" xfId="9" applyFont="1" applyFill="1" applyBorder="1" applyAlignment="1">
      <alignment horizontal="center" vertical="center"/>
    </xf>
    <xf numFmtId="0" fontId="43" fillId="0" borderId="12" xfId="9" applyFont="1" applyFill="1" applyBorder="1" applyAlignment="1">
      <alignment horizontal="center" vertical="center" shrinkToFit="1"/>
    </xf>
    <xf numFmtId="196" fontId="43" fillId="0" borderId="0" xfId="9" applyNumberFormat="1" applyFont="1" applyFill="1">
      <alignment vertical="center"/>
    </xf>
    <xf numFmtId="0" fontId="41" fillId="0" borderId="0" xfId="9" applyFont="1" applyFill="1" applyAlignment="1">
      <alignment vertical="center" textRotation="255" wrapText="1"/>
    </xf>
    <xf numFmtId="0" fontId="41" fillId="11" borderId="33" xfId="9" applyFont="1" applyFill="1" applyBorder="1">
      <alignment vertical="center"/>
    </xf>
    <xf numFmtId="0" fontId="41" fillId="11" borderId="34" xfId="9" applyFont="1" applyFill="1" applyBorder="1">
      <alignment vertical="center"/>
    </xf>
    <xf numFmtId="0" fontId="41" fillId="11" borderId="36" xfId="9" applyFont="1" applyFill="1" applyBorder="1">
      <alignment vertical="center"/>
    </xf>
    <xf numFmtId="0" fontId="43" fillId="0" borderId="47" xfId="9" applyFont="1" applyFill="1" applyBorder="1" applyAlignment="1">
      <alignment horizontal="right" vertical="center"/>
    </xf>
    <xf numFmtId="215" fontId="43" fillId="6" borderId="244" xfId="9" applyNumberFormat="1" applyFont="1" applyFill="1" applyBorder="1">
      <alignment vertical="center"/>
    </xf>
    <xf numFmtId="2" fontId="43" fillId="0" borderId="0" xfId="9" applyNumberFormat="1" applyFont="1" applyFill="1">
      <alignment vertical="center"/>
    </xf>
    <xf numFmtId="1" fontId="43" fillId="0" borderId="0" xfId="9" applyNumberFormat="1" applyFont="1" applyFill="1">
      <alignment vertical="center"/>
    </xf>
    <xf numFmtId="0" fontId="43" fillId="0" borderId="46" xfId="9" applyFont="1" applyFill="1" applyBorder="1">
      <alignment vertical="center"/>
    </xf>
    <xf numFmtId="215" fontId="43" fillId="6" borderId="246" xfId="9" applyNumberFormat="1" applyFont="1" applyFill="1" applyBorder="1">
      <alignment vertical="center"/>
    </xf>
    <xf numFmtId="0" fontId="43" fillId="0" borderId="45" xfId="9" applyFont="1" applyFill="1" applyBorder="1">
      <alignment vertical="center"/>
    </xf>
    <xf numFmtId="0" fontId="43" fillId="0" borderId="48" xfId="9" applyFont="1" applyFill="1" applyBorder="1">
      <alignment vertical="center"/>
    </xf>
    <xf numFmtId="0" fontId="43" fillId="0" borderId="48" xfId="9" applyFont="1" applyFill="1" applyBorder="1" applyAlignment="1">
      <alignment horizontal="center" vertical="center"/>
    </xf>
    <xf numFmtId="0" fontId="43" fillId="0" borderId="49" xfId="9" applyFont="1" applyFill="1" applyBorder="1" applyAlignment="1">
      <alignment horizontal="right" vertical="center"/>
    </xf>
    <xf numFmtId="0" fontId="41" fillId="0" borderId="0" xfId="9" applyFont="1" applyFill="1" applyAlignment="1" applyProtection="1">
      <alignment horizontal="center" vertical="center"/>
      <protection locked="0"/>
    </xf>
    <xf numFmtId="0" fontId="39" fillId="0" borderId="0" xfId="0" applyFont="1" applyAlignment="1">
      <alignment vertical="center" textRotation="255"/>
    </xf>
    <xf numFmtId="20" fontId="43" fillId="0" borderId="0" xfId="9" applyNumberFormat="1" applyFont="1" applyFill="1" applyAlignment="1">
      <alignment vertical="center" shrinkToFit="1"/>
    </xf>
    <xf numFmtId="20" fontId="41" fillId="0" borderId="0" xfId="9" applyNumberFormat="1" applyFont="1" applyFill="1" applyAlignment="1">
      <alignment vertical="center" shrinkToFit="1"/>
    </xf>
    <xf numFmtId="200" fontId="43" fillId="0" borderId="0" xfId="9" applyNumberFormat="1" applyFont="1" applyFill="1" applyProtection="1">
      <alignment vertical="center"/>
      <protection locked="0"/>
    </xf>
    <xf numFmtId="204" fontId="43" fillId="6" borderId="0" xfId="9" applyNumberFormat="1" applyFont="1" applyFill="1" applyProtection="1">
      <alignment vertical="center"/>
      <protection locked="0"/>
    </xf>
    <xf numFmtId="185" fontId="43" fillId="0" borderId="0" xfId="9" applyNumberFormat="1" applyFont="1" applyFill="1" applyProtection="1">
      <alignment vertical="center"/>
      <protection locked="0"/>
    </xf>
    <xf numFmtId="185" fontId="43" fillId="0" borderId="0" xfId="9" applyNumberFormat="1" applyFont="1" applyFill="1">
      <alignment vertical="center"/>
    </xf>
    <xf numFmtId="185" fontId="43" fillId="0" borderId="25" xfId="9" applyNumberFormat="1" applyFont="1" applyFill="1" applyBorder="1">
      <alignment vertical="center"/>
    </xf>
    <xf numFmtId="0" fontId="54" fillId="0" borderId="13" xfId="0" applyFont="1" applyBorder="1" applyAlignment="1">
      <alignment vertical="top"/>
    </xf>
    <xf numFmtId="0" fontId="54" fillId="0" borderId="2" xfId="0" applyFont="1" applyBorder="1" applyAlignment="1">
      <alignment vertical="top" wrapText="1"/>
    </xf>
    <xf numFmtId="0" fontId="41" fillId="0" borderId="0" xfId="9" applyFont="1" applyFill="1" applyAlignment="1">
      <alignment vertical="center" wrapText="1"/>
    </xf>
    <xf numFmtId="0" fontId="41" fillId="0" borderId="0" xfId="0" applyFont="1">
      <alignment vertical="center"/>
    </xf>
    <xf numFmtId="0" fontId="41" fillId="0" borderId="0" xfId="9" applyFont="1" applyFill="1" applyAlignment="1">
      <alignment vertical="center" textRotation="255"/>
    </xf>
    <xf numFmtId="200" fontId="43" fillId="0" borderId="0" xfId="9" applyNumberFormat="1" applyFont="1" applyFill="1">
      <alignment vertical="center"/>
    </xf>
    <xf numFmtId="204" fontId="43" fillId="6" borderId="0" xfId="9" applyNumberFormat="1" applyFont="1" applyFill="1">
      <alignment vertical="center"/>
    </xf>
    <xf numFmtId="20" fontId="41" fillId="0" borderId="0" xfId="9" applyNumberFormat="1" applyFont="1" applyFill="1">
      <alignment vertical="center"/>
    </xf>
    <xf numFmtId="20" fontId="43" fillId="0" borderId="0" xfId="9" applyNumberFormat="1" applyFont="1" applyFill="1">
      <alignment vertical="center"/>
    </xf>
    <xf numFmtId="0" fontId="48" fillId="0" borderId="0" xfId="0" applyFont="1" applyAlignment="1">
      <alignment vertical="top"/>
    </xf>
    <xf numFmtId="0" fontId="41" fillId="0" borderId="27" xfId="9" applyFont="1" applyFill="1" applyBorder="1" applyAlignment="1">
      <alignment horizontal="right" vertical="top" shrinkToFit="1"/>
    </xf>
    <xf numFmtId="0" fontId="41" fillId="11" borderId="0" xfId="9" applyFont="1" applyFill="1" applyAlignment="1">
      <alignment horizontal="center" vertical="center"/>
    </xf>
    <xf numFmtId="0" fontId="94" fillId="11" borderId="0" xfId="9" applyFont="1" applyFill="1" applyAlignment="1">
      <alignment horizontal="center" vertical="center"/>
    </xf>
    <xf numFmtId="177" fontId="43" fillId="11" borderId="0" xfId="9" applyNumberFormat="1" applyFont="1" applyFill="1">
      <alignment vertical="center"/>
    </xf>
    <xf numFmtId="180" fontId="43" fillId="6" borderId="0" xfId="9" applyNumberFormat="1" applyFont="1" applyFill="1" applyAlignment="1">
      <alignment horizontal="center" vertical="center"/>
    </xf>
    <xf numFmtId="215" fontId="43" fillId="6" borderId="0" xfId="9" applyNumberFormat="1" applyFont="1" applyFill="1">
      <alignment vertical="center"/>
    </xf>
    <xf numFmtId="0" fontId="43" fillId="11" borderId="0" xfId="9" applyFont="1" applyFill="1" applyAlignment="1">
      <alignment horizontal="center" vertical="center"/>
    </xf>
    <xf numFmtId="0" fontId="43" fillId="0" borderId="28" xfId="9" applyFont="1" applyFill="1" applyBorder="1" applyAlignment="1">
      <alignment horizontal="left" vertical="top" wrapText="1"/>
    </xf>
    <xf numFmtId="0" fontId="112" fillId="0" borderId="25" xfId="9" applyFont="1" applyFill="1" applyBorder="1" applyAlignment="1">
      <alignment horizontal="right" vertical="top"/>
    </xf>
    <xf numFmtId="0" fontId="41" fillId="0" borderId="2" xfId="9" applyFont="1" applyFill="1" applyBorder="1">
      <alignment vertical="center"/>
    </xf>
    <xf numFmtId="0" fontId="110" fillId="0" borderId="0" xfId="9" applyFont="1" applyFill="1" applyAlignment="1">
      <alignment horizontal="left" vertical="center" wrapText="1"/>
    </xf>
    <xf numFmtId="0" fontId="43" fillId="0" borderId="13" xfId="9" applyFont="1" applyFill="1" applyBorder="1" applyAlignment="1">
      <alignment horizontal="left" vertical="top"/>
    </xf>
    <xf numFmtId="0" fontId="43" fillId="0" borderId="11" xfId="9" applyFont="1" applyFill="1" applyBorder="1" applyAlignment="1">
      <alignment horizontal="left"/>
    </xf>
    <xf numFmtId="0" fontId="43" fillId="0" borderId="0" xfId="9" applyFont="1" applyFill="1" applyAlignment="1">
      <alignment horizontal="left"/>
    </xf>
    <xf numFmtId="0" fontId="113" fillId="0" borderId="1" xfId="9" applyFont="1" applyFill="1" applyBorder="1" applyAlignment="1">
      <alignment horizontal="left" vertical="center"/>
    </xf>
    <xf numFmtId="0" fontId="43" fillId="0" borderId="0" xfId="9" applyFont="1" applyFill="1" applyAlignment="1"/>
    <xf numFmtId="0" fontId="43" fillId="0" borderId="13" xfId="9" applyFont="1" applyFill="1" applyBorder="1" applyAlignment="1">
      <alignment vertical="center" wrapText="1"/>
    </xf>
    <xf numFmtId="0" fontId="43" fillId="0" borderId="0" xfId="9" applyFont="1" applyFill="1" applyAlignment="1">
      <alignment horizontal="center"/>
    </xf>
    <xf numFmtId="0" fontId="41" fillId="0" borderId="25" xfId="9" applyFont="1" applyFill="1" applyBorder="1" applyAlignment="1">
      <alignment vertical="top"/>
    </xf>
    <xf numFmtId="0" fontId="110" fillId="0" borderId="0" xfId="9" applyFont="1" applyFill="1" applyAlignment="1">
      <alignment horizontal="right" vertical="center"/>
    </xf>
    <xf numFmtId="0" fontId="43" fillId="0" borderId="0" xfId="9" applyFont="1" applyFill="1" applyAlignment="1">
      <alignment horizontal="right" vertical="top" shrinkToFit="1"/>
    </xf>
    <xf numFmtId="0" fontId="94" fillId="0" borderId="0" xfId="9" applyFont="1" applyFill="1" applyAlignment="1">
      <alignment wrapText="1"/>
    </xf>
    <xf numFmtId="0" fontId="94" fillId="0" borderId="6" xfId="9" applyFont="1" applyFill="1" applyBorder="1">
      <alignment vertical="center"/>
    </xf>
    <xf numFmtId="0" fontId="43" fillId="0" borderId="91" xfId="9" applyFont="1" applyFill="1" applyBorder="1">
      <alignment vertical="center"/>
    </xf>
    <xf numFmtId="0" fontId="94" fillId="0" borderId="8" xfId="9" applyFont="1" applyFill="1" applyBorder="1">
      <alignment vertical="center"/>
    </xf>
    <xf numFmtId="0" fontId="43" fillId="0" borderId="1" xfId="9" quotePrefix="1" applyFont="1" applyFill="1" applyBorder="1" applyAlignment="1">
      <alignment vertical="top"/>
    </xf>
    <xf numFmtId="0" fontId="94" fillId="0" borderId="78" xfId="9" applyFont="1" applyFill="1" applyBorder="1" applyAlignment="1">
      <alignment wrapText="1"/>
    </xf>
    <xf numFmtId="0" fontId="43" fillId="0" borderId="13" xfId="9" applyFont="1" applyFill="1" applyBorder="1" applyAlignment="1">
      <alignment horizontal="left"/>
    </xf>
    <xf numFmtId="0" fontId="94" fillId="0" borderId="11" xfId="9" applyFont="1" applyFill="1" applyBorder="1" applyAlignment="1">
      <alignment wrapText="1"/>
    </xf>
    <xf numFmtId="0" fontId="41" fillId="0" borderId="2" xfId="9" applyFont="1" applyFill="1" applyBorder="1" applyAlignment="1">
      <alignment vertical="center" wrapText="1"/>
    </xf>
    <xf numFmtId="0" fontId="110" fillId="0" borderId="0" xfId="9" applyFont="1" applyFill="1">
      <alignment vertical="center"/>
    </xf>
    <xf numFmtId="0" fontId="45" fillId="0" borderId="13" xfId="9" applyFont="1" applyFill="1" applyBorder="1">
      <alignment vertical="center"/>
    </xf>
    <xf numFmtId="0" fontId="112" fillId="0" borderId="2" xfId="9" applyFont="1" applyFill="1" applyBorder="1" applyAlignment="1">
      <alignment vertical="top" wrapText="1"/>
    </xf>
    <xf numFmtId="0" fontId="43" fillId="0" borderId="0" xfId="0" applyFont="1" applyAlignment="1">
      <alignment horizontal="right" vertical="center"/>
    </xf>
    <xf numFmtId="0" fontId="41" fillId="0" borderId="25" xfId="9" applyFont="1" applyFill="1" applyBorder="1" applyAlignment="1">
      <alignment horizontal="right" vertical="center" shrinkToFit="1"/>
    </xf>
    <xf numFmtId="0" fontId="43" fillId="0" borderId="1" xfId="9" applyFont="1" applyFill="1" applyBorder="1" applyAlignment="1">
      <alignment horizontal="right" vertical="center" shrinkToFit="1"/>
    </xf>
    <xf numFmtId="0" fontId="43" fillId="0" borderId="0" xfId="9" applyFont="1" applyFill="1" applyAlignment="1">
      <alignment wrapText="1"/>
    </xf>
    <xf numFmtId="0" fontId="49" fillId="0" borderId="0" xfId="9" applyFont="1" applyFill="1" applyAlignment="1">
      <alignment vertical="top" wrapText="1"/>
    </xf>
    <xf numFmtId="0" fontId="43" fillId="0" borderId="18" xfId="9" applyFont="1" applyFill="1" applyBorder="1">
      <alignment vertical="center"/>
    </xf>
    <xf numFmtId="0" fontId="43" fillId="0" borderId="12" xfId="9" applyFont="1" applyFill="1" applyBorder="1">
      <alignment vertical="center"/>
    </xf>
    <xf numFmtId="0" fontId="43" fillId="0" borderId="6" xfId="9" applyFont="1" applyFill="1" applyBorder="1">
      <alignment vertical="center"/>
    </xf>
    <xf numFmtId="0" fontId="115" fillId="0" borderId="7" xfId="9" applyFont="1" applyFill="1" applyBorder="1" applyAlignment="1">
      <alignment horizontal="right" vertical="center"/>
    </xf>
    <xf numFmtId="0" fontId="41" fillId="0" borderId="8" xfId="9" applyFont="1" applyFill="1" applyBorder="1">
      <alignment vertical="center"/>
    </xf>
    <xf numFmtId="0" fontId="115" fillId="0" borderId="0" xfId="9" applyFont="1" applyFill="1" applyAlignment="1">
      <alignment horizontal="left" vertical="center"/>
    </xf>
    <xf numFmtId="0" fontId="43" fillId="0" borderId="7" xfId="9" applyFont="1" applyFill="1" applyBorder="1" applyAlignment="1">
      <alignment horizontal="right" vertical="center"/>
    </xf>
    <xf numFmtId="0" fontId="41" fillId="0" borderId="8" xfId="9" applyFont="1" applyFill="1" applyBorder="1" applyAlignment="1">
      <alignment vertical="top" wrapText="1"/>
    </xf>
    <xf numFmtId="0" fontId="49" fillId="0" borderId="3" xfId="9" applyFont="1" applyFill="1" applyBorder="1" applyAlignment="1">
      <alignment horizontal="center" vertical="center"/>
    </xf>
    <xf numFmtId="0" fontId="47" fillId="0" borderId="3" xfId="9" applyFont="1" applyFill="1" applyBorder="1">
      <alignment vertical="center"/>
    </xf>
    <xf numFmtId="0" fontId="39" fillId="0" borderId="3" xfId="9" applyFont="1" applyFill="1" applyBorder="1" applyAlignment="1">
      <alignment horizontal="center" vertical="center"/>
    </xf>
    <xf numFmtId="0" fontId="41" fillId="0" borderId="5" xfId="9" applyFont="1" applyFill="1" applyBorder="1" applyAlignment="1">
      <alignment vertical="top" wrapText="1"/>
    </xf>
    <xf numFmtId="0" fontId="43" fillId="0" borderId="21" xfId="9" applyFont="1" applyFill="1" applyBorder="1" applyAlignment="1">
      <alignment horizontal="left" vertical="center"/>
    </xf>
    <xf numFmtId="0" fontId="92" fillId="0" borderId="21" xfId="9" applyFont="1" applyFill="1" applyBorder="1" applyAlignment="1">
      <alignment horizontal="left" vertical="center"/>
    </xf>
    <xf numFmtId="0" fontId="92" fillId="0" borderId="21" xfId="9" applyFont="1" applyFill="1" applyBorder="1">
      <alignment vertical="center"/>
    </xf>
    <xf numFmtId="0" fontId="43" fillId="0" borderId="21" xfId="9" applyFont="1" applyFill="1" applyBorder="1" applyAlignment="1">
      <alignment vertical="center" wrapText="1"/>
    </xf>
    <xf numFmtId="0" fontId="43" fillId="0" borderId="9" xfId="9" applyFont="1" applyFill="1" applyBorder="1" applyAlignment="1">
      <alignment horizontal="right" vertical="center"/>
    </xf>
    <xf numFmtId="0" fontId="41" fillId="0" borderId="10" xfId="9" applyFont="1" applyFill="1" applyBorder="1" applyAlignment="1">
      <alignment vertical="top" wrapText="1"/>
    </xf>
    <xf numFmtId="0" fontId="115" fillId="0" borderId="0" xfId="9" applyFont="1" applyFill="1" applyAlignment="1">
      <alignment horizontal="right" vertical="center"/>
    </xf>
    <xf numFmtId="0" fontId="43" fillId="0" borderId="0" xfId="9" applyFont="1" applyFill="1" applyAlignment="1">
      <alignment vertical="top" shrinkToFit="1"/>
    </xf>
    <xf numFmtId="0" fontId="48" fillId="0" borderId="2" xfId="0" applyFont="1" applyBorder="1" applyAlignment="1">
      <alignment horizontal="left" vertical="top"/>
    </xf>
    <xf numFmtId="0" fontId="43" fillId="0" borderId="1" xfId="0" quotePrefix="1" applyFont="1" applyBorder="1">
      <alignment vertical="center"/>
    </xf>
    <xf numFmtId="0" fontId="116" fillId="0" borderId="12" xfId="9" applyFont="1" applyFill="1" applyBorder="1" applyAlignment="1">
      <alignment horizontal="center" vertical="center"/>
    </xf>
    <xf numFmtId="0" fontId="116" fillId="0" borderId="84" xfId="9" applyFont="1" applyFill="1" applyBorder="1" applyAlignment="1">
      <alignment horizontal="center" vertical="center"/>
    </xf>
    <xf numFmtId="0" fontId="116" fillId="0" borderId="6" xfId="9" applyFont="1" applyFill="1" applyBorder="1" applyAlignment="1">
      <alignment horizontal="center" vertical="center"/>
    </xf>
    <xf numFmtId="0" fontId="43" fillId="0" borderId="8" xfId="9" applyFont="1" applyFill="1" applyBorder="1">
      <alignment vertical="center"/>
    </xf>
    <xf numFmtId="0" fontId="116" fillId="0" borderId="45" xfId="9" applyFont="1" applyFill="1" applyBorder="1" applyAlignment="1">
      <alignment horizontal="center" vertical="center"/>
    </xf>
    <xf numFmtId="0" fontId="116" fillId="0" borderId="98" xfId="9" applyFont="1" applyFill="1" applyBorder="1" applyAlignment="1">
      <alignment horizontal="center" vertical="center"/>
    </xf>
    <xf numFmtId="0" fontId="116" fillId="0" borderId="92" xfId="9" applyFont="1" applyFill="1" applyBorder="1" applyAlignment="1">
      <alignment horizontal="center" vertical="center"/>
    </xf>
    <xf numFmtId="0" fontId="44" fillId="0" borderId="13" xfId="9" applyFont="1" applyFill="1" applyBorder="1" applyAlignment="1">
      <alignment horizontal="center" vertical="center"/>
    </xf>
    <xf numFmtId="0" fontId="41" fillId="0" borderId="25" xfId="9" applyFont="1" applyFill="1" applyBorder="1" applyAlignment="1">
      <alignment horizontal="left" vertical="top"/>
    </xf>
    <xf numFmtId="0" fontId="43" fillId="0" borderId="1" xfId="0" quotePrefix="1" applyFont="1" applyBorder="1" applyAlignment="1">
      <alignment vertical="top"/>
    </xf>
    <xf numFmtId="0" fontId="43" fillId="0" borderId="0" xfId="0" applyFont="1" applyAlignment="1">
      <alignment vertical="top"/>
    </xf>
    <xf numFmtId="0" fontId="116" fillId="0" borderId="134" xfId="9" applyFont="1" applyFill="1" applyBorder="1" applyAlignment="1">
      <alignment horizontal="center" vertical="center"/>
    </xf>
    <xf numFmtId="0" fontId="116" fillId="0" borderId="128" xfId="9" applyFont="1" applyFill="1" applyBorder="1" applyAlignment="1">
      <alignment horizontal="center" vertical="center"/>
    </xf>
    <xf numFmtId="0" fontId="116" fillId="0" borderId="11" xfId="9" applyFont="1" applyFill="1" applyBorder="1" applyAlignment="1">
      <alignment horizontal="center" vertical="center"/>
    </xf>
    <xf numFmtId="0" fontId="116" fillId="0" borderId="10" xfId="9" applyFont="1" applyFill="1" applyBorder="1" applyAlignment="1">
      <alignment horizontal="center" vertical="center"/>
    </xf>
    <xf numFmtId="0" fontId="49" fillId="0" borderId="13" xfId="9" applyFont="1" applyFill="1" applyBorder="1" applyAlignment="1">
      <alignment horizontal="center" vertical="center"/>
    </xf>
    <xf numFmtId="0" fontId="41" fillId="0" borderId="2" xfId="9" applyFont="1" applyFill="1" applyBorder="1" applyAlignment="1">
      <alignment horizontal="left" vertical="top"/>
    </xf>
    <xf numFmtId="0" fontId="41" fillId="0" borderId="1" xfId="9" applyFont="1" applyFill="1" applyBorder="1" applyAlignment="1">
      <alignment horizontal="left" vertical="center"/>
    </xf>
    <xf numFmtId="0" fontId="49" fillId="0" borderId="25" xfId="9" applyFont="1" applyFill="1" applyBorder="1" applyAlignment="1">
      <alignment horizontal="center" vertical="center"/>
    </xf>
    <xf numFmtId="0" fontId="48" fillId="0" borderId="2" xfId="0" applyFont="1" applyBorder="1" applyAlignment="1">
      <alignment horizontal="left" vertical="top" wrapText="1"/>
    </xf>
    <xf numFmtId="0" fontId="110" fillId="0" borderId="7" xfId="9" applyFont="1" applyFill="1" applyBorder="1" applyAlignment="1">
      <alignment horizontal="right" vertical="top"/>
    </xf>
    <xf numFmtId="0" fontId="43" fillId="0" borderId="1" xfId="9" applyFont="1" applyFill="1" applyBorder="1" applyAlignment="1">
      <alignment horizontal="center" vertical="center"/>
    </xf>
    <xf numFmtId="0" fontId="110" fillId="0" borderId="18" xfId="9" applyFont="1" applyFill="1" applyBorder="1" applyAlignment="1">
      <alignment horizontal="right" vertical="center"/>
    </xf>
    <xf numFmtId="0" fontId="110" fillId="0" borderId="12" xfId="9" applyFont="1" applyFill="1" applyBorder="1" applyAlignment="1">
      <alignment horizontal="left" vertical="center"/>
    </xf>
    <xf numFmtId="0" fontId="110" fillId="0" borderId="6" xfId="9" applyFont="1" applyFill="1" applyBorder="1" applyAlignment="1">
      <alignment horizontal="left" vertical="center"/>
    </xf>
    <xf numFmtId="0" fontId="41" fillId="0" borderId="7" xfId="9" applyFont="1" applyFill="1" applyBorder="1" applyAlignment="1">
      <alignment horizontal="right" vertical="top" wrapText="1"/>
    </xf>
    <xf numFmtId="0" fontId="41" fillId="0" borderId="7" xfId="9" applyFont="1" applyFill="1" applyBorder="1" applyAlignment="1">
      <alignment horizontal="right" vertical="center" wrapText="1"/>
    </xf>
    <xf numFmtId="0" fontId="50" fillId="0" borderId="7" xfId="9" applyFont="1" applyFill="1" applyBorder="1" applyAlignment="1">
      <alignment vertical="center" wrapText="1"/>
    </xf>
    <xf numFmtId="0" fontId="41" fillId="0" borderId="7" xfId="9" applyFont="1" applyFill="1" applyBorder="1" applyAlignment="1">
      <alignment horizontal="right" vertical="center"/>
    </xf>
    <xf numFmtId="0" fontId="41" fillId="0" borderId="9" xfId="9" applyFont="1" applyFill="1" applyBorder="1" applyAlignment="1">
      <alignment horizontal="right" vertical="center"/>
    </xf>
    <xf numFmtId="0" fontId="41" fillId="0" borderId="2" xfId="9" applyFont="1" applyFill="1" applyBorder="1" applyAlignment="1">
      <alignment vertical="top"/>
    </xf>
    <xf numFmtId="0" fontId="48" fillId="0" borderId="0" xfId="0" applyFont="1" applyAlignment="1">
      <alignment vertical="center" wrapText="1"/>
    </xf>
    <xf numFmtId="0" fontId="48" fillId="0" borderId="2" xfId="0" applyFont="1" applyBorder="1">
      <alignment vertical="center"/>
    </xf>
    <xf numFmtId="0" fontId="43" fillId="0" borderId="3" xfId="9" applyFont="1" applyFill="1" applyBorder="1" applyAlignment="1">
      <alignment horizontal="center" vertical="center" shrinkToFit="1"/>
    </xf>
    <xf numFmtId="0" fontId="49" fillId="0" borderId="0" xfId="9" applyFont="1" applyFill="1" applyAlignment="1">
      <alignment vertical="center" shrinkToFit="1"/>
    </xf>
    <xf numFmtId="0" fontId="43" fillId="0" borderId="0" xfId="9" applyFont="1" applyFill="1" applyAlignment="1">
      <alignment horizontal="left" vertical="top" wrapText="1" shrinkToFit="1"/>
    </xf>
    <xf numFmtId="181" fontId="43" fillId="0" borderId="0" xfId="9" applyNumberFormat="1" applyFont="1" applyFill="1" applyAlignment="1">
      <alignment vertical="center" shrinkToFit="1"/>
    </xf>
    <xf numFmtId="0" fontId="41" fillId="0" borderId="0" xfId="0" applyFont="1" applyAlignment="1">
      <alignment vertical="center" shrinkToFit="1"/>
    </xf>
    <xf numFmtId="0" fontId="43" fillId="0" borderId="0" xfId="9" applyFont="1" applyFill="1" applyAlignment="1">
      <alignment horizontal="right" vertical="center" wrapText="1"/>
    </xf>
    <xf numFmtId="0" fontId="43" fillId="0" borderId="18" xfId="9" applyFont="1" applyFill="1" applyBorder="1" applyAlignment="1">
      <alignment horizontal="right" vertical="center"/>
    </xf>
    <xf numFmtId="0" fontId="43" fillId="0" borderId="12" xfId="9" applyFont="1" applyFill="1" applyBorder="1" applyAlignment="1">
      <alignment horizontal="left" vertical="top"/>
    </xf>
    <xf numFmtId="0" fontId="43" fillId="0" borderId="6" xfId="9" applyFont="1" applyFill="1" applyBorder="1" applyAlignment="1">
      <alignment horizontal="left" vertical="top"/>
    </xf>
    <xf numFmtId="0" fontId="43" fillId="0" borderId="8" xfId="9" applyFont="1" applyFill="1" applyBorder="1" applyAlignment="1">
      <alignment horizontal="left" vertical="top"/>
    </xf>
    <xf numFmtId="0" fontId="111" fillId="0" borderId="25" xfId="9" applyFont="1" applyFill="1" applyBorder="1" applyAlignment="1">
      <alignment horizontal="right" vertical="top"/>
    </xf>
    <xf numFmtId="0" fontId="48" fillId="0" borderId="0" xfId="0" applyFont="1" applyAlignment="1">
      <alignment horizontal="left" vertical="center" wrapText="1"/>
    </xf>
    <xf numFmtId="176" fontId="41" fillId="0" borderId="25" xfId="3" applyFont="1" applyFill="1" applyBorder="1" applyAlignment="1">
      <alignment vertical="center"/>
    </xf>
    <xf numFmtId="176" fontId="41" fillId="0" borderId="0" xfId="3" applyFont="1" applyFill="1" applyBorder="1" applyAlignment="1">
      <alignment vertical="center"/>
    </xf>
    <xf numFmtId="0" fontId="118" fillId="0" borderId="2" xfId="9" applyFont="1" applyFill="1" applyBorder="1" applyAlignment="1">
      <alignment horizontal="left" vertical="center"/>
    </xf>
    <xf numFmtId="0" fontId="41" fillId="0" borderId="3" xfId="9" applyFont="1" applyFill="1" applyBorder="1">
      <alignment vertical="center"/>
    </xf>
    <xf numFmtId="0" fontId="41" fillId="0" borderId="27" xfId="9" applyFont="1" applyFill="1" applyBorder="1">
      <alignment vertical="center"/>
    </xf>
    <xf numFmtId="0" fontId="118" fillId="0" borderId="3" xfId="9" applyFont="1" applyFill="1" applyBorder="1" applyAlignment="1">
      <alignment horizontal="left" vertical="center"/>
    </xf>
    <xf numFmtId="0" fontId="46" fillId="0" borderId="0" xfId="9" applyFont="1">
      <alignment vertical="center"/>
    </xf>
    <xf numFmtId="178" fontId="41" fillId="2" borderId="25" xfId="9" applyNumberFormat="1" applyFont="1" applyFill="1" applyBorder="1" applyAlignment="1">
      <alignment horizontal="right" vertical="center" shrinkToFit="1"/>
    </xf>
    <xf numFmtId="178" fontId="41" fillId="2" borderId="0" xfId="9" applyNumberFormat="1" applyFont="1" applyFill="1" applyAlignment="1">
      <alignment horizontal="left" vertical="center" shrinkToFit="1"/>
    </xf>
    <xf numFmtId="178" fontId="41" fillId="2" borderId="7" xfId="9" applyNumberFormat="1" applyFont="1" applyFill="1" applyBorder="1" applyAlignment="1">
      <alignment horizontal="right" vertical="center" shrinkToFit="1"/>
    </xf>
    <xf numFmtId="178" fontId="41" fillId="2" borderId="8" xfId="9" applyNumberFormat="1" applyFont="1" applyFill="1" applyBorder="1" applyAlignment="1">
      <alignment horizontal="left" vertical="center" shrinkToFit="1"/>
    </xf>
    <xf numFmtId="0" fontId="41" fillId="0" borderId="19" xfId="9" applyFont="1" applyFill="1" applyBorder="1" applyAlignment="1"/>
    <xf numFmtId="0" fontId="41" fillId="0" borderId="12" xfId="9" applyFont="1" applyFill="1" applyBorder="1" applyAlignment="1"/>
    <xf numFmtId="0" fontId="41" fillId="0" borderId="28" xfId="9" applyFont="1" applyFill="1" applyBorder="1" applyAlignment="1"/>
    <xf numFmtId="0" fontId="41" fillId="2" borderId="46" xfId="9" applyFont="1" applyFill="1" applyBorder="1" applyAlignment="1">
      <alignment horizontal="center" vertical="center" shrinkToFit="1"/>
    </xf>
    <xf numFmtId="0" fontId="41" fillId="0" borderId="13" xfId="9" applyFont="1" applyFill="1" applyBorder="1" applyAlignment="1"/>
    <xf numFmtId="0" fontId="41" fillId="2" borderId="7" xfId="9" applyFont="1" applyFill="1" applyBorder="1" applyAlignment="1">
      <alignment vertical="center" shrinkToFit="1"/>
    </xf>
    <xf numFmtId="0" fontId="41" fillId="2" borderId="8" xfId="9" applyFont="1" applyFill="1" applyBorder="1" applyAlignment="1">
      <alignment horizontal="left" vertical="center"/>
    </xf>
    <xf numFmtId="0" fontId="41" fillId="2" borderId="0" xfId="9" applyFont="1" applyFill="1" applyAlignment="1">
      <alignment vertical="center" shrinkToFit="1"/>
    </xf>
    <xf numFmtId="184" fontId="41" fillId="6" borderId="0" xfId="9" applyNumberFormat="1" applyFont="1" applyFill="1" applyAlignment="1">
      <alignment vertical="center" shrinkToFit="1"/>
    </xf>
    <xf numFmtId="178" fontId="41" fillId="2" borderId="25" xfId="9" applyNumberFormat="1" applyFont="1" applyFill="1" applyBorder="1" applyAlignment="1">
      <alignment vertical="center" shrinkToFit="1"/>
    </xf>
    <xf numFmtId="178" fontId="41" fillId="2" borderId="0" xfId="9" applyNumberFormat="1" applyFont="1" applyFill="1" applyAlignment="1">
      <alignment vertical="center" shrinkToFit="1"/>
    </xf>
    <xf numFmtId="178" fontId="41" fillId="2" borderId="7" xfId="9" applyNumberFormat="1" applyFont="1" applyFill="1" applyBorder="1" applyAlignment="1">
      <alignment vertical="center" shrinkToFit="1"/>
    </xf>
    <xf numFmtId="178" fontId="41" fillId="2" borderId="8" xfId="9" applyNumberFormat="1" applyFont="1" applyFill="1" applyBorder="1" applyAlignment="1">
      <alignment vertical="center" shrinkToFit="1"/>
    </xf>
    <xf numFmtId="0" fontId="41" fillId="0" borderId="117" xfId="9" applyFont="1" applyFill="1" applyBorder="1">
      <alignment vertical="center"/>
    </xf>
    <xf numFmtId="0" fontId="41" fillId="0" borderId="46" xfId="9" applyFont="1" applyFill="1" applyBorder="1">
      <alignment vertical="center"/>
    </xf>
    <xf numFmtId="0" fontId="41" fillId="0" borderId="178" xfId="9" applyFont="1" applyFill="1" applyBorder="1">
      <alignment vertical="center"/>
    </xf>
    <xf numFmtId="0" fontId="41" fillId="2" borderId="78" xfId="9" applyFont="1" applyFill="1" applyBorder="1" applyAlignment="1">
      <alignment vertical="center" shrinkToFit="1"/>
    </xf>
    <xf numFmtId="0" fontId="41" fillId="2" borderId="91" xfId="9" applyFont="1" applyFill="1" applyBorder="1" applyAlignment="1">
      <alignment horizontal="left" vertical="center"/>
    </xf>
    <xf numFmtId="0" fontId="41" fillId="2" borderId="46" xfId="9" applyFont="1" applyFill="1" applyBorder="1" applyAlignment="1">
      <alignment vertical="center" shrinkToFit="1"/>
    </xf>
    <xf numFmtId="184" fontId="41" fillId="6" borderId="46" xfId="9" applyNumberFormat="1" applyFont="1" applyFill="1" applyBorder="1" applyAlignment="1">
      <alignment vertical="center" shrinkToFit="1"/>
    </xf>
    <xf numFmtId="178" fontId="41" fillId="2" borderId="117" xfId="9" applyNumberFormat="1" applyFont="1" applyFill="1" applyBorder="1" applyAlignment="1">
      <alignment vertical="center" shrinkToFit="1"/>
    </xf>
    <xf numFmtId="178" fontId="41" fillId="2" borderId="46" xfId="9" applyNumberFormat="1" applyFont="1" applyFill="1" applyBorder="1" applyAlignment="1">
      <alignment vertical="center" shrinkToFit="1"/>
    </xf>
    <xf numFmtId="178" fontId="41" fillId="2" borderId="78" xfId="9" applyNumberFormat="1" applyFont="1" applyFill="1" applyBorder="1" applyAlignment="1">
      <alignment vertical="center" shrinkToFit="1"/>
    </xf>
    <xf numFmtId="178" fontId="41" fillId="2" borderId="91" xfId="9" applyNumberFormat="1" applyFont="1" applyFill="1" applyBorder="1" applyAlignment="1">
      <alignment vertical="center" shrinkToFit="1"/>
    </xf>
    <xf numFmtId="0" fontId="41" fillId="2" borderId="9" xfId="9" applyFont="1" applyFill="1" applyBorder="1" applyAlignment="1">
      <alignment vertical="center" shrinkToFit="1"/>
    </xf>
    <xf numFmtId="0" fontId="41" fillId="2" borderId="10" xfId="9" applyFont="1" applyFill="1" applyBorder="1" applyAlignment="1">
      <alignment horizontal="left" vertical="center"/>
    </xf>
    <xf numFmtId="0" fontId="41" fillId="2" borderId="11" xfId="9" applyFont="1" applyFill="1" applyBorder="1" applyAlignment="1">
      <alignment vertical="center" shrinkToFit="1"/>
    </xf>
    <xf numFmtId="184" fontId="41" fillId="6" borderId="53" xfId="9" applyNumberFormat="1" applyFont="1" applyFill="1" applyBorder="1" applyAlignment="1">
      <alignment vertical="center" shrinkToFit="1"/>
    </xf>
    <xf numFmtId="0" fontId="41" fillId="2" borderId="29" xfId="9" applyFont="1" applyFill="1" applyBorder="1" applyAlignment="1">
      <alignment horizontal="left" vertical="center"/>
    </xf>
    <xf numFmtId="178" fontId="41" fillId="2" borderId="26" xfId="9" applyNumberFormat="1" applyFont="1" applyFill="1" applyBorder="1" applyAlignment="1">
      <alignment vertical="center" shrinkToFit="1"/>
    </xf>
    <xf numFmtId="178" fontId="41" fillId="2" borderId="11" xfId="9" applyNumberFormat="1" applyFont="1" applyFill="1" applyBorder="1" applyAlignment="1">
      <alignment vertical="center" shrinkToFit="1"/>
    </xf>
    <xf numFmtId="178" fontId="41" fillId="2" borderId="9" xfId="9" applyNumberFormat="1" applyFont="1" applyFill="1" applyBorder="1" applyAlignment="1">
      <alignment vertical="center" shrinkToFit="1"/>
    </xf>
    <xf numFmtId="178" fontId="41" fillId="2" borderId="10" xfId="9" applyNumberFormat="1" applyFont="1" applyFill="1" applyBorder="1" applyAlignment="1">
      <alignment vertical="center" shrinkToFit="1"/>
    </xf>
    <xf numFmtId="182" fontId="41" fillId="6" borderId="22" xfId="9" applyNumberFormat="1" applyFont="1" applyFill="1" applyBorder="1" applyAlignment="1">
      <alignment vertical="center" shrinkToFit="1"/>
    </xf>
    <xf numFmtId="0" fontId="41" fillId="2" borderId="21" xfId="9" applyFont="1" applyFill="1" applyBorder="1" applyAlignment="1">
      <alignment horizontal="left" vertical="center" shrinkToFit="1"/>
    </xf>
    <xf numFmtId="184" fontId="41" fillId="6" borderId="22" xfId="9" applyNumberFormat="1" applyFont="1" applyFill="1" applyBorder="1" applyAlignment="1">
      <alignment vertical="center" shrinkToFit="1"/>
    </xf>
    <xf numFmtId="1" fontId="41" fillId="2" borderId="21" xfId="9" applyNumberFormat="1" applyFont="1" applyFill="1" applyBorder="1" applyAlignment="1">
      <alignment horizontal="left" vertical="center" shrinkToFit="1"/>
    </xf>
    <xf numFmtId="3" fontId="41" fillId="0" borderId="0" xfId="9" applyNumberFormat="1" applyFont="1">
      <alignment vertical="center"/>
    </xf>
    <xf numFmtId="182" fontId="41" fillId="6" borderId="4" xfId="9" applyNumberFormat="1" applyFont="1" applyFill="1" applyBorder="1" applyAlignment="1">
      <alignment vertical="center" shrinkToFit="1"/>
    </xf>
    <xf numFmtId="0" fontId="41" fillId="2" borderId="3" xfId="9" applyFont="1" applyFill="1" applyBorder="1" applyAlignment="1">
      <alignment horizontal="left" vertical="center" shrinkToFit="1"/>
    </xf>
    <xf numFmtId="184" fontId="41" fillId="6" borderId="4" xfId="9" applyNumberFormat="1" applyFont="1" applyFill="1" applyBorder="1" applyAlignment="1">
      <alignment vertical="center" shrinkToFit="1"/>
    </xf>
    <xf numFmtId="0" fontId="39" fillId="0" borderId="0" xfId="0" quotePrefix="1" applyFont="1" applyAlignment="1">
      <alignment horizontal="center" vertical="top"/>
    </xf>
    <xf numFmtId="0" fontId="39" fillId="0" borderId="0" xfId="0" quotePrefix="1" applyFont="1" applyAlignment="1">
      <alignment vertical="top"/>
    </xf>
    <xf numFmtId="0" fontId="39" fillId="0" borderId="0" xfId="0" applyFont="1">
      <alignment vertical="center"/>
    </xf>
    <xf numFmtId="0" fontId="39" fillId="0" borderId="0" xfId="9" quotePrefix="1" applyFont="1">
      <alignment vertical="center"/>
    </xf>
    <xf numFmtId="0" fontId="41" fillId="0" borderId="0" xfId="9" applyFont="1" applyAlignment="1">
      <alignment horizontal="left" vertical="center"/>
    </xf>
    <xf numFmtId="49" fontId="43" fillId="0" borderId="0" xfId="9" quotePrefix="1" applyNumberFormat="1" applyFont="1">
      <alignment vertical="center"/>
    </xf>
    <xf numFmtId="49" fontId="43" fillId="0" borderId="0" xfId="9" applyNumberFormat="1" applyFont="1">
      <alignment vertical="center"/>
    </xf>
    <xf numFmtId="0" fontId="125" fillId="0" borderId="0" xfId="9" applyFont="1">
      <alignment vertical="center"/>
    </xf>
    <xf numFmtId="0" fontId="91" fillId="0" borderId="0" xfId="9" applyFont="1">
      <alignment vertical="center"/>
    </xf>
    <xf numFmtId="0" fontId="41" fillId="2" borderId="0" xfId="9" applyFont="1" applyFill="1" applyAlignment="1">
      <alignment vertical="center" textRotation="255"/>
    </xf>
    <xf numFmtId="0" fontId="41" fillId="2" borderId="0" xfId="9" applyFont="1" applyFill="1">
      <alignment vertical="center"/>
    </xf>
    <xf numFmtId="0" fontId="41" fillId="2" borderId="0" xfId="9" applyFont="1" applyFill="1" applyAlignment="1">
      <alignment vertical="center" textRotation="255" shrinkToFit="1"/>
    </xf>
    <xf numFmtId="0" fontId="41" fillId="2" borderId="0" xfId="9" applyFont="1" applyFill="1" applyAlignment="1">
      <alignment vertical="center" wrapText="1"/>
    </xf>
    <xf numFmtId="0" fontId="41" fillId="2" borderId="0" xfId="9" applyFont="1" applyFill="1" applyAlignment="1">
      <alignment vertical="top" wrapText="1"/>
    </xf>
    <xf numFmtId="0" fontId="121" fillId="0" borderId="0" xfId="9" applyFont="1" applyAlignment="1">
      <alignment vertical="center" wrapText="1" shrinkToFit="1"/>
    </xf>
    <xf numFmtId="0" fontId="112" fillId="2" borderId="0" xfId="9" applyFont="1" applyFill="1" applyAlignment="1">
      <alignment vertical="center" wrapText="1"/>
    </xf>
    <xf numFmtId="0" fontId="41" fillId="0" borderId="0" xfId="9" applyFont="1" applyAlignment="1">
      <alignment vertical="center" wrapText="1"/>
    </xf>
    <xf numFmtId="178" fontId="41" fillId="2" borderId="0" xfId="9" applyNumberFormat="1" applyFont="1" applyFill="1" applyAlignment="1">
      <alignment horizontal="right" vertical="center" shrinkToFit="1"/>
    </xf>
    <xf numFmtId="49" fontId="41" fillId="2" borderId="0" xfId="9" applyNumberFormat="1" applyFont="1" applyFill="1" applyAlignment="1">
      <alignment vertical="center" shrinkToFit="1"/>
    </xf>
    <xf numFmtId="0" fontId="41" fillId="0" borderId="0" xfId="9" applyFont="1" applyAlignment="1">
      <alignment vertical="center" shrinkToFit="1"/>
    </xf>
    <xf numFmtId="184" fontId="41" fillId="2" borderId="0" xfId="1" applyNumberFormat="1" applyFont="1" applyFill="1" applyBorder="1" applyAlignment="1" applyProtection="1">
      <alignment vertical="center" shrinkToFit="1"/>
    </xf>
    <xf numFmtId="182" fontId="41" fillId="2" borderId="0" xfId="1" applyNumberFormat="1" applyFont="1" applyFill="1" applyBorder="1" applyAlignment="1" applyProtection="1">
      <alignment vertical="center" shrinkToFit="1"/>
    </xf>
    <xf numFmtId="182" fontId="41" fillId="6" borderId="0" xfId="1" applyNumberFormat="1" applyFont="1" applyFill="1" applyBorder="1" applyAlignment="1" applyProtection="1">
      <alignment vertical="center" shrinkToFit="1"/>
    </xf>
    <xf numFmtId="0" fontId="41" fillId="2" borderId="0" xfId="9" applyFont="1" applyFill="1" applyAlignment="1">
      <alignment wrapText="1"/>
    </xf>
    <xf numFmtId="0" fontId="94" fillId="2" borderId="0" xfId="9" applyFont="1" applyFill="1" applyAlignment="1">
      <alignment vertical="center" wrapText="1"/>
    </xf>
    <xf numFmtId="192" fontId="41" fillId="0" borderId="0" xfId="9" applyNumberFormat="1" applyFont="1">
      <alignment vertical="center"/>
    </xf>
    <xf numFmtId="0" fontId="41" fillId="2" borderId="0" xfId="9" applyFont="1" applyFill="1" applyAlignment="1">
      <alignment horizontal="left" vertical="center"/>
    </xf>
    <xf numFmtId="0" fontId="48" fillId="0" borderId="0" xfId="0" applyFont="1" applyAlignment="1">
      <alignment vertical="top" wrapText="1"/>
    </xf>
    <xf numFmtId="182" fontId="41" fillId="2" borderId="0" xfId="1" applyNumberFormat="1" applyFont="1" applyFill="1" applyBorder="1" applyAlignment="1" applyProtection="1">
      <alignment vertical="top" shrinkToFit="1"/>
    </xf>
    <xf numFmtId="1" fontId="41" fillId="6" borderId="0" xfId="9" applyNumberFormat="1" applyFont="1" applyFill="1" applyAlignment="1">
      <alignment vertical="center" shrinkToFit="1"/>
    </xf>
    <xf numFmtId="0" fontId="41" fillId="2" borderId="0" xfId="9" applyFont="1" applyFill="1" applyAlignment="1">
      <alignment horizontal="left" vertical="center" shrinkToFit="1"/>
    </xf>
    <xf numFmtId="1" fontId="41" fillId="2" borderId="0" xfId="9" applyNumberFormat="1" applyFont="1" applyFill="1" applyAlignment="1">
      <alignment horizontal="left" vertical="center" shrinkToFit="1"/>
    </xf>
    <xf numFmtId="182" fontId="41" fillId="6" borderId="0" xfId="9" applyNumberFormat="1" applyFont="1" applyFill="1" applyAlignment="1">
      <alignment vertical="center" shrinkToFit="1"/>
    </xf>
    <xf numFmtId="178" fontId="41" fillId="6" borderId="0" xfId="9" applyNumberFormat="1" applyFont="1" applyFill="1" applyAlignment="1">
      <alignment vertical="center" shrinkToFit="1"/>
    </xf>
    <xf numFmtId="0" fontId="41" fillId="6" borderId="0" xfId="9" applyFont="1" applyFill="1" applyAlignment="1">
      <alignment vertical="center" shrinkToFit="1"/>
    </xf>
    <xf numFmtId="38" fontId="41" fillId="6" borderId="0" xfId="9" applyNumberFormat="1" applyFont="1" applyFill="1" applyAlignment="1">
      <alignment vertical="center" shrinkToFit="1"/>
    </xf>
    <xf numFmtId="38" fontId="41" fillId="0" borderId="0" xfId="9" applyNumberFormat="1" applyFont="1" applyFill="1" applyAlignment="1">
      <alignment vertical="center" wrapText="1"/>
    </xf>
    <xf numFmtId="0" fontId="41" fillId="0" borderId="0" xfId="9" applyFont="1" applyAlignment="1">
      <alignment vertical="top" wrapText="1"/>
    </xf>
    <xf numFmtId="0" fontId="41" fillId="0" borderId="0" xfId="9" applyFont="1" applyAlignment="1">
      <alignment vertical="top"/>
    </xf>
    <xf numFmtId="0" fontId="41" fillId="2" borderId="7" xfId="9" applyFont="1" applyFill="1" applyBorder="1" applyAlignment="1" applyProtection="1">
      <alignment vertical="center" shrinkToFit="1"/>
      <protection locked="0"/>
    </xf>
    <xf numFmtId="0" fontId="41" fillId="2" borderId="0" xfId="9" applyFont="1" applyFill="1" applyAlignment="1" applyProtection="1">
      <alignment vertical="center" shrinkToFit="1"/>
      <protection locked="0"/>
    </xf>
    <xf numFmtId="178" fontId="41" fillId="2" borderId="25" xfId="9" applyNumberFormat="1" applyFont="1" applyFill="1" applyBorder="1" applyAlignment="1" applyProtection="1">
      <alignment vertical="center" shrinkToFit="1"/>
      <protection locked="0"/>
    </xf>
    <xf numFmtId="178" fontId="41" fillId="2" borderId="0" xfId="9" applyNumberFormat="1" applyFont="1" applyFill="1" applyAlignment="1" applyProtection="1">
      <alignment vertical="center" shrinkToFit="1"/>
      <protection locked="0"/>
    </xf>
    <xf numFmtId="178" fontId="41" fillId="2" borderId="7" xfId="9" applyNumberFormat="1" applyFont="1" applyFill="1" applyBorder="1" applyAlignment="1" applyProtection="1">
      <alignment vertical="center" shrinkToFit="1"/>
      <protection locked="0"/>
    </xf>
    <xf numFmtId="178" fontId="41" fillId="2" borderId="8" xfId="9" applyNumberFormat="1" applyFont="1" applyFill="1" applyBorder="1" applyAlignment="1" applyProtection="1">
      <alignment vertical="center" shrinkToFit="1"/>
      <protection locked="0"/>
    </xf>
    <xf numFmtId="0" fontId="41" fillId="2" borderId="78" xfId="9" applyFont="1" applyFill="1" applyBorder="1" applyAlignment="1" applyProtection="1">
      <alignment vertical="center" shrinkToFit="1"/>
      <protection locked="0"/>
    </xf>
    <xf numFmtId="0" fontId="41" fillId="2" borderId="46" xfId="9" applyFont="1" applyFill="1" applyBorder="1" applyAlignment="1" applyProtection="1">
      <alignment vertical="center" shrinkToFit="1"/>
      <protection locked="0"/>
    </xf>
    <xf numFmtId="178" fontId="41" fillId="2" borderId="117" xfId="9" applyNumberFormat="1" applyFont="1" applyFill="1" applyBorder="1" applyAlignment="1" applyProtection="1">
      <alignment vertical="center" shrinkToFit="1"/>
      <protection locked="0"/>
    </xf>
    <xf numFmtId="178" fontId="41" fillId="2" borderId="46" xfId="9" applyNumberFormat="1" applyFont="1" applyFill="1" applyBorder="1" applyAlignment="1" applyProtection="1">
      <alignment vertical="center" shrinkToFit="1"/>
      <protection locked="0"/>
    </xf>
    <xf numFmtId="178" fontId="41" fillId="2" borderId="78" xfId="9" applyNumberFormat="1" applyFont="1" applyFill="1" applyBorder="1" applyAlignment="1" applyProtection="1">
      <alignment vertical="center" shrinkToFit="1"/>
      <protection locked="0"/>
    </xf>
    <xf numFmtId="178" fontId="41" fillId="2" borderId="91" xfId="9" applyNumberFormat="1" applyFont="1" applyFill="1" applyBorder="1" applyAlignment="1" applyProtection="1">
      <alignment vertical="center" shrinkToFit="1"/>
      <protection locked="0"/>
    </xf>
    <xf numFmtId="0" fontId="41" fillId="2" borderId="9" xfId="9" applyFont="1" applyFill="1" applyBorder="1" applyAlignment="1" applyProtection="1">
      <alignment vertical="center" shrinkToFit="1"/>
      <protection locked="0"/>
    </xf>
    <xf numFmtId="0" fontId="41" fillId="2" borderId="11" xfId="9" applyFont="1" applyFill="1" applyBorder="1" applyAlignment="1" applyProtection="1">
      <alignment vertical="center" shrinkToFit="1"/>
      <protection locked="0"/>
    </xf>
    <xf numFmtId="178" fontId="41" fillId="2" borderId="26" xfId="9" applyNumberFormat="1" applyFont="1" applyFill="1" applyBorder="1" applyAlignment="1" applyProtection="1">
      <alignment vertical="center" shrinkToFit="1"/>
      <protection locked="0"/>
    </xf>
    <xf numFmtId="178" fontId="41" fillId="2" borderId="11" xfId="9" applyNumberFormat="1" applyFont="1" applyFill="1" applyBorder="1" applyAlignment="1" applyProtection="1">
      <alignment vertical="center" shrinkToFit="1"/>
      <protection locked="0"/>
    </xf>
    <xf numFmtId="178" fontId="41" fillId="2" borderId="9" xfId="9" applyNumberFormat="1" applyFont="1" applyFill="1" applyBorder="1" applyAlignment="1" applyProtection="1">
      <alignment vertical="center" shrinkToFit="1"/>
      <protection locked="0"/>
    </xf>
    <xf numFmtId="178" fontId="41" fillId="2" borderId="10" xfId="9" applyNumberFormat="1" applyFont="1" applyFill="1" applyBorder="1" applyAlignment="1" applyProtection="1">
      <alignment vertical="center" shrinkToFit="1"/>
      <protection locked="0"/>
    </xf>
    <xf numFmtId="0" fontId="41" fillId="2" borderId="0" xfId="9" applyFont="1" applyFill="1" applyAlignment="1" applyProtection="1">
      <alignment vertical="center" wrapText="1"/>
      <protection locked="0"/>
    </xf>
    <xf numFmtId="0" fontId="41" fillId="2" borderId="0" xfId="9" applyFont="1" applyFill="1" applyProtection="1">
      <alignment vertical="center"/>
      <protection locked="0"/>
    </xf>
    <xf numFmtId="0" fontId="41" fillId="0" borderId="0" xfId="9" applyFont="1" applyAlignment="1" applyProtection="1">
      <alignment vertical="center" shrinkToFit="1"/>
      <protection locked="0"/>
    </xf>
    <xf numFmtId="184" fontId="41" fillId="6" borderId="0" xfId="9" applyNumberFormat="1" applyFont="1" applyFill="1" applyAlignment="1" applyProtection="1">
      <alignment vertical="center" shrinkToFit="1"/>
      <protection locked="0"/>
    </xf>
    <xf numFmtId="184" fontId="41" fillId="2" borderId="0" xfId="1" applyNumberFormat="1" applyFont="1" applyFill="1" applyBorder="1" applyAlignment="1" applyProtection="1">
      <alignment vertical="center" shrinkToFit="1"/>
      <protection locked="0"/>
    </xf>
    <xf numFmtId="182" fontId="41" fillId="2" borderId="0" xfId="1" applyNumberFormat="1" applyFont="1" applyFill="1" applyBorder="1" applyAlignment="1" applyProtection="1">
      <alignment vertical="center" shrinkToFit="1"/>
      <protection locked="0"/>
    </xf>
    <xf numFmtId="182" fontId="41" fillId="6" borderId="0" xfId="1" applyNumberFormat="1" applyFont="1" applyFill="1" applyBorder="1" applyAlignment="1" applyProtection="1">
      <alignment vertical="center" shrinkToFit="1"/>
      <protection locked="0"/>
    </xf>
    <xf numFmtId="0" fontId="41" fillId="2" borderId="0" xfId="9" applyFont="1" applyFill="1" applyAlignment="1" applyProtection="1">
      <alignment wrapText="1"/>
      <protection locked="0"/>
    </xf>
    <xf numFmtId="0" fontId="41" fillId="2" borderId="0" xfId="9" applyFont="1" applyFill="1" applyAlignment="1" applyProtection="1">
      <alignment vertical="top" wrapText="1"/>
      <protection locked="0"/>
    </xf>
    <xf numFmtId="0" fontId="94" fillId="2" borderId="0" xfId="9" applyFont="1" applyFill="1" applyAlignment="1" applyProtection="1">
      <alignment vertical="center" wrapText="1"/>
      <protection locked="0"/>
    </xf>
    <xf numFmtId="192" fontId="41" fillId="0" borderId="0" xfId="9" applyNumberFormat="1" applyFont="1" applyProtection="1">
      <alignment vertical="center"/>
      <protection locked="0"/>
    </xf>
    <xf numFmtId="0" fontId="41" fillId="2" borderId="0" xfId="9" applyFont="1" applyFill="1" applyAlignment="1" applyProtection="1">
      <alignment horizontal="left" vertical="center"/>
      <protection locked="0"/>
    </xf>
    <xf numFmtId="49" fontId="41" fillId="2" borderId="0" xfId="9" applyNumberFormat="1" applyFont="1" applyFill="1" applyAlignment="1" applyProtection="1">
      <alignment vertical="center" shrinkToFit="1"/>
      <protection locked="0"/>
    </xf>
    <xf numFmtId="182" fontId="41" fillId="2" borderId="0" xfId="1" applyNumberFormat="1" applyFont="1" applyFill="1" applyBorder="1" applyAlignment="1" applyProtection="1">
      <alignment vertical="top" shrinkToFit="1"/>
      <protection locked="0"/>
    </xf>
    <xf numFmtId="0" fontId="41" fillId="2" borderId="12" xfId="9" applyFont="1" applyFill="1" applyBorder="1" applyAlignment="1">
      <alignment horizontal="center" shrinkToFit="1"/>
    </xf>
    <xf numFmtId="0" fontId="41" fillId="2" borderId="0" xfId="9" applyFont="1" applyFill="1" applyAlignment="1">
      <alignment horizontal="center" shrinkToFit="1"/>
    </xf>
    <xf numFmtId="0" fontId="41" fillId="2" borderId="91" xfId="9" applyFont="1" applyFill="1" applyBorder="1" applyAlignment="1">
      <alignment horizontal="left" vertical="center" shrinkToFit="1"/>
    </xf>
    <xf numFmtId="0" fontId="41" fillId="2" borderId="46" xfId="9" applyFont="1" applyFill="1" applyBorder="1" applyAlignment="1">
      <alignment horizontal="left" vertical="center" shrinkToFit="1"/>
    </xf>
    <xf numFmtId="0" fontId="41" fillId="0" borderId="163" xfId="9" applyFont="1" applyFill="1" applyBorder="1" applyAlignment="1">
      <alignment vertical="top" shrinkToFit="1"/>
    </xf>
    <xf numFmtId="49" fontId="41" fillId="0" borderId="46" xfId="9" applyNumberFormat="1" applyFont="1" applyFill="1" applyBorder="1" applyAlignment="1">
      <alignment horizontal="center" vertical="top" shrinkToFit="1"/>
    </xf>
    <xf numFmtId="0" fontId="41" fillId="0" borderId="78" xfId="9" applyFont="1" applyFill="1" applyBorder="1" applyAlignment="1">
      <alignment vertical="top" shrinkToFit="1"/>
    </xf>
    <xf numFmtId="49" fontId="41" fillId="0" borderId="91" xfId="9" applyNumberFormat="1" applyFont="1" applyFill="1" applyBorder="1" applyAlignment="1">
      <alignment horizontal="center" vertical="top" shrinkToFit="1"/>
    </xf>
    <xf numFmtId="0" fontId="41" fillId="2" borderId="90" xfId="9" applyFont="1" applyFill="1" applyBorder="1" applyAlignment="1">
      <alignment horizontal="center" shrinkToFit="1"/>
    </xf>
    <xf numFmtId="184" fontId="41" fillId="6" borderId="7" xfId="9" applyNumberFormat="1" applyFont="1" applyFill="1" applyBorder="1" applyAlignment="1">
      <alignment vertical="center" shrinkToFit="1"/>
    </xf>
    <xf numFmtId="184" fontId="41" fillId="6" borderId="78" xfId="9" applyNumberFormat="1" applyFont="1" applyFill="1" applyBorder="1" applyAlignment="1">
      <alignment vertical="center" shrinkToFit="1"/>
    </xf>
    <xf numFmtId="49" fontId="41" fillId="0" borderId="46" xfId="1" applyNumberFormat="1" applyFont="1" applyFill="1" applyBorder="1" applyAlignment="1" applyProtection="1">
      <alignment horizontal="center" vertical="top" shrinkToFit="1"/>
    </xf>
    <xf numFmtId="0" fontId="41" fillId="2" borderId="8" xfId="9" applyFont="1" applyFill="1" applyBorder="1" applyAlignment="1">
      <alignment horizontal="left" vertical="center" shrinkToFit="1"/>
    </xf>
    <xf numFmtId="0" fontId="41" fillId="0" borderId="118" xfId="9" applyFont="1" applyFill="1" applyBorder="1" applyAlignment="1">
      <alignment vertical="top" shrinkToFit="1"/>
    </xf>
    <xf numFmtId="49" fontId="41" fillId="0" borderId="0" xfId="9" applyNumberFormat="1" applyFont="1" applyFill="1" applyAlignment="1">
      <alignment horizontal="center" vertical="top" shrinkToFit="1"/>
    </xf>
    <xf numFmtId="0" fontId="41" fillId="0" borderId="7" xfId="9" applyFont="1" applyFill="1" applyBorder="1" applyAlignment="1">
      <alignment vertical="top" shrinkToFit="1"/>
    </xf>
    <xf numFmtId="49" fontId="41" fillId="0" borderId="8" xfId="9" applyNumberFormat="1" applyFont="1" applyFill="1" applyBorder="1" applyAlignment="1">
      <alignment horizontal="center" vertical="top" shrinkToFit="1"/>
    </xf>
    <xf numFmtId="0" fontId="127" fillId="0" borderId="0" xfId="9" applyFont="1">
      <alignment vertical="center"/>
    </xf>
    <xf numFmtId="0" fontId="41" fillId="2" borderId="3" xfId="9" applyFont="1" applyFill="1" applyBorder="1" applyAlignment="1">
      <alignment horizontal="center" vertical="center" shrinkToFit="1"/>
    </xf>
    <xf numFmtId="0" fontId="41" fillId="6" borderId="22" xfId="9" applyFont="1" applyFill="1" applyBorder="1" applyAlignment="1">
      <alignment vertical="center" shrinkToFit="1"/>
    </xf>
    <xf numFmtId="0" fontId="41" fillId="6" borderId="21" xfId="9" applyFont="1" applyFill="1" applyBorder="1" applyAlignment="1">
      <alignment horizontal="left" vertical="center" shrinkToFit="1"/>
    </xf>
    <xf numFmtId="1" fontId="41" fillId="6" borderId="22" xfId="9" applyNumberFormat="1" applyFont="1" applyFill="1" applyBorder="1" applyAlignment="1">
      <alignment vertical="center" shrinkToFit="1"/>
    </xf>
    <xf numFmtId="3" fontId="41" fillId="0" borderId="0" xfId="9" applyNumberFormat="1" applyFont="1" applyProtection="1">
      <alignment vertical="center"/>
      <protection hidden="1"/>
    </xf>
    <xf numFmtId="1" fontId="41" fillId="6" borderId="4" xfId="9" applyNumberFormat="1" applyFont="1" applyFill="1" applyBorder="1" applyAlignment="1">
      <alignment vertical="center" shrinkToFit="1"/>
    </xf>
    <xf numFmtId="0" fontId="41" fillId="6" borderId="3" xfId="9" applyFont="1" applyFill="1" applyBorder="1" applyAlignment="1">
      <alignment horizontal="left" vertical="center" shrinkToFit="1"/>
    </xf>
    <xf numFmtId="0" fontId="43" fillId="2" borderId="0" xfId="9" applyFont="1" applyFill="1" applyAlignment="1">
      <alignment horizontal="left" vertical="center"/>
    </xf>
    <xf numFmtId="0" fontId="120" fillId="0" borderId="0" xfId="9" applyFont="1" applyAlignment="1">
      <alignment vertical="center" wrapText="1"/>
    </xf>
    <xf numFmtId="0" fontId="121" fillId="2" borderId="0" xfId="9" applyFont="1" applyFill="1" applyAlignment="1">
      <alignment vertical="top" wrapText="1"/>
    </xf>
    <xf numFmtId="184" fontId="41" fillId="0" borderId="0" xfId="9" applyNumberFormat="1" applyFont="1" applyFill="1" applyAlignment="1">
      <alignment vertical="center" shrinkToFit="1"/>
    </xf>
    <xf numFmtId="0" fontId="41" fillId="2" borderId="0" xfId="9" applyFont="1" applyFill="1" applyAlignment="1">
      <alignment shrinkToFit="1"/>
    </xf>
    <xf numFmtId="0" fontId="41" fillId="2" borderId="0" xfId="9" applyFont="1" applyFill="1" applyAlignment="1">
      <alignment vertical="top" wrapText="1" shrinkToFit="1"/>
    </xf>
    <xf numFmtId="0" fontId="126" fillId="2" borderId="0" xfId="9" applyFont="1" applyFill="1" applyAlignment="1">
      <alignment vertical="center" wrapText="1"/>
    </xf>
    <xf numFmtId="197" fontId="41" fillId="0" borderId="0" xfId="9" applyNumberFormat="1" applyFont="1" applyFill="1" applyAlignment="1">
      <alignment vertical="center" shrinkToFit="1"/>
    </xf>
    <xf numFmtId="0" fontId="41" fillId="0" borderId="0" xfId="9" applyFont="1" applyFill="1" applyAlignment="1">
      <alignment vertical="top" shrinkToFit="1"/>
    </xf>
    <xf numFmtId="0" fontId="48" fillId="0" borderId="0" xfId="0" applyFont="1" applyAlignment="1">
      <alignment vertical="top" wrapText="1" shrinkToFit="1"/>
    </xf>
    <xf numFmtId="0" fontId="41" fillId="6" borderId="0" xfId="9" applyFont="1" applyFill="1" applyAlignment="1">
      <alignment horizontal="left" vertical="center" shrinkToFit="1"/>
    </xf>
    <xf numFmtId="182" fontId="41" fillId="0" borderId="0" xfId="9" applyNumberFormat="1" applyFont="1" applyFill="1" applyAlignment="1">
      <alignment vertical="center" shrinkToFit="1"/>
    </xf>
    <xf numFmtId="0" fontId="39" fillId="0" borderId="0" xfId="9" quotePrefix="1" applyFont="1" applyAlignment="1">
      <alignment vertical="top"/>
    </xf>
    <xf numFmtId="0" fontId="39" fillId="0" borderId="0" xfId="9" applyFont="1" applyAlignment="1">
      <alignment vertical="top"/>
    </xf>
    <xf numFmtId="0" fontId="41" fillId="0" borderId="163" xfId="9" applyFont="1" applyFill="1" applyBorder="1" applyAlignment="1" applyProtection="1">
      <alignment vertical="top" shrinkToFit="1"/>
      <protection locked="0"/>
    </xf>
    <xf numFmtId="49" fontId="41" fillId="0" borderId="46" xfId="9" applyNumberFormat="1" applyFont="1" applyFill="1" applyBorder="1" applyAlignment="1" applyProtection="1">
      <alignment horizontal="center" vertical="top" shrinkToFit="1"/>
      <protection locked="0"/>
    </xf>
    <xf numFmtId="0" fontId="41" fillId="0" borderId="78" xfId="9" applyFont="1" applyFill="1" applyBorder="1" applyAlignment="1" applyProtection="1">
      <alignment vertical="top" shrinkToFit="1"/>
      <protection locked="0"/>
    </xf>
    <xf numFmtId="49" fontId="41" fillId="0" borderId="91" xfId="9" applyNumberFormat="1" applyFont="1" applyFill="1" applyBorder="1" applyAlignment="1" applyProtection="1">
      <alignment horizontal="center" vertical="top" shrinkToFit="1"/>
      <protection locked="0"/>
    </xf>
    <xf numFmtId="49" fontId="41" fillId="0" borderId="46" xfId="1" applyNumberFormat="1" applyFont="1" applyFill="1" applyBorder="1" applyAlignment="1" applyProtection="1">
      <alignment horizontal="center" vertical="top" shrinkToFit="1"/>
      <protection locked="0"/>
    </xf>
    <xf numFmtId="0" fontId="41" fillId="0" borderId="118" xfId="9" applyFont="1" applyFill="1" applyBorder="1" applyAlignment="1" applyProtection="1">
      <alignment vertical="top" shrinkToFit="1"/>
      <protection locked="0"/>
    </xf>
    <xf numFmtId="49" fontId="41" fillId="0" borderId="0" xfId="9" applyNumberFormat="1" applyFont="1" applyFill="1" applyAlignment="1" applyProtection="1">
      <alignment horizontal="center" vertical="top" shrinkToFit="1"/>
      <protection locked="0"/>
    </xf>
    <xf numFmtId="0" fontId="41" fillId="0" borderId="7" xfId="9" applyFont="1" applyFill="1" applyBorder="1" applyAlignment="1" applyProtection="1">
      <alignment vertical="top" shrinkToFit="1"/>
      <protection locked="0"/>
    </xf>
    <xf numFmtId="49" fontId="41" fillId="0" borderId="8" xfId="9" applyNumberFormat="1" applyFont="1" applyFill="1" applyBorder="1" applyAlignment="1" applyProtection="1">
      <alignment horizontal="center" vertical="top" shrinkToFit="1"/>
      <protection locked="0"/>
    </xf>
    <xf numFmtId="0" fontId="41" fillId="0" borderId="13" xfId="9" applyFont="1" applyFill="1" applyBorder="1" applyAlignment="1">
      <alignment horizontal="left" vertical="center"/>
    </xf>
    <xf numFmtId="0" fontId="43" fillId="0" borderId="2" xfId="9" applyFont="1" applyFill="1" applyBorder="1" applyAlignment="1">
      <alignment vertical="center" shrinkToFit="1"/>
    </xf>
    <xf numFmtId="0" fontId="41" fillId="0" borderId="55" xfId="9" applyFont="1" applyFill="1" applyBorder="1" applyAlignment="1">
      <alignment horizontal="center" vertical="center"/>
    </xf>
    <xf numFmtId="0" fontId="41" fillId="0" borderId="57" xfId="9" applyFont="1" applyFill="1" applyBorder="1" applyAlignment="1">
      <alignment horizontal="center" vertical="center"/>
    </xf>
    <xf numFmtId="0" fontId="41" fillId="0" borderId="2" xfId="0" applyFont="1" applyBorder="1">
      <alignment vertical="center"/>
    </xf>
    <xf numFmtId="0" fontId="50" fillId="0" borderId="2" xfId="9" applyFont="1" applyFill="1" applyBorder="1" applyAlignment="1">
      <alignment horizontal="left" vertical="center"/>
    </xf>
    <xf numFmtId="198" fontId="41" fillId="0" borderId="0" xfId="0" applyNumberFormat="1" applyFont="1" applyAlignment="1">
      <alignment vertical="center" shrinkToFit="1"/>
    </xf>
    <xf numFmtId="201" fontId="111" fillId="0" borderId="12" xfId="0" applyNumberFormat="1" applyFont="1" applyBorder="1" applyAlignment="1">
      <alignment horizontal="right" vertical="center"/>
    </xf>
    <xf numFmtId="0" fontId="41" fillId="0" borderId="28" xfId="9" applyFont="1" applyFill="1" applyBorder="1" applyAlignment="1">
      <alignment vertical="center" wrapText="1"/>
    </xf>
    <xf numFmtId="198" fontId="41" fillId="0" borderId="3" xfId="0" applyNumberFormat="1" applyFont="1" applyBorder="1" applyAlignment="1">
      <alignment horizontal="right" vertical="center"/>
    </xf>
    <xf numFmtId="201" fontId="41" fillId="0" borderId="3" xfId="0" applyNumberFormat="1" applyFont="1" applyBorder="1" applyAlignment="1">
      <alignment horizontal="left" vertical="center"/>
    </xf>
    <xf numFmtId="0" fontId="50" fillId="0" borderId="27" xfId="9" applyFont="1" applyFill="1" applyBorder="1" applyAlignment="1">
      <alignment vertical="center" wrapText="1"/>
    </xf>
    <xf numFmtId="0" fontId="50" fillId="0" borderId="3" xfId="9" applyFont="1" applyFill="1" applyBorder="1" applyAlignment="1">
      <alignment vertical="center" wrapText="1"/>
    </xf>
    <xf numFmtId="0" fontId="50" fillId="0" borderId="5" xfId="9" applyFont="1" applyFill="1" applyBorder="1" applyAlignment="1">
      <alignment horizontal="left" vertical="center"/>
    </xf>
    <xf numFmtId="0" fontId="41" fillId="0" borderId="2" xfId="0" applyFont="1" applyBorder="1" applyAlignment="1">
      <alignment vertical="center" wrapText="1"/>
    </xf>
    <xf numFmtId="0" fontId="41" fillId="0" borderId="3" xfId="0" applyFont="1" applyBorder="1" applyAlignment="1">
      <alignment vertical="center" wrapText="1"/>
    </xf>
    <xf numFmtId="0" fontId="41" fillId="0" borderId="5" xfId="0" applyFont="1" applyBorder="1" applyAlignment="1">
      <alignment vertical="center" wrapText="1"/>
    </xf>
    <xf numFmtId="210" fontId="41" fillId="0" borderId="0" xfId="9" applyNumberFormat="1" applyFont="1" applyFill="1" applyAlignment="1">
      <alignment vertical="center" shrinkToFit="1"/>
    </xf>
    <xf numFmtId="210" fontId="41" fillId="0" borderId="0" xfId="9" applyNumberFormat="1" applyFont="1" applyFill="1" applyAlignment="1">
      <alignment horizontal="center" vertical="center" shrinkToFit="1"/>
    </xf>
    <xf numFmtId="201" fontId="41" fillId="0" borderId="0" xfId="0" applyNumberFormat="1" applyFont="1">
      <alignment vertical="center"/>
    </xf>
    <xf numFmtId="198" fontId="41" fillId="0" borderId="0" xfId="0" applyNumberFormat="1" applyFont="1">
      <alignment vertical="center"/>
    </xf>
    <xf numFmtId="0" fontId="48" fillId="0" borderId="0" xfId="0" applyFont="1" applyAlignment="1">
      <alignment vertical="center" shrinkToFit="1"/>
    </xf>
    <xf numFmtId="198" fontId="41" fillId="0" borderId="0" xfId="0" applyNumberFormat="1" applyFont="1" applyAlignment="1">
      <alignment horizontal="right" vertical="center"/>
    </xf>
    <xf numFmtId="0" fontId="44" fillId="0" borderId="12" xfId="9" applyFont="1" applyFill="1" applyBorder="1" applyAlignment="1">
      <alignment horizontal="center" vertical="center"/>
    </xf>
    <xf numFmtId="0" fontId="111" fillId="0" borderId="25" xfId="9" applyFont="1" applyFill="1" applyBorder="1" applyAlignment="1">
      <alignment horizontal="center" vertical="center"/>
    </xf>
    <xf numFmtId="0" fontId="111" fillId="0" borderId="0" xfId="9" applyFont="1" applyFill="1" applyAlignment="1">
      <alignment horizontal="center" vertical="center"/>
    </xf>
    <xf numFmtId="0" fontId="55" fillId="0" borderId="0" xfId="9" applyFont="1" applyFill="1">
      <alignment vertical="center"/>
    </xf>
    <xf numFmtId="0" fontId="118" fillId="0" borderId="25" xfId="9" applyFont="1" applyFill="1" applyBorder="1">
      <alignment vertical="center"/>
    </xf>
    <xf numFmtId="0" fontId="39" fillId="0" borderId="2" xfId="0" applyFont="1" applyBorder="1">
      <alignment vertical="center"/>
    </xf>
    <xf numFmtId="0" fontId="43" fillId="0" borderId="46" xfId="9" applyFont="1" applyFill="1" applyBorder="1" applyAlignment="1">
      <alignment vertical="center" wrapText="1"/>
    </xf>
    <xf numFmtId="0" fontId="55" fillId="0" borderId="0" xfId="9" applyFont="1" applyFill="1" applyAlignment="1">
      <alignment horizontal="center" vertical="center"/>
    </xf>
    <xf numFmtId="0" fontId="43" fillId="0" borderId="0" xfId="9" quotePrefix="1" applyFont="1" applyFill="1">
      <alignment vertical="center"/>
    </xf>
    <xf numFmtId="176" fontId="41" fillId="0" borderId="25" xfId="3" applyFont="1" applyFill="1" applyBorder="1" applyAlignment="1" applyProtection="1">
      <alignment vertical="center"/>
    </xf>
    <xf numFmtId="176" fontId="41" fillId="0" borderId="0" xfId="3" applyFont="1" applyFill="1" applyBorder="1" applyAlignment="1" applyProtection="1">
      <alignment vertical="center"/>
    </xf>
    <xf numFmtId="0" fontId="43" fillId="0" borderId="0" xfId="9" applyFont="1" applyFill="1" applyAlignment="1">
      <alignment shrinkToFit="1"/>
    </xf>
    <xf numFmtId="176" fontId="43" fillId="0" borderId="0" xfId="3" applyFont="1" applyFill="1" applyBorder="1" applyAlignment="1" applyProtection="1">
      <alignment vertical="center"/>
    </xf>
    <xf numFmtId="0" fontId="44" fillId="0" borderId="16" xfId="9" applyFont="1" applyFill="1" applyBorder="1" applyAlignment="1">
      <alignment horizontal="center" vertical="center"/>
    </xf>
    <xf numFmtId="0" fontId="44" fillId="0" borderId="25" xfId="9" applyFont="1" applyFill="1" applyBorder="1" applyAlignment="1">
      <alignment horizontal="center" vertical="center"/>
    </xf>
    <xf numFmtId="0" fontId="43" fillId="0" borderId="0" xfId="9" quotePrefix="1" applyFont="1" applyFill="1" applyAlignment="1">
      <alignment vertical="top"/>
    </xf>
    <xf numFmtId="0" fontId="43" fillId="0" borderId="25" xfId="9" applyFont="1" applyFill="1" applyBorder="1" applyAlignment="1">
      <alignment vertical="center" shrinkToFit="1"/>
    </xf>
    <xf numFmtId="0" fontId="128" fillId="0" borderId="2" xfId="9" applyFont="1" applyFill="1" applyBorder="1" applyAlignment="1">
      <alignment vertical="center" wrapText="1"/>
    </xf>
    <xf numFmtId="0" fontId="128" fillId="0" borderId="25" xfId="9" applyFont="1" applyFill="1" applyBorder="1" applyAlignment="1">
      <alignment vertical="center" wrapText="1"/>
    </xf>
    <xf numFmtId="0" fontId="128" fillId="0" borderId="0" xfId="9" applyFont="1" applyFill="1" applyAlignment="1">
      <alignment vertical="center" wrapText="1"/>
    </xf>
    <xf numFmtId="0" fontId="128" fillId="0" borderId="25" xfId="9" applyFont="1" applyFill="1" applyBorder="1" applyAlignment="1">
      <alignment vertical="top" wrapText="1"/>
    </xf>
    <xf numFmtId="0" fontId="43" fillId="0" borderId="247" xfId="9" applyFont="1" applyFill="1" applyBorder="1">
      <alignment vertical="center"/>
    </xf>
    <xf numFmtId="0" fontId="43" fillId="0" borderId="0" xfId="10" applyFont="1" applyAlignment="1">
      <alignment horizontal="right" vertical="center"/>
    </xf>
    <xf numFmtId="0" fontId="128" fillId="0" borderId="2" xfId="9" applyFont="1" applyFill="1" applyBorder="1" applyAlignment="1">
      <alignment vertical="top" wrapText="1"/>
    </xf>
    <xf numFmtId="0" fontId="43" fillId="0" borderId="0" xfId="10" applyFont="1" applyAlignment="1">
      <alignment horizontal="left" vertical="center"/>
    </xf>
    <xf numFmtId="0" fontId="116" fillId="0" borderId="25" xfId="9" applyFont="1" applyFill="1" applyBorder="1" applyAlignment="1">
      <alignment horizontal="right" vertical="center"/>
    </xf>
    <xf numFmtId="0" fontId="116" fillId="0" borderId="13" xfId="9" applyFont="1" applyFill="1" applyBorder="1" applyAlignment="1">
      <alignment horizontal="center" vertical="center"/>
    </xf>
    <xf numFmtId="0" fontId="116" fillId="0" borderId="0" xfId="9" applyFont="1" applyFill="1" applyAlignment="1">
      <alignment horizontal="center" vertical="center"/>
    </xf>
    <xf numFmtId="0" fontId="41" fillId="0" borderId="2" xfId="9" applyFont="1" applyFill="1" applyBorder="1" applyAlignment="1">
      <alignment vertical="top" wrapText="1" shrinkToFit="1"/>
    </xf>
    <xf numFmtId="0" fontId="43" fillId="0" borderId="0" xfId="10" applyFont="1">
      <alignment vertical="center"/>
    </xf>
    <xf numFmtId="0" fontId="46" fillId="0" borderId="1" xfId="9" applyFont="1" applyFill="1" applyBorder="1" applyAlignment="1">
      <alignment horizontal="left" vertical="center"/>
    </xf>
    <xf numFmtId="0" fontId="43" fillId="0" borderId="0" xfId="10" applyFont="1" applyAlignment="1">
      <alignment horizontal="right" vertical="top"/>
    </xf>
    <xf numFmtId="0" fontId="43" fillId="0" borderId="0" xfId="10" applyFont="1" applyAlignment="1">
      <alignment vertical="top" wrapText="1"/>
    </xf>
    <xf numFmtId="0" fontId="43" fillId="0" borderId="1" xfId="10" quotePrefix="1" applyFont="1" applyBorder="1">
      <alignment vertical="center"/>
    </xf>
    <xf numFmtId="0" fontId="43" fillId="0" borderId="13" xfId="9" applyFont="1" applyFill="1" applyBorder="1" applyAlignment="1">
      <alignment vertical="center" shrinkToFit="1"/>
    </xf>
    <xf numFmtId="0" fontId="43" fillId="0" borderId="25" xfId="9" applyFont="1" applyFill="1" applyBorder="1" applyAlignment="1">
      <alignment horizontal="left" vertical="top"/>
    </xf>
    <xf numFmtId="0" fontId="41" fillId="0" borderId="27" xfId="9" applyFont="1" applyFill="1" applyBorder="1" applyAlignment="1">
      <alignment horizontal="left" vertical="center"/>
    </xf>
    <xf numFmtId="0" fontId="41" fillId="0" borderId="5" xfId="9" applyFont="1" applyFill="1" applyBorder="1">
      <alignment vertical="center"/>
    </xf>
    <xf numFmtId="0" fontId="118" fillId="0" borderId="0" xfId="9" applyFont="1" applyFill="1" applyAlignment="1">
      <alignment horizontal="left" vertical="center"/>
    </xf>
    <xf numFmtId="0" fontId="41" fillId="0" borderId="0" xfId="9" applyFont="1" applyFill="1" applyAlignment="1">
      <alignment horizontal="center" vertical="center" shrinkToFit="1"/>
    </xf>
    <xf numFmtId="0" fontId="39" fillId="0" borderId="0" xfId="9" applyFont="1" applyFill="1">
      <alignment vertical="center"/>
    </xf>
    <xf numFmtId="0" fontId="129" fillId="0" borderId="0" xfId="9" applyFont="1" applyFill="1" applyAlignment="1">
      <alignment horizontal="left" vertical="center"/>
    </xf>
    <xf numFmtId="0" fontId="39" fillId="0" borderId="0" xfId="9" applyFont="1" applyFill="1" applyAlignment="1">
      <alignment horizontal="right" vertical="center"/>
    </xf>
    <xf numFmtId="0" fontId="43" fillId="0" borderId="16" xfId="9" applyFont="1" applyFill="1" applyBorder="1" applyAlignment="1">
      <alignment horizontal="left" vertical="center"/>
    </xf>
    <xf numFmtId="0" fontId="41" fillId="0" borderId="28" xfId="9" applyFont="1" applyFill="1" applyBorder="1" applyAlignment="1">
      <alignment horizontal="left" vertical="center"/>
    </xf>
    <xf numFmtId="0" fontId="41" fillId="0" borderId="12" xfId="9" applyFont="1" applyFill="1" applyBorder="1" applyAlignment="1">
      <alignment horizontal="left" vertical="center"/>
    </xf>
    <xf numFmtId="0" fontId="111" fillId="0" borderId="2" xfId="9" applyFont="1" applyFill="1" applyBorder="1" applyAlignment="1">
      <alignment horizontal="center" vertical="center"/>
    </xf>
    <xf numFmtId="0" fontId="43" fillId="0" borderId="1" xfId="9" applyFont="1" applyFill="1" applyBorder="1" applyAlignment="1" applyProtection="1">
      <alignment horizontal="left" vertical="center"/>
      <protection locked="0"/>
    </xf>
    <xf numFmtId="0" fontId="43" fillId="0" borderId="13" xfId="9" applyFont="1" applyFill="1" applyBorder="1" applyAlignment="1">
      <alignment vertical="top" wrapText="1"/>
    </xf>
    <xf numFmtId="0" fontId="43" fillId="0" borderId="1" xfId="9" applyFont="1" applyFill="1" applyBorder="1" applyProtection="1">
      <alignment vertical="center"/>
      <protection locked="0"/>
    </xf>
    <xf numFmtId="176" fontId="41" fillId="0" borderId="25" xfId="3" applyFont="1" applyFill="1" applyBorder="1" applyAlignment="1" applyProtection="1">
      <alignment vertical="center"/>
      <protection locked="0"/>
    </xf>
    <xf numFmtId="0" fontId="43" fillId="0" borderId="1" xfId="9" quotePrefix="1" applyFont="1" applyFill="1" applyBorder="1" applyProtection="1">
      <alignment vertical="center"/>
      <protection locked="0"/>
    </xf>
    <xf numFmtId="0" fontId="43" fillId="0" borderId="0" xfId="9" applyFont="1" applyFill="1" applyAlignment="1" applyProtection="1">
      <alignment horizontal="left" vertical="center"/>
      <protection locked="0"/>
    </xf>
    <xf numFmtId="0" fontId="48" fillId="0" borderId="25" xfId="0" applyFont="1" applyBorder="1" applyAlignment="1">
      <alignment vertical="top"/>
    </xf>
    <xf numFmtId="0" fontId="43" fillId="0" borderId="25" xfId="9" applyFont="1" applyFill="1" applyBorder="1" applyProtection="1">
      <alignment vertical="center"/>
      <protection locked="0"/>
    </xf>
    <xf numFmtId="0" fontId="43" fillId="0" borderId="9" xfId="9" applyFont="1" applyFill="1" applyBorder="1" applyAlignment="1">
      <alignment horizontal="distributed" vertical="center" shrinkToFit="1"/>
    </xf>
    <xf numFmtId="0" fontId="43" fillId="0" borderId="10" xfId="9" applyFont="1" applyFill="1" applyBorder="1" applyAlignment="1">
      <alignment horizontal="distributed" vertical="center" shrinkToFit="1"/>
    </xf>
    <xf numFmtId="0" fontId="45" fillId="0" borderId="13" xfId="9" applyFont="1" applyFill="1" applyBorder="1" applyAlignment="1">
      <alignment horizontal="left" vertical="top"/>
    </xf>
    <xf numFmtId="0" fontId="45" fillId="0" borderId="1" xfId="9" applyFont="1" applyFill="1" applyBorder="1" applyAlignment="1">
      <alignment vertical="top"/>
    </xf>
    <xf numFmtId="49" fontId="43" fillId="0" borderId="1" xfId="9" applyNumberFormat="1" applyFont="1" applyFill="1" applyBorder="1" applyAlignment="1">
      <alignment vertical="top"/>
    </xf>
    <xf numFmtId="0" fontId="131" fillId="0" borderId="0" xfId="15" applyFont="1" applyFill="1" applyAlignment="1" applyProtection="1">
      <alignment vertical="center"/>
    </xf>
    <xf numFmtId="0" fontId="44" fillId="0" borderId="2" xfId="9" applyFont="1" applyFill="1" applyBorder="1" applyAlignment="1">
      <alignment horizontal="center" vertical="center"/>
    </xf>
    <xf numFmtId="0" fontId="41" fillId="0" borderId="2" xfId="9" applyFont="1" applyFill="1" applyBorder="1" applyAlignment="1">
      <alignment horizontal="left" vertical="center" wrapText="1"/>
    </xf>
    <xf numFmtId="0" fontId="128" fillId="0" borderId="0" xfId="9" applyFont="1" applyFill="1" applyAlignment="1">
      <alignment vertical="top" wrapText="1"/>
    </xf>
    <xf numFmtId="0" fontId="43" fillId="0" borderId="0" xfId="9" applyFont="1" applyFill="1" applyAlignment="1">
      <alignment horizontal="center" vertical="top"/>
    </xf>
    <xf numFmtId="176" fontId="41" fillId="0" borderId="2" xfId="3" applyFont="1" applyFill="1" applyBorder="1" applyAlignment="1">
      <alignment vertical="top" wrapText="1"/>
    </xf>
    <xf numFmtId="176" fontId="41" fillId="0" borderId="0" xfId="3" applyFont="1" applyFill="1" applyBorder="1" applyAlignment="1">
      <alignment vertical="top" wrapText="1"/>
    </xf>
    <xf numFmtId="0" fontId="43" fillId="0" borderId="26" xfId="9" applyFont="1" applyFill="1" applyBorder="1" applyAlignment="1">
      <alignment vertical="top" wrapText="1"/>
    </xf>
    <xf numFmtId="0" fontId="115" fillId="0" borderId="2" xfId="9" applyFont="1" applyFill="1" applyBorder="1" applyAlignment="1">
      <alignment horizontal="right" vertical="center"/>
    </xf>
    <xf numFmtId="0" fontId="41" fillId="0" borderId="19" xfId="9" applyFont="1" applyFill="1" applyBorder="1" applyAlignment="1">
      <alignment horizontal="right" vertical="top"/>
    </xf>
    <xf numFmtId="0" fontId="110" fillId="0" borderId="25" xfId="9" applyFont="1" applyFill="1" applyBorder="1" applyAlignment="1">
      <alignment horizontal="right" vertical="top"/>
    </xf>
    <xf numFmtId="0" fontId="97" fillId="0" borderId="2" xfId="9" applyFont="1" applyFill="1" applyBorder="1" applyAlignment="1">
      <alignment vertical="top" wrapText="1"/>
    </xf>
    <xf numFmtId="0" fontId="122" fillId="0" borderId="2" xfId="9" applyFont="1" applyFill="1" applyBorder="1" applyAlignment="1">
      <alignment vertical="top" wrapText="1"/>
    </xf>
    <xf numFmtId="0" fontId="41" fillId="0" borderId="27" xfId="9" applyFont="1" applyFill="1" applyBorder="1" applyAlignment="1">
      <alignment vertical="top"/>
    </xf>
    <xf numFmtId="0" fontId="41" fillId="0" borderId="3" xfId="9" applyFont="1" applyFill="1" applyBorder="1" applyAlignment="1">
      <alignment vertical="top" wrapText="1"/>
    </xf>
    <xf numFmtId="0" fontId="41" fillId="0" borderId="0" xfId="9" applyFont="1" applyFill="1" applyAlignment="1">
      <alignment shrinkToFit="1"/>
    </xf>
    <xf numFmtId="0" fontId="39" fillId="0" borderId="0" xfId="9" applyFont="1" applyFill="1" applyAlignment="1"/>
    <xf numFmtId="0" fontId="48" fillId="0" borderId="2" xfId="0" applyFont="1" applyBorder="1" applyAlignment="1">
      <alignment vertical="center" wrapText="1"/>
    </xf>
    <xf numFmtId="0" fontId="43" fillId="0" borderId="47" xfId="9" applyFont="1" applyFill="1" applyBorder="1" applyAlignment="1">
      <alignment horizontal="left" vertical="center"/>
    </xf>
    <xf numFmtId="0" fontId="43" fillId="0" borderId="51" xfId="9" applyFont="1" applyFill="1" applyBorder="1">
      <alignment vertical="center"/>
    </xf>
    <xf numFmtId="0" fontId="43" fillId="0" borderId="47" xfId="9" applyFont="1" applyFill="1" applyBorder="1">
      <alignment vertical="center"/>
    </xf>
    <xf numFmtId="0" fontId="43" fillId="0" borderId="55" xfId="9" applyFont="1" applyFill="1" applyBorder="1">
      <alignment vertical="center"/>
    </xf>
    <xf numFmtId="0" fontId="43" fillId="0" borderId="92" xfId="9" applyFont="1" applyFill="1" applyBorder="1">
      <alignment vertical="center"/>
    </xf>
    <xf numFmtId="0" fontId="41" fillId="0" borderId="45" xfId="9" applyFont="1" applyFill="1" applyBorder="1">
      <alignment vertical="center"/>
    </xf>
    <xf numFmtId="0" fontId="41" fillId="0" borderId="45" xfId="9" applyFont="1" applyFill="1" applyBorder="1" applyAlignment="1">
      <alignment vertical="top" wrapText="1"/>
    </xf>
    <xf numFmtId="0" fontId="43" fillId="0" borderId="93" xfId="9" applyFont="1" applyFill="1" applyBorder="1">
      <alignment vertical="center"/>
    </xf>
    <xf numFmtId="0" fontId="43" fillId="0" borderId="3" xfId="9" applyFont="1" applyFill="1" applyBorder="1" applyAlignment="1">
      <alignment vertical="center" wrapText="1"/>
    </xf>
    <xf numFmtId="0" fontId="49" fillId="0" borderId="3" xfId="9" applyFont="1" applyFill="1" applyBorder="1">
      <alignment vertical="center"/>
    </xf>
    <xf numFmtId="0" fontId="49" fillId="0" borderId="3" xfId="9" applyFont="1" applyFill="1" applyBorder="1" applyAlignment="1">
      <alignment horizontal="left" vertical="center"/>
    </xf>
    <xf numFmtId="0" fontId="41" fillId="0" borderId="25" xfId="9" applyFont="1" applyFill="1" applyBorder="1" applyAlignment="1">
      <alignment horizontal="right" vertical="top" wrapText="1"/>
    </xf>
    <xf numFmtId="0" fontId="49" fillId="0" borderId="0" xfId="9" applyFont="1" applyFill="1" applyAlignment="1">
      <alignment horizontal="left" vertical="center"/>
    </xf>
    <xf numFmtId="0" fontId="49" fillId="0" borderId="0" xfId="9" applyFont="1" applyFill="1" applyAlignment="1">
      <alignment horizontal="right" vertical="center"/>
    </xf>
    <xf numFmtId="0" fontId="41" fillId="0" borderId="25" xfId="9" applyFont="1" applyFill="1" applyBorder="1" applyAlignment="1">
      <alignment horizontal="center" vertical="center" wrapText="1"/>
    </xf>
    <xf numFmtId="0" fontId="44" fillId="0" borderId="1" xfId="6" applyFont="1" applyFill="1" applyBorder="1" applyAlignment="1">
      <alignment horizontal="left" vertical="center"/>
    </xf>
    <xf numFmtId="0" fontId="115" fillId="0" borderId="0" xfId="6" applyFont="1" applyFill="1">
      <alignment vertical="center"/>
    </xf>
    <xf numFmtId="0" fontId="115" fillId="0" borderId="25" xfId="6" applyFont="1" applyFill="1" applyBorder="1">
      <alignment vertical="center"/>
    </xf>
    <xf numFmtId="0" fontId="43" fillId="0" borderId="0" xfId="6" applyFont="1" applyFill="1" applyAlignment="1">
      <alignment horizontal="left" vertical="top" wrapText="1"/>
    </xf>
    <xf numFmtId="0" fontId="43" fillId="0" borderId="0" xfId="6" applyFont="1" applyFill="1" applyAlignment="1">
      <alignment vertical="top" wrapText="1"/>
    </xf>
    <xf numFmtId="0" fontId="41" fillId="0" borderId="25" xfId="6" applyFont="1" applyFill="1" applyBorder="1" applyAlignment="1">
      <alignment horizontal="right" vertical="top"/>
    </xf>
    <xf numFmtId="0" fontId="43" fillId="0" borderId="1" xfId="6" applyFont="1" applyFill="1" applyBorder="1" applyAlignment="1">
      <alignment horizontal="left" vertical="center"/>
    </xf>
    <xf numFmtId="0" fontId="43" fillId="0" borderId="25" xfId="6" applyFont="1" applyFill="1" applyBorder="1" applyAlignment="1">
      <alignment horizontal="left" vertical="center"/>
    </xf>
    <xf numFmtId="0" fontId="43" fillId="0" borderId="0" xfId="6" applyFont="1" applyFill="1">
      <alignment vertical="center"/>
    </xf>
    <xf numFmtId="0" fontId="43" fillId="0" borderId="0" xfId="6" applyFont="1" applyFill="1" applyAlignment="1">
      <alignment vertical="center" shrinkToFit="1"/>
    </xf>
    <xf numFmtId="0" fontId="54" fillId="0" borderId="12" xfId="9" applyFont="1" applyFill="1" applyBorder="1" applyAlignment="1">
      <alignment vertical="top" wrapText="1"/>
    </xf>
    <xf numFmtId="0" fontId="48" fillId="0" borderId="2" xfId="0" applyFont="1" applyBorder="1" applyAlignment="1">
      <alignment vertical="top" wrapText="1"/>
    </xf>
    <xf numFmtId="0" fontId="43" fillId="0" borderId="104" xfId="9" applyFont="1" applyFill="1" applyBorder="1">
      <alignment vertical="center"/>
    </xf>
    <xf numFmtId="0" fontId="41" fillId="0" borderId="25" xfId="9" applyFont="1" applyBorder="1" applyAlignment="1">
      <alignment horizontal="right" vertical="top"/>
    </xf>
    <xf numFmtId="0" fontId="41" fillId="0" borderId="25" xfId="9" applyFont="1" applyBorder="1" applyAlignment="1">
      <alignment vertical="top" wrapText="1"/>
    </xf>
    <xf numFmtId="0" fontId="43" fillId="0" borderId="25" xfId="9" applyFont="1" applyBorder="1" applyAlignment="1">
      <alignment vertical="top" wrapText="1"/>
    </xf>
    <xf numFmtId="0" fontId="41" fillId="0" borderId="25" xfId="9" applyFont="1" applyBorder="1">
      <alignment vertical="center"/>
    </xf>
    <xf numFmtId="0" fontId="41" fillId="0" borderId="5" xfId="9" applyFont="1" applyFill="1" applyBorder="1" applyAlignment="1">
      <alignment horizontal="left" vertical="top" wrapText="1"/>
    </xf>
    <xf numFmtId="0" fontId="89" fillId="0" borderId="0" xfId="9" applyFont="1" applyFill="1" applyAlignment="1">
      <alignment horizontal="left" vertical="top"/>
    </xf>
    <xf numFmtId="0" fontId="43" fillId="0" borderId="3" xfId="9" applyFont="1" applyBorder="1" applyAlignment="1">
      <alignment horizontal="center" vertical="center"/>
    </xf>
    <xf numFmtId="0" fontId="91" fillId="0" borderId="0" xfId="0" applyFont="1">
      <alignment vertical="center"/>
    </xf>
    <xf numFmtId="0" fontId="41" fillId="2" borderId="0" xfId="9" applyFont="1" applyFill="1" applyAlignment="1">
      <alignment horizontal="center" vertical="center"/>
    </xf>
    <xf numFmtId="0" fontId="43" fillId="0" borderId="0" xfId="9" applyFont="1" applyFill="1" applyAlignment="1">
      <alignment horizontal="distributed" vertical="center"/>
    </xf>
    <xf numFmtId="0" fontId="44" fillId="0" borderId="0" xfId="9" applyFont="1" applyFill="1" applyAlignment="1">
      <alignment horizontal="left" vertical="center"/>
    </xf>
    <xf numFmtId="0" fontId="44" fillId="0" borderId="2" xfId="9" applyFont="1" applyBorder="1">
      <alignment vertical="center"/>
    </xf>
    <xf numFmtId="0" fontId="43" fillId="2" borderId="0" xfId="9" applyFont="1" applyFill="1" applyAlignment="1">
      <alignment horizontal="center" vertical="center"/>
    </xf>
    <xf numFmtId="0" fontId="91" fillId="0" borderId="2" xfId="9" applyFont="1" applyBorder="1" applyAlignment="1">
      <alignment vertical="top"/>
    </xf>
    <xf numFmtId="0" fontId="43" fillId="0" borderId="2" xfId="9" applyFont="1" applyBorder="1">
      <alignment vertical="center"/>
    </xf>
    <xf numFmtId="193" fontId="43" fillId="0" borderId="0" xfId="9" applyNumberFormat="1" applyFont="1" applyFill="1" applyAlignment="1">
      <alignment horizontal="center" vertical="center"/>
    </xf>
    <xf numFmtId="0" fontId="41" fillId="0" borderId="2" xfId="9" applyFont="1" applyBorder="1" applyAlignment="1">
      <alignment vertical="top" wrapText="1"/>
    </xf>
    <xf numFmtId="0" fontId="43" fillId="0" borderId="0" xfId="9" applyFont="1" applyAlignment="1">
      <alignment horizontal="center" vertical="top"/>
    </xf>
    <xf numFmtId="184" fontId="43" fillId="0" borderId="2" xfId="9" applyNumberFormat="1" applyFont="1" applyFill="1" applyBorder="1">
      <alignment vertical="center"/>
    </xf>
    <xf numFmtId="0" fontId="50" fillId="2" borderId="0" xfId="9" applyFont="1" applyFill="1" applyAlignment="1">
      <alignment horizontal="left" vertical="center"/>
    </xf>
    <xf numFmtId="0" fontId="90" fillId="0" borderId="0" xfId="9" applyFont="1" applyFill="1">
      <alignment vertical="center"/>
    </xf>
    <xf numFmtId="0" fontId="92" fillId="0" borderId="0" xfId="9" quotePrefix="1" applyFont="1" applyFill="1" applyAlignment="1">
      <alignment horizontal="right" vertical="top" wrapText="1"/>
    </xf>
    <xf numFmtId="0" fontId="43" fillId="0" borderId="2" xfId="9" applyFont="1" applyBorder="1" applyAlignment="1">
      <alignment vertical="top" wrapText="1"/>
    </xf>
    <xf numFmtId="0" fontId="92" fillId="0" borderId="0" xfId="9" quotePrefix="1" applyFont="1" applyFill="1" applyAlignment="1">
      <alignment horizontal="right" vertical="top"/>
    </xf>
    <xf numFmtId="184" fontId="43" fillId="0" borderId="2" xfId="9" applyNumberFormat="1" applyFont="1" applyFill="1" applyBorder="1" applyAlignment="1">
      <alignment horizontal="center" vertical="center"/>
    </xf>
    <xf numFmtId="216" fontId="43" fillId="0" borderId="0" xfId="9" applyNumberFormat="1" applyFont="1" applyFill="1">
      <alignment vertical="center"/>
    </xf>
    <xf numFmtId="0" fontId="43" fillId="0" borderId="2" xfId="9" applyFont="1" applyFill="1" applyBorder="1" applyAlignment="1">
      <alignment vertical="top" wrapText="1"/>
    </xf>
    <xf numFmtId="0" fontId="41" fillId="0" borderId="2" xfId="9" applyFont="1" applyFill="1" applyBorder="1" applyAlignment="1"/>
    <xf numFmtId="220" fontId="43" fillId="0" borderId="0" xfId="9" applyNumberFormat="1" applyFont="1" applyFill="1" applyAlignment="1">
      <alignment vertical="center" shrinkToFit="1"/>
    </xf>
    <xf numFmtId="220" fontId="43" fillId="0" borderId="0" xfId="9" applyNumberFormat="1" applyFont="1" applyFill="1">
      <alignment vertical="center"/>
    </xf>
    <xf numFmtId="208" fontId="43" fillId="0" borderId="0" xfId="9" applyNumberFormat="1" applyFont="1" applyFill="1" applyAlignment="1">
      <alignment horizontal="center" vertical="center"/>
    </xf>
    <xf numFmtId="0" fontId="41" fillId="0" borderId="0" xfId="9" applyFont="1" applyFill="1" applyAlignment="1">
      <alignment horizontal="center" vertical="top"/>
    </xf>
    <xf numFmtId="0" fontId="43" fillId="0" borderId="69" xfId="9" applyFont="1" applyFill="1" applyBorder="1">
      <alignment vertical="center"/>
    </xf>
    <xf numFmtId="0" fontId="43" fillId="0" borderId="70" xfId="9" applyFont="1" applyFill="1" applyBorder="1">
      <alignment vertical="center"/>
    </xf>
    <xf numFmtId="0" fontId="43" fillId="0" borderId="18" xfId="9" applyFont="1" applyBorder="1">
      <alignment vertical="center"/>
    </xf>
    <xf numFmtId="0" fontId="43" fillId="0" borderId="6" xfId="9" applyFont="1" applyBorder="1">
      <alignment vertical="center"/>
    </xf>
    <xf numFmtId="0" fontId="43" fillId="0" borderId="7" xfId="9" applyFont="1" applyBorder="1" applyProtection="1">
      <alignment vertical="center"/>
      <protection locked="0"/>
    </xf>
    <xf numFmtId="0" fontId="43" fillId="0" borderId="8" xfId="9" applyFont="1" applyBorder="1">
      <alignment vertical="center"/>
    </xf>
    <xf numFmtId="0" fontId="43" fillId="0" borderId="9" xfId="9" applyFont="1" applyBorder="1" applyProtection="1">
      <alignment vertical="center"/>
      <protection locked="0"/>
    </xf>
    <xf numFmtId="0" fontId="43" fillId="0" borderId="10" xfId="9" applyFont="1" applyBorder="1">
      <alignment vertical="center"/>
    </xf>
    <xf numFmtId="0" fontId="111" fillId="2" borderId="0" xfId="9" applyFont="1" applyFill="1" applyAlignment="1">
      <alignment horizontal="right" vertical="center" shrinkToFit="1"/>
    </xf>
    <xf numFmtId="221" fontId="43" fillId="0" borderId="158" xfId="9" applyNumberFormat="1" applyFont="1" applyFill="1" applyBorder="1">
      <alignment vertical="center"/>
    </xf>
    <xf numFmtId="178" fontId="41" fillId="0" borderId="0" xfId="9" applyNumberFormat="1" applyFont="1" applyFill="1" applyAlignment="1">
      <alignment horizontal="right" vertical="center" shrinkToFit="1"/>
    </xf>
    <xf numFmtId="0" fontId="44" fillId="0" borderId="11" xfId="9" applyFont="1" applyFill="1" applyBorder="1" applyAlignment="1"/>
    <xf numFmtId="0" fontId="43" fillId="0" borderId="11" xfId="9" applyFont="1" applyFill="1" applyBorder="1" applyAlignment="1"/>
    <xf numFmtId="0" fontId="43" fillId="0" borderId="124" xfId="9" applyFont="1" applyFill="1" applyBorder="1">
      <alignment vertical="center"/>
    </xf>
    <xf numFmtId="0" fontId="43" fillId="0" borderId="94" xfId="9" applyFont="1" applyFill="1" applyBorder="1">
      <alignment vertical="center"/>
    </xf>
    <xf numFmtId="0" fontId="43" fillId="0" borderId="67" xfId="9" applyFont="1" applyFill="1" applyBorder="1" applyAlignment="1">
      <alignment horizontal="left" vertical="center"/>
    </xf>
    <xf numFmtId="0" fontId="43" fillId="0" borderId="67" xfId="9" applyFont="1" applyFill="1" applyBorder="1">
      <alignment vertical="center"/>
    </xf>
    <xf numFmtId="0" fontId="43" fillId="0" borderId="68" xfId="9" applyFont="1" applyFill="1" applyBorder="1">
      <alignment vertical="center"/>
    </xf>
    <xf numFmtId="0" fontId="43" fillId="0" borderId="117" xfId="9" applyFont="1" applyFill="1" applyBorder="1">
      <alignment vertical="center"/>
    </xf>
    <xf numFmtId="0" fontId="41" fillId="0" borderId="30" xfId="9" applyFont="1" applyFill="1" applyBorder="1" applyAlignment="1">
      <alignment horizontal="left" vertical="center"/>
    </xf>
    <xf numFmtId="0" fontId="41" fillId="0" borderId="31" xfId="9" applyFont="1" applyFill="1" applyBorder="1" applyAlignment="1">
      <alignment horizontal="left" vertical="center"/>
    </xf>
    <xf numFmtId="0" fontId="43" fillId="0" borderId="30" xfId="9" applyFont="1" applyFill="1" applyBorder="1">
      <alignment vertical="center"/>
    </xf>
    <xf numFmtId="0" fontId="43" fillId="0" borderId="118" xfId="9" applyFont="1" applyFill="1" applyBorder="1">
      <alignment vertical="center"/>
    </xf>
    <xf numFmtId="0" fontId="43" fillId="0" borderId="69" xfId="9" applyFont="1" applyFill="1" applyBorder="1" applyAlignment="1">
      <alignment horizontal="left"/>
    </xf>
    <xf numFmtId="0" fontId="43" fillId="0" borderId="70" xfId="9" applyFont="1" applyFill="1" applyBorder="1" applyAlignment="1">
      <alignment horizontal="left"/>
    </xf>
    <xf numFmtId="0" fontId="41" fillId="0" borderId="69" xfId="9" applyFont="1" applyFill="1" applyBorder="1" applyAlignment="1">
      <alignment horizontal="left" vertical="top"/>
    </xf>
    <xf numFmtId="0" fontId="41" fillId="0" borderId="70" xfId="9" applyFont="1" applyFill="1" applyBorder="1" applyAlignment="1">
      <alignment horizontal="left" vertical="top"/>
    </xf>
    <xf numFmtId="0" fontId="94" fillId="0" borderId="0" xfId="9" applyFont="1" applyFill="1" applyAlignment="1">
      <alignment horizontal="center" vertical="top"/>
    </xf>
    <xf numFmtId="0" fontId="43" fillId="0" borderId="73" xfId="9" applyFont="1" applyFill="1" applyBorder="1">
      <alignment vertical="center"/>
    </xf>
    <xf numFmtId="0" fontId="43" fillId="0" borderId="74" xfId="9" applyFont="1" applyFill="1" applyBorder="1">
      <alignment vertical="center"/>
    </xf>
    <xf numFmtId="178" fontId="43" fillId="0" borderId="0" xfId="9" applyNumberFormat="1" applyFont="1">
      <alignment vertical="center"/>
    </xf>
    <xf numFmtId="224" fontId="43" fillId="0" borderId="0" xfId="9" applyNumberFormat="1" applyFont="1">
      <alignment vertical="center"/>
    </xf>
    <xf numFmtId="0" fontId="41" fillId="0" borderId="2" xfId="9" applyFont="1" applyBorder="1">
      <alignment vertical="center"/>
    </xf>
    <xf numFmtId="0" fontId="41" fillId="0" borderId="0" xfId="9" applyFont="1" applyAlignment="1">
      <alignment horizontal="left" vertical="top"/>
    </xf>
    <xf numFmtId="0" fontId="43" fillId="0" borderId="0" xfId="9" applyFont="1" applyAlignment="1">
      <alignment horizontal="center" vertical="center" textRotation="255"/>
    </xf>
    <xf numFmtId="0" fontId="43" fillId="0" borderId="4" xfId="9" applyFont="1" applyBorder="1">
      <alignment vertical="center"/>
    </xf>
    <xf numFmtId="0" fontId="43" fillId="0" borderId="3" xfId="9" applyFont="1" applyBorder="1">
      <alignment vertical="center"/>
    </xf>
    <xf numFmtId="0" fontId="43" fillId="0" borderId="5" xfId="9" applyFont="1" applyBorder="1">
      <alignment vertical="center"/>
    </xf>
    <xf numFmtId="0" fontId="43" fillId="0" borderId="0" xfId="9" applyFont="1" applyAlignment="1">
      <alignment horizontal="center" textRotation="255"/>
    </xf>
    <xf numFmtId="0" fontId="121" fillId="2" borderId="0" xfId="9" applyFont="1" applyFill="1" applyAlignment="1">
      <alignment horizontal="center" vertical="center"/>
    </xf>
    <xf numFmtId="200" fontId="43" fillId="0" borderId="0" xfId="9" applyNumberFormat="1" applyFont="1">
      <alignment vertical="center"/>
    </xf>
    <xf numFmtId="182" fontId="43" fillId="2" borderId="0" xfId="9" applyNumberFormat="1" applyFont="1" applyFill="1" applyAlignment="1">
      <alignment horizontal="center" vertical="center"/>
    </xf>
    <xf numFmtId="189" fontId="43" fillId="2" borderId="0" xfId="9" applyNumberFormat="1" applyFont="1" applyFill="1" applyAlignment="1">
      <alignment horizontal="center" vertical="center"/>
    </xf>
    <xf numFmtId="182" fontId="43" fillId="11" borderId="0" xfId="9" applyNumberFormat="1" applyFont="1" applyFill="1" applyAlignment="1">
      <alignment horizontal="center" vertical="center"/>
    </xf>
    <xf numFmtId="0" fontId="43" fillId="2" borderId="0" xfId="9" applyFont="1" applyFill="1" applyAlignment="1">
      <alignment horizontal="right" vertical="center"/>
    </xf>
    <xf numFmtId="218" fontId="43" fillId="0" borderId="0" xfId="9" applyNumberFormat="1" applyFont="1" applyAlignment="1">
      <alignment horizontal="center" vertical="center"/>
    </xf>
    <xf numFmtId="0" fontId="116" fillId="0" borderId="0" xfId="9" applyFont="1" applyAlignment="1">
      <alignment horizontal="center" vertical="center"/>
    </xf>
    <xf numFmtId="177" fontId="43" fillId="0" borderId="0" xfId="9" applyNumberFormat="1" applyFont="1" applyFill="1" applyAlignment="1">
      <alignment horizontal="center" vertical="center"/>
    </xf>
    <xf numFmtId="0" fontId="116" fillId="0" borderId="0" xfId="9" applyFont="1" applyAlignment="1">
      <alignment horizontal="right" vertical="center"/>
    </xf>
    <xf numFmtId="177" fontId="43" fillId="0" borderId="0" xfId="9" applyNumberFormat="1" applyFont="1" applyFill="1" applyAlignment="1">
      <alignment horizontal="right" vertical="center"/>
    </xf>
    <xf numFmtId="0" fontId="91" fillId="0" borderId="0" xfId="0" applyFont="1" applyAlignment="1">
      <alignment horizontal="center" vertical="center"/>
    </xf>
    <xf numFmtId="184" fontId="43" fillId="0" borderId="0" xfId="9" applyNumberFormat="1" applyFont="1" applyFill="1" applyAlignment="1">
      <alignment horizontal="right" vertical="center"/>
    </xf>
    <xf numFmtId="218" fontId="43" fillId="0" borderId="0" xfId="9" applyNumberFormat="1" applyFont="1" applyAlignment="1">
      <alignment horizontal="left" vertical="center"/>
    </xf>
    <xf numFmtId="217" fontId="43" fillId="0" borderId="0" xfId="9" applyNumberFormat="1" applyFont="1" applyAlignment="1">
      <alignment horizontal="center" vertical="center"/>
    </xf>
    <xf numFmtId="219" fontId="43" fillId="0" borderId="0" xfId="9" applyNumberFormat="1" applyFont="1" applyAlignment="1">
      <alignment horizontal="left" vertical="center"/>
    </xf>
    <xf numFmtId="0" fontId="43" fillId="0" borderId="27" xfId="9" applyFont="1" applyBorder="1">
      <alignment vertical="center"/>
    </xf>
    <xf numFmtId="0" fontId="41" fillId="0" borderId="21" xfId="9" applyFont="1" applyFill="1" applyBorder="1" applyAlignment="1">
      <alignment vertical="top" wrapText="1" shrinkToFit="1"/>
    </xf>
    <xf numFmtId="0" fontId="43" fillId="0" borderId="18" xfId="9" applyFont="1" applyFill="1" applyBorder="1" applyProtection="1">
      <alignment vertical="center"/>
      <protection locked="0"/>
    </xf>
    <xf numFmtId="0" fontId="43" fillId="0" borderId="12" xfId="9" applyFont="1" applyFill="1" applyBorder="1" applyProtection="1">
      <alignment vertical="center"/>
      <protection locked="0"/>
    </xf>
    <xf numFmtId="0" fontId="43" fillId="0" borderId="6" xfId="9" applyFont="1" applyFill="1" applyBorder="1" applyProtection="1">
      <alignment vertical="center"/>
      <protection locked="0"/>
    </xf>
    <xf numFmtId="180" fontId="43" fillId="0" borderId="0" xfId="9" applyNumberFormat="1" applyFont="1" applyFill="1">
      <alignment vertical="center"/>
    </xf>
    <xf numFmtId="215" fontId="43" fillId="0" borderId="0" xfId="9" applyNumberFormat="1" applyFont="1" applyFill="1">
      <alignment vertical="center"/>
    </xf>
    <xf numFmtId="180" fontId="43" fillId="0" borderId="24" xfId="9" applyNumberFormat="1" applyFont="1" applyFill="1" applyBorder="1">
      <alignment vertical="center"/>
    </xf>
    <xf numFmtId="0" fontId="102" fillId="0" borderId="12" xfId="9" applyFont="1" applyBorder="1">
      <alignment vertical="center"/>
    </xf>
    <xf numFmtId="0" fontId="102" fillId="0" borderId="6" xfId="9" applyFont="1" applyBorder="1">
      <alignment vertical="center"/>
    </xf>
    <xf numFmtId="0" fontId="102" fillId="0" borderId="7" xfId="9" applyFont="1" applyBorder="1">
      <alignment vertical="center"/>
    </xf>
    <xf numFmtId="0" fontId="105" fillId="0" borderId="7" xfId="9" applyFont="1" applyBorder="1">
      <alignment vertical="center"/>
    </xf>
    <xf numFmtId="0" fontId="105" fillId="0" borderId="0" xfId="9" applyFont="1" applyAlignment="1">
      <alignment vertical="top" wrapText="1"/>
    </xf>
    <xf numFmtId="0" fontId="105" fillId="0" borderId="7" xfId="9" applyFont="1" applyBorder="1" applyAlignment="1">
      <alignment vertical="top" wrapText="1"/>
    </xf>
    <xf numFmtId="0" fontId="105" fillId="0" borderId="9" xfId="9" applyFont="1" applyBorder="1" applyAlignment="1">
      <alignment vertical="top" wrapText="1"/>
    </xf>
    <xf numFmtId="0" fontId="44" fillId="0" borderId="0" xfId="9" applyFont="1" applyAlignment="1" applyProtection="1">
      <alignment vertical="top" wrapText="1"/>
      <protection locked="0"/>
    </xf>
    <xf numFmtId="198" fontId="41" fillId="0" borderId="45" xfId="0" applyNumberFormat="1" applyFont="1" applyBorder="1" applyAlignment="1">
      <alignment horizontal="center" vertical="center"/>
    </xf>
    <xf numFmtId="0" fontId="43" fillId="0" borderId="25" xfId="9" applyFont="1" applyFill="1" applyBorder="1" applyAlignment="1">
      <alignment vertical="top"/>
    </xf>
    <xf numFmtId="0" fontId="49" fillId="0" borderId="13" xfId="9" applyFont="1" applyFill="1" applyBorder="1">
      <alignment vertical="center"/>
    </xf>
    <xf numFmtId="0" fontId="39" fillId="0" borderId="2" xfId="0" applyFont="1" applyBorder="1" applyAlignment="1">
      <alignment vertical="top"/>
    </xf>
    <xf numFmtId="0" fontId="116" fillId="0" borderId="0" xfId="9" applyFont="1" applyFill="1" applyAlignment="1">
      <alignment horizontal="left" vertical="center"/>
    </xf>
    <xf numFmtId="0" fontId="43" fillId="0" borderId="0" xfId="0" applyFont="1" applyAlignment="1">
      <alignment vertical="top" wrapText="1"/>
    </xf>
    <xf numFmtId="0" fontId="43" fillId="0" borderId="0" xfId="0" applyFont="1" applyAlignment="1">
      <alignment horizontal="left" vertical="top"/>
    </xf>
    <xf numFmtId="0" fontId="43" fillId="0" borderId="46" xfId="9" applyFont="1" applyFill="1" applyBorder="1" applyAlignment="1" applyProtection="1">
      <alignment horizontal="center" shrinkToFit="1"/>
      <protection locked="0"/>
    </xf>
    <xf numFmtId="0" fontId="9" fillId="0" borderId="1" xfId="9" quotePrefix="1" applyFill="1" applyBorder="1" applyAlignment="1">
      <alignment horizontal="right" vertical="center"/>
    </xf>
    <xf numFmtId="0" fontId="15" fillId="0" borderId="0" xfId="9" applyFont="1" applyFill="1" applyAlignment="1" applyProtection="1">
      <alignment horizontal="center" vertical="center"/>
      <protection locked="0"/>
    </xf>
    <xf numFmtId="0" fontId="22" fillId="0" borderId="0" xfId="9" applyFont="1" applyFill="1" applyAlignment="1">
      <alignment horizontal="left" vertical="center"/>
    </xf>
    <xf numFmtId="0" fontId="136" fillId="0" borderId="0" xfId="15" applyFont="1" applyFill="1" applyAlignment="1" applyProtection="1">
      <alignment vertical="center"/>
    </xf>
    <xf numFmtId="0" fontId="8" fillId="0" borderId="1" xfId="9" applyFont="1" applyFill="1" applyBorder="1" applyAlignment="1">
      <alignment vertical="top"/>
    </xf>
    <xf numFmtId="0" fontId="8" fillId="0" borderId="13" xfId="9" applyFont="1" applyFill="1" applyBorder="1" applyAlignment="1">
      <alignment horizontal="left" vertical="top"/>
    </xf>
    <xf numFmtId="49" fontId="9" fillId="0" borderId="1" xfId="9" applyNumberFormat="1" applyFill="1" applyBorder="1" applyAlignment="1">
      <alignment vertical="top"/>
    </xf>
    <xf numFmtId="49" fontId="9" fillId="0" borderId="0" xfId="9" applyNumberFormat="1" applyFill="1" applyAlignment="1">
      <alignment vertical="top"/>
    </xf>
    <xf numFmtId="0" fontId="8" fillId="0" borderId="1" xfId="9" applyFont="1" applyFill="1" applyBorder="1" applyAlignment="1">
      <alignment horizontal="left" vertical="center"/>
    </xf>
    <xf numFmtId="209" fontId="9" fillId="0" borderId="0" xfId="9" applyNumberFormat="1" applyFill="1" applyAlignment="1">
      <alignment vertical="center" shrinkToFit="1"/>
    </xf>
    <xf numFmtId="0" fontId="15" fillId="0" borderId="25" xfId="9" applyFont="1" applyFill="1" applyBorder="1" applyAlignment="1">
      <alignment horizontal="right" vertical="top" shrinkToFit="1"/>
    </xf>
    <xf numFmtId="0" fontId="23" fillId="0" borderId="0" xfId="9" applyFont="1" applyFill="1">
      <alignment vertical="center"/>
    </xf>
    <xf numFmtId="0" fontId="9" fillId="0" borderId="0" xfId="9" applyFill="1" applyAlignment="1">
      <alignment vertical="center" wrapText="1"/>
    </xf>
    <xf numFmtId="0" fontId="137" fillId="0" borderId="25" xfId="9" applyFont="1" applyFill="1" applyBorder="1" applyAlignment="1">
      <alignment horizontal="center" vertical="center"/>
    </xf>
    <xf numFmtId="0" fontId="137" fillId="0" borderId="25" xfId="9" applyFont="1" applyFill="1" applyBorder="1">
      <alignment vertical="center"/>
    </xf>
    <xf numFmtId="0" fontId="88" fillId="0" borderId="25" xfId="9" applyFont="1" applyFill="1" applyBorder="1" applyAlignment="1">
      <alignment horizontal="left" vertical="center"/>
    </xf>
    <xf numFmtId="0" fontId="15" fillId="0" borderId="2" xfId="0" applyFont="1" applyBorder="1" applyAlignment="1">
      <alignment horizontal="left" vertical="top" wrapText="1"/>
    </xf>
    <xf numFmtId="0" fontId="17" fillId="0" borderId="0" xfId="9" applyFont="1" applyFill="1" applyAlignment="1">
      <alignment horizontal="left" vertical="center"/>
    </xf>
    <xf numFmtId="0" fontId="15" fillId="0" borderId="2" xfId="9" applyFont="1" applyFill="1" applyBorder="1" applyAlignment="1">
      <alignment horizontal="left" vertical="top"/>
    </xf>
    <xf numFmtId="0" fontId="15" fillId="0" borderId="2" xfId="9" applyFont="1" applyFill="1" applyBorder="1" applyAlignment="1">
      <alignment horizontal="left" vertical="center" wrapText="1"/>
    </xf>
    <xf numFmtId="0" fontId="22" fillId="0" borderId="0" xfId="9" applyFont="1" applyFill="1">
      <alignment vertical="center"/>
    </xf>
    <xf numFmtId="0" fontId="15" fillId="0" borderId="0" xfId="9" applyFont="1" applyFill="1" applyAlignment="1" applyProtection="1">
      <alignment vertical="top" wrapText="1"/>
      <protection locked="0"/>
    </xf>
    <xf numFmtId="0" fontId="9" fillId="0" borderId="1" xfId="9" quotePrefix="1" applyFill="1" applyBorder="1" applyAlignment="1">
      <alignment vertical="top"/>
    </xf>
    <xf numFmtId="0" fontId="9" fillId="0" borderId="21" xfId="9" applyFill="1" applyBorder="1" applyAlignment="1">
      <alignment horizontal="left" vertical="center"/>
    </xf>
    <xf numFmtId="0" fontId="9" fillId="0" borderId="21" xfId="9" applyFill="1" applyBorder="1">
      <alignment vertical="center"/>
    </xf>
    <xf numFmtId="0" fontId="9" fillId="0" borderId="21" xfId="9" applyFill="1" applyBorder="1" applyAlignment="1">
      <alignment vertical="top" wrapText="1"/>
    </xf>
    <xf numFmtId="0" fontId="14" fillId="0" borderId="0" xfId="9" applyFont="1" applyFill="1">
      <alignment vertical="center"/>
    </xf>
    <xf numFmtId="0" fontId="19" fillId="0" borderId="2" xfId="11" applyFont="1" applyBorder="1">
      <alignment vertical="center"/>
    </xf>
    <xf numFmtId="0" fontId="38" fillId="0" borderId="0" xfId="9" applyFont="1" applyFill="1" applyAlignment="1">
      <alignment vertical="top" wrapText="1"/>
    </xf>
    <xf numFmtId="0" fontId="15" fillId="0" borderId="25" xfId="9" applyFont="1" applyFill="1" applyBorder="1" applyAlignment="1">
      <alignment horizontal="left" vertical="top"/>
    </xf>
    <xf numFmtId="0" fontId="138" fillId="0" borderId="2" xfId="0" applyFont="1" applyBorder="1">
      <alignment vertical="center"/>
    </xf>
    <xf numFmtId="0" fontId="9" fillId="0" borderId="0" xfId="9" applyFill="1" applyAlignment="1">
      <alignment horizontal="center" vertical="top"/>
    </xf>
    <xf numFmtId="0" fontId="9" fillId="0" borderId="18" xfId="9" applyFill="1" applyBorder="1">
      <alignment vertical="center"/>
    </xf>
    <xf numFmtId="0" fontId="15" fillId="0" borderId="12" xfId="9" applyFont="1" applyFill="1" applyBorder="1">
      <alignment vertical="center"/>
    </xf>
    <xf numFmtId="0" fontId="15" fillId="0" borderId="6" xfId="9" applyFont="1" applyFill="1" applyBorder="1">
      <alignment vertical="center"/>
    </xf>
    <xf numFmtId="0" fontId="22" fillId="0" borderId="7" xfId="9" applyFont="1" applyFill="1" applyBorder="1" applyAlignment="1">
      <alignment horizontal="right" vertical="center"/>
    </xf>
    <xf numFmtId="0" fontId="15" fillId="0" borderId="8" xfId="9" applyFont="1" applyFill="1" applyBorder="1">
      <alignment vertical="center"/>
    </xf>
    <xf numFmtId="0" fontId="56" fillId="0" borderId="8" xfId="9" applyFont="1" applyFill="1" applyBorder="1" applyAlignment="1">
      <alignment vertical="top" wrapText="1"/>
    </xf>
    <xf numFmtId="0" fontId="15" fillId="0" borderId="8" xfId="0" applyFont="1" applyBorder="1" applyAlignment="1">
      <alignment vertical="top" wrapText="1"/>
    </xf>
    <xf numFmtId="0" fontId="139" fillId="0" borderId="7" xfId="9" applyFont="1" applyFill="1" applyBorder="1" applyAlignment="1">
      <alignment horizontal="right" vertical="center"/>
    </xf>
    <xf numFmtId="0" fontId="66" fillId="0" borderId="0" xfId="9" applyFont="1" applyFill="1">
      <alignment vertical="center"/>
    </xf>
    <xf numFmtId="0" fontId="37" fillId="0" borderId="0" xfId="0" applyFont="1" applyAlignment="1">
      <alignment vertical="top" wrapText="1"/>
    </xf>
    <xf numFmtId="0" fontId="38" fillId="0" borderId="7" xfId="9" applyFont="1" applyFill="1" applyBorder="1">
      <alignment vertical="center"/>
    </xf>
    <xf numFmtId="0" fontId="38" fillId="0" borderId="9" xfId="9" applyFont="1" applyFill="1" applyBorder="1">
      <alignment vertical="center"/>
    </xf>
    <xf numFmtId="0" fontId="15" fillId="0" borderId="10" xfId="0" applyFont="1" applyBorder="1" applyAlignment="1">
      <alignment vertical="top" wrapText="1"/>
    </xf>
    <xf numFmtId="0" fontId="38" fillId="0" borderId="0" xfId="9" applyFont="1" applyFill="1" applyAlignment="1">
      <alignment horizontal="right" vertical="center"/>
    </xf>
    <xf numFmtId="0" fontId="2" fillId="0" borderId="25" xfId="0" applyFont="1" applyBorder="1" applyAlignment="1">
      <alignment vertical="top"/>
    </xf>
    <xf numFmtId="49" fontId="38" fillId="0" borderId="1" xfId="9" applyNumberFormat="1" applyFont="1" applyFill="1" applyBorder="1" applyAlignment="1">
      <alignment vertical="top"/>
    </xf>
    <xf numFmtId="49" fontId="38" fillId="0" borderId="0" xfId="9" applyNumberFormat="1" applyFont="1" applyFill="1" applyAlignment="1">
      <alignment vertical="top"/>
    </xf>
    <xf numFmtId="0" fontId="38" fillId="0" borderId="1" xfId="9" applyFont="1" applyFill="1" applyBorder="1" applyAlignment="1">
      <alignment horizontal="left" vertical="center"/>
    </xf>
    <xf numFmtId="0" fontId="38" fillId="0" borderId="0" xfId="9" applyFont="1" applyFill="1">
      <alignment vertical="center"/>
    </xf>
    <xf numFmtId="0" fontId="38" fillId="0" borderId="0" xfId="9" applyFont="1" applyFill="1" applyAlignment="1">
      <alignment horizontal="left" vertical="center"/>
    </xf>
    <xf numFmtId="0" fontId="15" fillId="0" borderId="13" xfId="9" applyFont="1" applyFill="1" applyBorder="1" applyAlignment="1">
      <alignment horizontal="left" vertical="center"/>
    </xf>
    <xf numFmtId="0" fontId="15" fillId="0" borderId="25" xfId="9" applyFont="1" applyFill="1" applyBorder="1" applyAlignment="1" applyProtection="1">
      <alignment horizontal="right" vertical="top"/>
      <protection locked="0"/>
    </xf>
    <xf numFmtId="0" fontId="37" fillId="0" borderId="13" xfId="9" applyFont="1" applyFill="1" applyBorder="1" applyAlignment="1">
      <alignment horizontal="left" vertical="center"/>
    </xf>
    <xf numFmtId="0" fontId="38" fillId="0" borderId="0" xfId="9" applyFont="1" applyFill="1" applyAlignment="1" applyProtection="1">
      <alignment horizontal="center" shrinkToFit="1"/>
      <protection locked="0"/>
    </xf>
    <xf numFmtId="3" fontId="38" fillId="0" borderId="0" xfId="9" applyNumberFormat="1" applyFont="1" applyFill="1" applyAlignment="1" applyProtection="1">
      <alignment horizontal="center"/>
      <protection locked="0"/>
    </xf>
    <xf numFmtId="0" fontId="38" fillId="0" borderId="0" xfId="9" applyFont="1" applyFill="1" applyAlignment="1">
      <alignment horizontal="center"/>
    </xf>
    <xf numFmtId="0" fontId="15" fillId="0" borderId="0" xfId="9" applyFont="1" applyFill="1" applyAlignment="1" applyProtection="1">
      <alignment horizontal="left" vertical="top" wrapText="1"/>
      <protection locked="0"/>
    </xf>
    <xf numFmtId="0" fontId="38" fillId="0" borderId="1" xfId="9" applyFont="1" applyFill="1" applyBorder="1" applyAlignment="1" applyProtection="1">
      <alignment horizontal="left" vertical="center"/>
      <protection locked="0"/>
    </xf>
    <xf numFmtId="0" fontId="38" fillId="0" borderId="0" xfId="9" applyFont="1" applyFill="1" applyAlignment="1" applyProtection="1">
      <alignment horizontal="left" vertical="center"/>
      <protection locked="0"/>
    </xf>
    <xf numFmtId="0" fontId="38" fillId="0" borderId="13" xfId="9" applyFont="1" applyFill="1" applyBorder="1">
      <alignment vertical="center"/>
    </xf>
    <xf numFmtId="0" fontId="15" fillId="0" borderId="25" xfId="9" applyFont="1" applyFill="1" applyBorder="1" applyProtection="1">
      <alignment vertical="center"/>
      <protection locked="0"/>
    </xf>
    <xf numFmtId="0" fontId="9" fillId="0" borderId="9" xfId="9" applyFill="1" applyBorder="1" applyProtection="1">
      <alignment vertical="center"/>
      <protection locked="0"/>
    </xf>
    <xf numFmtId="0" fontId="56" fillId="0" borderId="11" xfId="9" applyFont="1" applyFill="1" applyBorder="1" applyAlignment="1">
      <alignment vertical="top" wrapText="1"/>
    </xf>
    <xf numFmtId="0" fontId="56" fillId="0" borderId="10" xfId="9" applyFont="1" applyFill="1" applyBorder="1" applyAlignment="1">
      <alignment vertical="top" wrapText="1"/>
    </xf>
    <xf numFmtId="0" fontId="38" fillId="0" borderId="4" xfId="9" applyFont="1" applyFill="1" applyBorder="1">
      <alignment vertical="center"/>
    </xf>
    <xf numFmtId="0" fontId="38" fillId="0" borderId="3" xfId="9" applyFont="1" applyFill="1" applyBorder="1">
      <alignment vertical="center"/>
    </xf>
    <xf numFmtId="0" fontId="140" fillId="0" borderId="34" xfId="9" applyFont="1" applyFill="1" applyBorder="1" applyProtection="1">
      <alignment vertical="center"/>
      <protection locked="0"/>
    </xf>
    <xf numFmtId="0" fontId="3" fillId="0" borderId="1" xfId="9" applyFont="1" applyFill="1" applyBorder="1" applyAlignment="1" applyProtection="1">
      <alignment horizontal="center" vertical="center"/>
      <protection locked="0"/>
    </xf>
    <xf numFmtId="0" fontId="3" fillId="0" borderId="0" xfId="9" applyFont="1" applyFill="1" applyAlignment="1" applyProtection="1">
      <alignment horizontal="center" vertical="center"/>
      <protection locked="0"/>
    </xf>
    <xf numFmtId="0" fontId="140" fillId="0" borderId="0" xfId="9" applyFont="1" applyFill="1" applyAlignment="1" applyProtection="1">
      <alignment horizontal="center" vertical="center"/>
      <protection locked="0"/>
    </xf>
    <xf numFmtId="0" fontId="140" fillId="0" borderId="25" xfId="9" applyFont="1" applyFill="1" applyBorder="1" applyAlignment="1" applyProtection="1">
      <alignment horizontal="center" vertical="center"/>
      <protection locked="0"/>
    </xf>
    <xf numFmtId="0" fontId="140" fillId="0" borderId="20" xfId="9" applyFont="1" applyFill="1" applyBorder="1" applyAlignment="1" applyProtection="1">
      <alignment horizontal="center" vertical="center"/>
      <protection locked="0"/>
    </xf>
    <xf numFmtId="176" fontId="15" fillId="0" borderId="0" xfId="3" applyFont="1" applyFill="1" applyBorder="1" applyAlignment="1" applyProtection="1">
      <alignment vertical="center"/>
      <protection locked="0"/>
    </xf>
    <xf numFmtId="0" fontId="24" fillId="0" borderId="2" xfId="9" applyFont="1" applyFill="1" applyBorder="1" applyAlignment="1" applyProtection="1">
      <alignment horizontal="left" vertical="center"/>
      <protection locked="0"/>
    </xf>
    <xf numFmtId="0" fontId="15" fillId="0" borderId="0" xfId="9" applyFont="1" applyFill="1" applyAlignment="1" applyProtection="1">
      <alignment horizontal="left" vertical="center"/>
      <protection locked="0"/>
    </xf>
    <xf numFmtId="0" fontId="9" fillId="0" borderId="0" xfId="9" applyFill="1" applyAlignment="1" applyProtection="1">
      <alignment horizontal="right" vertical="center"/>
      <protection locked="0"/>
    </xf>
    <xf numFmtId="0" fontId="32" fillId="0" borderId="0" xfId="9" applyFont="1" applyFill="1" applyAlignment="1">
      <alignment vertical="top"/>
    </xf>
    <xf numFmtId="0" fontId="32" fillId="0" borderId="0" xfId="9" applyFont="1" applyFill="1" applyAlignment="1">
      <alignment vertical="top" wrapText="1"/>
    </xf>
    <xf numFmtId="49" fontId="9" fillId="0" borderId="1" xfId="9" applyNumberFormat="1" applyFill="1" applyBorder="1">
      <alignment vertical="center"/>
    </xf>
    <xf numFmtId="49" fontId="9" fillId="0" borderId="0" xfId="9" applyNumberFormat="1" applyFill="1">
      <alignment vertical="center"/>
    </xf>
    <xf numFmtId="0" fontId="15" fillId="0" borderId="2" xfId="9" applyFont="1" applyFill="1" applyBorder="1" applyAlignment="1" applyProtection="1">
      <alignment horizontal="left" vertical="center"/>
      <protection locked="0"/>
    </xf>
    <xf numFmtId="0" fontId="9" fillId="0" borderId="7" xfId="9" applyFill="1" applyBorder="1" applyProtection="1">
      <alignment vertical="center"/>
      <protection locked="0"/>
    </xf>
    <xf numFmtId="0" fontId="15" fillId="0" borderId="2" xfId="9" applyFont="1" applyFill="1" applyBorder="1" applyProtection="1">
      <alignment vertical="center"/>
      <protection locked="0"/>
    </xf>
    <xf numFmtId="0" fontId="141" fillId="0" borderId="2" xfId="9" applyFont="1" applyFill="1" applyBorder="1" applyAlignment="1" applyProtection="1">
      <alignment horizontal="center" vertical="center"/>
      <protection locked="0"/>
    </xf>
    <xf numFmtId="0" fontId="15" fillId="0" borderId="0" xfId="0" applyFont="1" applyAlignment="1">
      <alignment vertical="top" wrapText="1"/>
    </xf>
    <xf numFmtId="176" fontId="15" fillId="0" borderId="25" xfId="3" applyFont="1" applyFill="1" applyBorder="1" applyAlignment="1" applyProtection="1">
      <alignment horizontal="right" vertical="top"/>
    </xf>
    <xf numFmtId="176" fontId="15" fillId="0" borderId="25" xfId="3" applyFont="1" applyFill="1" applyBorder="1" applyAlignment="1" applyProtection="1">
      <alignment vertical="center"/>
    </xf>
    <xf numFmtId="176" fontId="15" fillId="0" borderId="25" xfId="3" applyFont="1" applyFill="1" applyBorder="1" applyAlignment="1" applyProtection="1">
      <alignment horizontal="right" vertical="center"/>
    </xf>
    <xf numFmtId="176" fontId="15" fillId="0" borderId="25" xfId="3" applyFont="1" applyFill="1" applyBorder="1" applyAlignment="1">
      <alignment horizontal="right" vertical="center"/>
    </xf>
    <xf numFmtId="0" fontId="35" fillId="0" borderId="25" xfId="9" applyFont="1" applyFill="1" applyBorder="1" applyAlignment="1">
      <alignment horizontal="left" vertical="center"/>
    </xf>
    <xf numFmtId="176" fontId="15" fillId="0" borderId="25" xfId="3" applyFont="1" applyFill="1" applyBorder="1" applyAlignment="1">
      <alignment horizontal="right" vertical="top"/>
    </xf>
    <xf numFmtId="0" fontId="142" fillId="0" borderId="0" xfId="9" applyFont="1" applyFill="1" applyProtection="1">
      <alignment vertical="center"/>
      <protection locked="0"/>
    </xf>
    <xf numFmtId="176" fontId="15" fillId="0" borderId="27" xfId="3" applyFont="1" applyFill="1" applyBorder="1" applyAlignment="1">
      <alignment vertical="center"/>
    </xf>
    <xf numFmtId="176" fontId="15" fillId="0" borderId="3" xfId="3" applyFont="1" applyFill="1" applyBorder="1" applyAlignment="1">
      <alignment vertical="top" wrapText="1"/>
    </xf>
    <xf numFmtId="0" fontId="9" fillId="0" borderId="5" xfId="9" applyFill="1" applyBorder="1" applyProtection="1">
      <alignment vertical="center"/>
      <protection locked="0"/>
    </xf>
    <xf numFmtId="0" fontId="38" fillId="0" borderId="0" xfId="9" applyFont="1" applyFill="1" applyAlignment="1">
      <alignment horizontal="right" vertical="top"/>
    </xf>
    <xf numFmtId="0" fontId="15" fillId="0" borderId="0" xfId="0" applyFont="1" applyAlignment="1">
      <alignment horizontal="left" vertical="top" wrapText="1"/>
    </xf>
    <xf numFmtId="0" fontId="0" fillId="0" borderId="0" xfId="0" applyAlignment="1">
      <alignment vertical="top"/>
    </xf>
    <xf numFmtId="176" fontId="43" fillId="0" borderId="0" xfId="3" applyFont="1" applyFill="1" applyBorder="1" applyAlignment="1" applyProtection="1">
      <alignment vertical="center" wrapText="1"/>
    </xf>
    <xf numFmtId="0" fontId="9" fillId="2" borderId="0" xfId="9" applyFill="1" applyAlignment="1">
      <alignment horizontal="center" vertical="center"/>
    </xf>
    <xf numFmtId="0" fontId="50" fillId="2" borderId="0" xfId="9" applyFont="1" applyFill="1">
      <alignment vertical="center"/>
    </xf>
    <xf numFmtId="0" fontId="43" fillId="0" borderId="0" xfId="9" applyFont="1" applyFill="1" applyAlignment="1" applyProtection="1">
      <alignment horizontal="center" vertical="center"/>
      <protection locked="0"/>
    </xf>
    <xf numFmtId="184" fontId="43" fillId="0" borderId="0" xfId="9" applyNumberFormat="1" applyFont="1" applyFill="1" applyAlignment="1">
      <alignment horizontal="center" vertical="center"/>
    </xf>
    <xf numFmtId="182" fontId="43" fillId="0" borderId="0" xfId="9" applyNumberFormat="1" applyFont="1" applyFill="1" applyAlignment="1" applyProtection="1">
      <alignment horizontal="center" vertical="center"/>
      <protection locked="0"/>
    </xf>
    <xf numFmtId="189" fontId="43" fillId="0" borderId="0" xfId="9" applyNumberFormat="1" applyFont="1" applyFill="1" applyAlignment="1" applyProtection="1">
      <alignment horizontal="center" vertical="center"/>
      <protection locked="0"/>
    </xf>
    <xf numFmtId="0" fontId="9" fillId="0" borderId="2" xfId="9" applyBorder="1">
      <alignment vertical="center"/>
    </xf>
    <xf numFmtId="0" fontId="15" fillId="2" borderId="2" xfId="9" applyFont="1" applyFill="1" applyBorder="1" applyAlignment="1">
      <alignment vertical="center" shrinkToFit="1"/>
    </xf>
    <xf numFmtId="0" fontId="38" fillId="0" borderId="25" xfId="9" applyFont="1" applyBorder="1" applyAlignment="1">
      <alignment horizontal="right" vertical="center"/>
    </xf>
    <xf numFmtId="0" fontId="9" fillId="0" borderId="227" xfId="9" applyFill="1" applyBorder="1" applyAlignment="1">
      <alignment horizontal="right" vertical="top"/>
    </xf>
    <xf numFmtId="0" fontId="9" fillId="0" borderId="231" xfId="9" applyFill="1" applyBorder="1">
      <alignment vertical="center"/>
    </xf>
    <xf numFmtId="0" fontId="9" fillId="0" borderId="232" xfId="9" applyFill="1" applyBorder="1">
      <alignment vertical="center"/>
    </xf>
    <xf numFmtId="0" fontId="9" fillId="0" borderId="232" xfId="9" applyBorder="1">
      <alignment vertical="center"/>
    </xf>
    <xf numFmtId="0" fontId="144" fillId="0" borderId="0" xfId="9" applyFont="1" applyFill="1" applyAlignment="1">
      <alignment vertical="center" shrinkToFit="1"/>
    </xf>
    <xf numFmtId="182" fontId="9" fillId="0" borderId="0" xfId="9" applyNumberFormat="1" applyFill="1" applyProtection="1">
      <alignment vertical="center"/>
      <protection locked="0"/>
    </xf>
    <xf numFmtId="193" fontId="9" fillId="0" borderId="0" xfId="9" applyNumberFormat="1" applyFill="1" applyProtection="1">
      <alignment vertical="center"/>
      <protection locked="0"/>
    </xf>
    <xf numFmtId="0" fontId="43" fillId="0" borderId="225" xfId="9" applyFont="1" applyFill="1" applyBorder="1">
      <alignment vertical="center"/>
    </xf>
    <xf numFmtId="0" fontId="43" fillId="0" borderId="226" xfId="9" applyFont="1" applyFill="1" applyBorder="1">
      <alignment vertical="center"/>
    </xf>
    <xf numFmtId="0" fontId="9" fillId="0" borderId="228" xfId="9" applyBorder="1">
      <alignment vertical="center"/>
    </xf>
    <xf numFmtId="0" fontId="43" fillId="0" borderId="229" xfId="9" applyFont="1" applyBorder="1">
      <alignment vertical="center"/>
    </xf>
    <xf numFmtId="0" fontId="9" fillId="0" borderId="225" xfId="9" applyFill="1" applyBorder="1" applyAlignment="1">
      <alignment vertical="top" wrapText="1"/>
    </xf>
    <xf numFmtId="0" fontId="9" fillId="0" borderId="227" xfId="9" applyFill="1" applyBorder="1">
      <alignment vertical="center"/>
    </xf>
    <xf numFmtId="0" fontId="5" fillId="0" borderId="0" xfId="0" applyFont="1" applyAlignment="1">
      <alignment horizontal="center" vertical="center"/>
    </xf>
    <xf numFmtId="0" fontId="90" fillId="0" borderId="22" xfId="0" applyFont="1" applyBorder="1" applyAlignment="1">
      <alignment horizontal="center" vertical="center" wrapText="1"/>
    </xf>
    <xf numFmtId="0" fontId="90" fillId="0" borderId="21" xfId="0" applyFont="1" applyBorder="1" applyAlignment="1">
      <alignment horizontal="center" vertical="center"/>
    </xf>
    <xf numFmtId="0" fontId="90" fillId="0" borderId="108" xfId="0" applyFont="1" applyBorder="1" applyAlignment="1">
      <alignment horizontal="center" vertical="center"/>
    </xf>
    <xf numFmtId="0" fontId="90" fillId="0" borderId="1" xfId="0" applyFont="1" applyBorder="1" applyAlignment="1">
      <alignment horizontal="center" vertical="center" wrapText="1"/>
    </xf>
    <xf numFmtId="0" fontId="90" fillId="0" borderId="0" xfId="0" applyFont="1" applyAlignment="1">
      <alignment horizontal="center" vertical="center"/>
    </xf>
    <xf numFmtId="0" fontId="90" fillId="0" borderId="2" xfId="0" applyFont="1" applyBorder="1" applyAlignment="1">
      <alignment horizontal="center" vertical="center"/>
    </xf>
    <xf numFmtId="0" fontId="90" fillId="0" borderId="4" xfId="0" applyFont="1" applyBorder="1" applyAlignment="1">
      <alignment horizontal="center" vertical="center"/>
    </xf>
    <xf numFmtId="0" fontId="90" fillId="0" borderId="3" xfId="0" applyFont="1" applyBorder="1" applyAlignment="1">
      <alignment horizontal="center" vertical="center"/>
    </xf>
    <xf numFmtId="0" fontId="90" fillId="0" borderId="5" xfId="0" applyFont="1" applyBorder="1" applyAlignment="1">
      <alignment horizontal="center" vertical="center"/>
    </xf>
    <xf numFmtId="0" fontId="23" fillId="0" borderId="22" xfId="0" applyFont="1" applyBorder="1" applyAlignment="1" applyProtection="1">
      <alignment horizontal="left" vertical="center" wrapText="1" shrinkToFit="1"/>
      <protection locked="0"/>
    </xf>
    <xf numFmtId="0" fontId="23" fillId="0" borderId="21" xfId="0" applyFont="1" applyBorder="1" applyAlignment="1" applyProtection="1">
      <alignment horizontal="left" vertical="center" wrapText="1" shrinkToFit="1"/>
      <protection locked="0"/>
    </xf>
    <xf numFmtId="0" fontId="23" fillId="0" borderId="1" xfId="0" applyFont="1" applyBorder="1" applyAlignment="1" applyProtection="1">
      <alignment horizontal="left" vertical="center" wrapText="1" shrinkToFit="1"/>
      <protection locked="0"/>
    </xf>
    <xf numFmtId="0" fontId="23" fillId="0" borderId="0" xfId="0" applyFont="1" applyAlignment="1" applyProtection="1">
      <alignment horizontal="left" vertical="center" wrapText="1" shrinkToFit="1"/>
      <protection locked="0"/>
    </xf>
    <xf numFmtId="0" fontId="23" fillId="0" borderId="4" xfId="0" applyFont="1" applyBorder="1" applyAlignment="1" applyProtection="1">
      <alignment horizontal="left" vertical="center" wrapText="1" shrinkToFit="1"/>
      <protection locked="0"/>
    </xf>
    <xf numFmtId="0" fontId="23" fillId="0" borderId="3" xfId="0" applyFont="1" applyBorder="1" applyAlignment="1" applyProtection="1">
      <alignment horizontal="left" vertical="center" wrapText="1" shrinkToFit="1"/>
      <protection locked="0"/>
    </xf>
    <xf numFmtId="0" fontId="8" fillId="0" borderId="35" xfId="0" applyFont="1" applyBorder="1" applyAlignment="1">
      <alignment horizontal="center" vertical="center"/>
    </xf>
    <xf numFmtId="0" fontId="8" fillId="0" borderId="34" xfId="0" applyFont="1" applyBorder="1" applyAlignment="1">
      <alignment horizontal="center" vertical="center"/>
    </xf>
    <xf numFmtId="0" fontId="8" fillId="0" borderId="36" xfId="0" applyFont="1" applyBorder="1" applyAlignment="1">
      <alignment horizontal="center" vertical="center"/>
    </xf>
    <xf numFmtId="0" fontId="8" fillId="0" borderId="32" xfId="0" applyFont="1" applyBorder="1" applyAlignment="1">
      <alignment horizontal="center" vertical="center" shrinkToFit="1"/>
    </xf>
    <xf numFmtId="0" fontId="8" fillId="0" borderId="31" xfId="0" applyFont="1" applyBorder="1" applyAlignment="1">
      <alignment horizontal="center" vertical="center" shrinkToFit="1"/>
    </xf>
    <xf numFmtId="0" fontId="15" fillId="0" borderId="32" xfId="0" applyFont="1" applyBorder="1" applyAlignment="1" applyProtection="1">
      <alignment vertical="center" shrinkToFit="1"/>
      <protection locked="0"/>
    </xf>
    <xf numFmtId="0" fontId="15" fillId="0" borderId="31" xfId="0" applyFont="1" applyBorder="1" applyAlignment="1" applyProtection="1">
      <alignment vertical="center" shrinkToFit="1"/>
      <protection locked="0"/>
    </xf>
    <xf numFmtId="0" fontId="15" fillId="0" borderId="38" xfId="0" applyFont="1" applyBorder="1" applyAlignment="1" applyProtection="1">
      <alignment vertical="center" shrinkToFit="1"/>
      <protection locked="0"/>
    </xf>
    <xf numFmtId="0" fontId="8" fillId="0" borderId="53" xfId="0" applyFont="1" applyBorder="1" applyAlignment="1">
      <alignment horizontal="center" vertical="center" shrinkToFit="1"/>
    </xf>
    <xf numFmtId="0" fontId="8" fillId="0" borderId="52" xfId="0" applyFont="1" applyBorder="1" applyAlignment="1">
      <alignment horizontal="center" vertical="center" shrinkToFit="1"/>
    </xf>
    <xf numFmtId="0" fontId="15" fillId="0" borderId="53" xfId="0" applyFont="1" applyBorder="1" applyAlignment="1" applyProtection="1">
      <alignment vertical="center" shrinkToFit="1"/>
      <protection locked="0"/>
    </xf>
    <xf numFmtId="0" fontId="15" fillId="0" borderId="3" xfId="0" applyFont="1" applyBorder="1" applyAlignment="1" applyProtection="1">
      <alignment vertical="center" shrinkToFit="1"/>
      <protection locked="0"/>
    </xf>
    <xf numFmtId="0" fontId="15" fillId="0" borderId="5" xfId="0" applyFont="1" applyBorder="1" applyAlignment="1" applyProtection="1">
      <alignment vertical="center" shrinkToFit="1"/>
      <protection locked="0"/>
    </xf>
    <xf numFmtId="0" fontId="8" fillId="0" borderId="35" xfId="0" applyFont="1" applyBorder="1" applyAlignment="1">
      <alignment horizontal="center" vertical="center" shrinkToFit="1"/>
    </xf>
    <xf numFmtId="0" fontId="8" fillId="0" borderId="34" xfId="0" applyFont="1" applyBorder="1" applyAlignment="1">
      <alignment horizontal="center" vertical="center" shrinkToFit="1"/>
    </xf>
    <xf numFmtId="0" fontId="8" fillId="0" borderId="36" xfId="0" applyFont="1" applyBorder="1" applyAlignment="1">
      <alignment horizontal="center" vertical="center" shrinkToFit="1"/>
    </xf>
    <xf numFmtId="49" fontId="23" fillId="0" borderId="53" xfId="0" applyNumberFormat="1" applyFont="1" applyBorder="1" applyAlignment="1" applyProtection="1">
      <alignment horizontal="left" vertical="center" wrapText="1" shrinkToFit="1"/>
      <protection locked="0"/>
    </xf>
    <xf numFmtId="49" fontId="23" fillId="0" borderId="3" xfId="0" applyNumberFormat="1" applyFont="1" applyBorder="1" applyAlignment="1" applyProtection="1">
      <alignment horizontal="left" vertical="center" wrapText="1" shrinkToFit="1"/>
      <protection locked="0"/>
    </xf>
    <xf numFmtId="49" fontId="23" fillId="0" borderId="5" xfId="0" applyNumberFormat="1" applyFont="1" applyBorder="1" applyAlignment="1" applyProtection="1">
      <alignment horizontal="left" vertical="center" wrapText="1" shrinkToFit="1"/>
      <protection locked="0"/>
    </xf>
    <xf numFmtId="0" fontId="13" fillId="0" borderId="22" xfId="0" applyFont="1" applyBorder="1" applyAlignment="1">
      <alignment horizontal="distributed" vertical="center" wrapText="1" indent="1"/>
    </xf>
    <xf numFmtId="0" fontId="13" fillId="0" borderId="21" xfId="0" applyFont="1" applyBorder="1" applyAlignment="1">
      <alignment horizontal="distributed" vertical="center" wrapText="1" indent="1"/>
    </xf>
    <xf numFmtId="0" fontId="13" fillId="0" borderId="108" xfId="0" applyFont="1" applyBorder="1" applyAlignment="1">
      <alignment horizontal="distributed" vertical="center" wrapText="1" indent="1"/>
    </xf>
    <xf numFmtId="0" fontId="13" fillId="0" borderId="4" xfId="0" applyFont="1" applyBorder="1" applyAlignment="1">
      <alignment horizontal="distributed" vertical="center" wrapText="1" indent="1"/>
    </xf>
    <xf numFmtId="0" fontId="13" fillId="0" borderId="3" xfId="0" applyFont="1" applyBorder="1" applyAlignment="1">
      <alignment horizontal="distributed" vertical="center" wrapText="1" indent="1"/>
    </xf>
    <xf numFmtId="0" fontId="13" fillId="0" borderId="5" xfId="0" applyFont="1" applyBorder="1" applyAlignment="1">
      <alignment horizontal="distributed" vertical="center" wrapText="1" indent="1"/>
    </xf>
    <xf numFmtId="0" fontId="23" fillId="0" borderId="22" xfId="0" applyFont="1" applyBorder="1" applyAlignment="1" applyProtection="1">
      <alignment horizontal="left" vertical="center" wrapText="1"/>
      <protection locked="0"/>
    </xf>
    <xf numFmtId="0" fontId="23" fillId="0" borderId="21" xfId="0" applyFont="1" applyBorder="1" applyAlignment="1" applyProtection="1">
      <alignment horizontal="left" vertical="center" wrapText="1"/>
      <protection locked="0"/>
    </xf>
    <xf numFmtId="0" fontId="23" fillId="0" borderId="4" xfId="0" applyFont="1" applyBorder="1" applyAlignment="1" applyProtection="1">
      <alignment horizontal="left" vertical="center" wrapText="1"/>
      <protection locked="0"/>
    </xf>
    <xf numFmtId="0" fontId="23" fillId="0" borderId="3" xfId="0" applyFont="1" applyBorder="1" applyAlignment="1" applyProtection="1">
      <alignment horizontal="left" vertical="center" wrapText="1"/>
      <protection locked="0"/>
    </xf>
    <xf numFmtId="49" fontId="23" fillId="0" borderId="53" xfId="0" applyNumberFormat="1" applyFont="1" applyBorder="1" applyAlignment="1" applyProtection="1">
      <alignment horizontal="left" vertical="center" wrapText="1"/>
      <protection locked="0"/>
    </xf>
    <xf numFmtId="49" fontId="23" fillId="0" borderId="3" xfId="0" applyNumberFormat="1" applyFont="1" applyBorder="1" applyAlignment="1" applyProtection="1">
      <alignment horizontal="left" vertical="center" wrapText="1"/>
      <protection locked="0"/>
    </xf>
    <xf numFmtId="49" fontId="23" fillId="0" borderId="5" xfId="0" applyNumberFormat="1" applyFont="1" applyBorder="1" applyAlignment="1" applyProtection="1">
      <alignment horizontal="left" vertical="center" wrapText="1"/>
      <protection locked="0"/>
    </xf>
    <xf numFmtId="0" fontId="13" fillId="0" borderId="22" xfId="0" applyFont="1" applyBorder="1" applyAlignment="1">
      <alignment horizontal="center" vertical="center" wrapText="1"/>
    </xf>
    <xf numFmtId="0" fontId="13" fillId="0" borderId="21" xfId="0" applyFont="1" applyBorder="1" applyAlignment="1">
      <alignment horizontal="center" vertical="center" wrapText="1"/>
    </xf>
    <xf numFmtId="0" fontId="13" fillId="0" borderId="108" xfId="0" applyFont="1" applyBorder="1" applyAlignment="1">
      <alignment horizontal="center" vertical="center" wrapText="1"/>
    </xf>
    <xf numFmtId="0" fontId="13" fillId="0" borderId="4" xfId="0" applyFont="1" applyBorder="1" applyAlignment="1">
      <alignment horizontal="center" vertical="center" wrapText="1"/>
    </xf>
    <xf numFmtId="0" fontId="13" fillId="0" borderId="3" xfId="0" applyFont="1" applyBorder="1" applyAlignment="1">
      <alignment horizontal="center" vertical="center" wrapText="1"/>
    </xf>
    <xf numFmtId="0" fontId="13" fillId="0" borderId="5" xfId="0" applyFont="1" applyBorder="1" applyAlignment="1">
      <alignment horizontal="center" vertical="center" wrapText="1"/>
    </xf>
    <xf numFmtId="0" fontId="13" fillId="0" borderId="22" xfId="0" applyFont="1" applyBorder="1" applyAlignment="1">
      <alignment horizontal="distributed" vertical="distributed" indent="1"/>
    </xf>
    <xf numFmtId="0" fontId="13" fillId="0" borderId="21" xfId="0" applyFont="1" applyBorder="1" applyAlignment="1">
      <alignment horizontal="distributed" vertical="distributed" indent="1"/>
    </xf>
    <xf numFmtId="0" fontId="13" fillId="0" borderId="108" xfId="0" applyFont="1" applyBorder="1" applyAlignment="1">
      <alignment horizontal="distributed" vertical="distributed" indent="1"/>
    </xf>
    <xf numFmtId="0" fontId="13" fillId="0" borderId="1" xfId="0" applyFont="1" applyBorder="1" applyAlignment="1">
      <alignment horizontal="distributed" vertical="distributed" indent="1"/>
    </xf>
    <xf numFmtId="0" fontId="13" fillId="0" borderId="0" xfId="0" applyFont="1" applyAlignment="1">
      <alignment horizontal="distributed" vertical="distributed" indent="1"/>
    </xf>
    <xf numFmtId="0" fontId="13" fillId="0" borderId="2" xfId="0" applyFont="1" applyBorder="1" applyAlignment="1">
      <alignment horizontal="distributed" vertical="distributed" indent="1"/>
    </xf>
    <xf numFmtId="0" fontId="13" fillId="0" borderId="4" xfId="0" applyFont="1" applyBorder="1" applyAlignment="1">
      <alignment horizontal="distributed" vertical="distributed" indent="1"/>
    </xf>
    <xf numFmtId="0" fontId="13" fillId="0" borderId="3" xfId="0" applyFont="1" applyBorder="1" applyAlignment="1">
      <alignment horizontal="distributed" vertical="distributed" indent="1"/>
    </xf>
    <xf numFmtId="0" fontId="13" fillId="0" borderId="5" xfId="0" applyFont="1" applyBorder="1" applyAlignment="1">
      <alignment horizontal="distributed" vertical="distributed" indent="1"/>
    </xf>
    <xf numFmtId="0" fontId="23" fillId="0" borderId="34" xfId="0" applyFont="1" applyBorder="1" applyAlignment="1">
      <alignment horizontal="distributed" vertical="center"/>
    </xf>
    <xf numFmtId="0" fontId="0" fillId="0" borderId="35" xfId="0" applyBorder="1" applyAlignment="1" applyProtection="1">
      <alignment horizontal="center" vertical="center" shrinkToFit="1"/>
      <protection locked="0"/>
    </xf>
    <xf numFmtId="0" fontId="0" fillId="0" borderId="34" xfId="0" applyBorder="1" applyAlignment="1" applyProtection="1">
      <alignment horizontal="center" vertical="center" shrinkToFit="1"/>
      <protection locked="0"/>
    </xf>
    <xf numFmtId="0" fontId="23" fillId="0" borderId="31" xfId="0" applyFont="1" applyBorder="1" applyAlignment="1">
      <alignment horizontal="distributed" vertical="center"/>
    </xf>
    <xf numFmtId="0" fontId="0" fillId="0" borderId="32" xfId="0" applyBorder="1" applyAlignment="1" applyProtection="1">
      <alignment horizontal="center" vertical="center" shrinkToFit="1"/>
      <protection locked="0"/>
    </xf>
    <xf numFmtId="0" fontId="0" fillId="0" borderId="31" xfId="0" applyBorder="1" applyAlignment="1" applyProtection="1">
      <alignment horizontal="center" vertical="center" shrinkToFit="1"/>
      <protection locked="0"/>
    </xf>
    <xf numFmtId="0" fontId="8" fillId="0" borderId="2" xfId="0" applyFont="1" applyBorder="1" applyAlignment="1">
      <alignment horizontal="center" vertical="center"/>
    </xf>
    <xf numFmtId="0" fontId="8" fillId="0" borderId="96" xfId="0" applyFont="1" applyBorder="1" applyAlignment="1">
      <alignment horizontal="center" vertical="center"/>
    </xf>
    <xf numFmtId="0" fontId="23" fillId="0" borderId="40" xfId="0" applyFont="1" applyBorder="1" applyAlignment="1">
      <alignment horizontal="distributed" vertical="center"/>
    </xf>
    <xf numFmtId="0" fontId="0" fillId="0" borderId="41" xfId="0" applyBorder="1" applyAlignment="1" applyProtection="1">
      <alignment horizontal="center" vertical="center" shrinkToFit="1"/>
      <protection locked="0"/>
    </xf>
    <xf numFmtId="0" fontId="0" fillId="0" borderId="40" xfId="0" applyBorder="1" applyAlignment="1" applyProtection="1">
      <alignment horizontal="center" vertical="center" shrinkToFit="1"/>
      <protection locked="0"/>
    </xf>
    <xf numFmtId="0" fontId="23" fillId="0" borderId="204" xfId="0" applyFont="1" applyBorder="1" applyAlignment="1">
      <alignment horizontal="center" vertical="center" textRotation="255"/>
    </xf>
    <xf numFmtId="0" fontId="23" fillId="0" borderId="95" xfId="0" applyFont="1" applyBorder="1" applyAlignment="1">
      <alignment horizontal="center" vertical="center" textRotation="255"/>
    </xf>
    <xf numFmtId="0" fontId="23" fillId="0" borderId="1" xfId="0" applyFont="1" applyBorder="1" applyAlignment="1">
      <alignment horizontal="center" vertical="center" textRotation="255"/>
    </xf>
    <xf numFmtId="0" fontId="23" fillId="0" borderId="8" xfId="0" applyFont="1" applyBorder="1" applyAlignment="1">
      <alignment horizontal="center" vertical="center" textRotation="255"/>
    </xf>
    <xf numFmtId="0" fontId="8" fillId="0" borderId="0" xfId="0" applyFont="1" applyAlignment="1">
      <alignment horizontal="distributed" vertical="center"/>
    </xf>
    <xf numFmtId="0" fontId="8" fillId="0" borderId="8" xfId="0" applyFont="1" applyBorder="1" applyAlignment="1">
      <alignment horizontal="distributed" vertical="center"/>
    </xf>
    <xf numFmtId="0" fontId="23" fillId="0" borderId="7" xfId="0" applyFont="1" applyBorder="1" applyAlignment="1" applyProtection="1">
      <alignment horizontal="center" vertical="center"/>
      <protection locked="0"/>
    </xf>
    <xf numFmtId="0" fontId="23" fillId="0" borderId="0" xfId="0" applyFont="1" applyAlignment="1" applyProtection="1">
      <alignment horizontal="center" vertical="center"/>
      <protection locked="0"/>
    </xf>
    <xf numFmtId="0" fontId="23" fillId="0" borderId="9" xfId="0" applyFont="1" applyBorder="1" applyAlignment="1" applyProtection="1">
      <alignment horizontal="center" vertical="center"/>
      <protection locked="0"/>
    </xf>
    <xf numFmtId="0" fontId="23" fillId="0" borderId="11" xfId="0" applyFont="1" applyBorder="1" applyAlignment="1" applyProtection="1">
      <alignment horizontal="center" vertical="center"/>
      <protection locked="0"/>
    </xf>
    <xf numFmtId="0" fontId="8" fillId="0" borderId="0" xfId="0" applyFont="1" applyAlignment="1">
      <alignment horizontal="center" vertical="center"/>
    </xf>
    <xf numFmtId="0" fontId="8" fillId="0" borderId="11" xfId="0" applyFont="1" applyBorder="1" applyAlignment="1">
      <alignment horizontal="center" vertical="center"/>
    </xf>
    <xf numFmtId="0" fontId="0" fillId="0" borderId="0" xfId="0" applyAlignment="1">
      <alignment horizontal="center" vertical="center"/>
    </xf>
    <xf numFmtId="0" fontId="0" fillId="0" borderId="11" xfId="0" applyBorder="1" applyAlignment="1">
      <alignment horizontal="center" vertical="center"/>
    </xf>
    <xf numFmtId="0" fontId="0" fillId="0" borderId="94" xfId="0" applyBorder="1" applyAlignment="1" applyProtection="1">
      <alignment horizontal="center" vertical="center" shrinkToFit="1"/>
      <protection locked="0"/>
    </xf>
    <xf numFmtId="0" fontId="0" fillId="0" borderId="11" xfId="0" applyBorder="1" applyAlignment="1" applyProtection="1">
      <alignment horizontal="center" vertical="center" shrinkToFit="1"/>
      <protection locked="0"/>
    </xf>
    <xf numFmtId="0" fontId="8" fillId="0" borderId="0" xfId="0" applyFont="1" applyAlignment="1" applyProtection="1">
      <alignment horizontal="center" vertical="center" shrinkToFit="1"/>
      <protection locked="0"/>
    </xf>
    <xf numFmtId="0" fontId="8" fillId="0" borderId="11" xfId="0" applyFont="1" applyBorder="1" applyAlignment="1" applyProtection="1">
      <alignment horizontal="center" vertical="center" shrinkToFit="1"/>
      <protection locked="0"/>
    </xf>
    <xf numFmtId="0" fontId="8" fillId="0" borderId="9" xfId="0" applyFont="1" applyBorder="1" applyAlignment="1">
      <alignment horizontal="distributed" vertical="center"/>
    </xf>
    <xf numFmtId="0" fontId="8" fillId="0" borderId="11" xfId="0" applyFont="1" applyBorder="1" applyAlignment="1">
      <alignment horizontal="distributed" vertical="center"/>
    </xf>
    <xf numFmtId="0" fontId="8" fillId="0" borderId="10" xfId="0" applyFont="1" applyBorder="1" applyAlignment="1">
      <alignment horizontal="distributed" vertical="center"/>
    </xf>
    <xf numFmtId="0" fontId="8" fillId="0" borderId="12" xfId="0" applyFont="1" applyBorder="1" applyAlignment="1">
      <alignment horizontal="distributed" vertical="center"/>
    </xf>
    <xf numFmtId="0" fontId="8" fillId="0" borderId="6" xfId="0" applyFont="1" applyBorder="1" applyAlignment="1">
      <alignment horizontal="distributed" vertical="center"/>
    </xf>
    <xf numFmtId="0" fontId="23" fillId="0" borderId="18" xfId="0" applyFont="1" applyBorder="1" applyAlignment="1" applyProtection="1">
      <alignment horizontal="center" vertical="center"/>
      <protection locked="0"/>
    </xf>
    <xf numFmtId="0" fontId="23" fillId="0" borderId="12" xfId="0" applyFont="1" applyBorder="1" applyAlignment="1" applyProtection="1">
      <alignment horizontal="center" vertical="center"/>
      <protection locked="0"/>
    </xf>
    <xf numFmtId="0" fontId="8" fillId="0" borderId="12" xfId="0" applyFont="1" applyBorder="1" applyAlignment="1">
      <alignment horizontal="center" vertical="center"/>
    </xf>
    <xf numFmtId="0" fontId="0" fillId="0" borderId="12" xfId="0" applyBorder="1" applyAlignment="1">
      <alignment horizontal="center" vertical="center"/>
    </xf>
    <xf numFmtId="0" fontId="8" fillId="0" borderId="20" xfId="0" applyFont="1" applyBorder="1" applyAlignment="1">
      <alignment horizontal="center" vertical="center"/>
    </xf>
    <xf numFmtId="0" fontId="8" fillId="0" borderId="7" xfId="0" applyFont="1" applyBorder="1" applyAlignment="1">
      <alignment horizontal="distributed" vertical="center"/>
    </xf>
    <xf numFmtId="0" fontId="8" fillId="0" borderId="0" xfId="0" applyFont="1" applyAlignment="1">
      <alignment horizontal="left" vertical="top" wrapText="1"/>
    </xf>
    <xf numFmtId="0" fontId="0" fillId="0" borderId="18" xfId="0" applyBorder="1" applyAlignment="1">
      <alignment horizontal="center" vertical="center" wrapText="1"/>
    </xf>
    <xf numFmtId="0" fontId="0" fillId="0" borderId="12" xfId="0" applyBorder="1" applyAlignment="1">
      <alignment horizontal="center" vertical="center" wrapText="1"/>
    </xf>
    <xf numFmtId="0" fontId="0" fillId="0" borderId="6" xfId="0" applyBorder="1" applyAlignment="1">
      <alignment horizontal="center" vertical="center" wrapText="1"/>
    </xf>
    <xf numFmtId="0" fontId="0" fillId="0" borderId="9" xfId="0" applyBorder="1" applyAlignment="1">
      <alignment horizontal="center" vertical="center" wrapText="1"/>
    </xf>
    <xf numFmtId="0" fontId="0" fillId="0" borderId="11" xfId="0" applyBorder="1" applyAlignment="1">
      <alignment horizontal="center" vertical="center" wrapText="1"/>
    </xf>
    <xf numFmtId="0" fontId="0" fillId="0" borderId="10" xfId="0" applyBorder="1" applyAlignment="1">
      <alignment horizontal="center" vertical="center" wrapText="1"/>
    </xf>
    <xf numFmtId="0" fontId="91" fillId="0" borderId="33" xfId="0" applyFont="1" applyBorder="1" applyAlignment="1">
      <alignment horizontal="distributed" vertical="center" indent="1"/>
    </xf>
    <xf numFmtId="0" fontId="91" fillId="0" borderId="34" xfId="0" applyFont="1" applyBorder="1" applyAlignment="1">
      <alignment horizontal="distributed" vertical="center" indent="1"/>
    </xf>
    <xf numFmtId="0" fontId="91" fillId="0" borderId="36" xfId="0" applyFont="1" applyBorder="1" applyAlignment="1">
      <alignment horizontal="distributed" vertical="center" indent="1"/>
    </xf>
    <xf numFmtId="0" fontId="8" fillId="0" borderId="281" xfId="0" applyFont="1" applyBorder="1" applyAlignment="1" applyProtection="1">
      <alignment horizontal="center" vertical="center"/>
      <protection locked="0"/>
    </xf>
    <xf numFmtId="0" fontId="8" fillId="0" borderId="97" xfId="0" applyFont="1" applyBorder="1" applyAlignment="1" applyProtection="1">
      <alignment horizontal="center" vertical="center"/>
      <protection locked="0"/>
    </xf>
    <xf numFmtId="0" fontId="8" fillId="0" borderId="282" xfId="0" applyFont="1" applyBorder="1" applyAlignment="1" applyProtection="1">
      <alignment horizontal="center" vertical="center"/>
      <protection locked="0"/>
    </xf>
    <xf numFmtId="0" fontId="0" fillId="0" borderId="12" xfId="0" applyBorder="1" applyAlignment="1" applyProtection="1">
      <alignment horizontal="center" vertical="center" shrinkToFit="1"/>
      <protection locked="0"/>
    </xf>
    <xf numFmtId="0" fontId="0" fillId="0" borderId="0" xfId="0" applyAlignment="1" applyProtection="1">
      <alignment horizontal="center" vertical="center" shrinkToFit="1"/>
      <protection locked="0"/>
    </xf>
    <xf numFmtId="0" fontId="8" fillId="0" borderId="12" xfId="0" applyFont="1" applyBorder="1" applyAlignment="1" applyProtection="1">
      <alignment horizontal="center" vertical="center" shrinkToFit="1"/>
      <protection locked="0"/>
    </xf>
    <xf numFmtId="0" fontId="73" fillId="0" borderId="0" xfId="17" applyFont="1" applyAlignment="1">
      <alignment horizontal="left" vertical="center" wrapText="1"/>
    </xf>
    <xf numFmtId="0" fontId="82" fillId="0" borderId="0" xfId="17" applyFont="1" applyAlignment="1">
      <alignment horizontal="center" vertical="center"/>
    </xf>
    <xf numFmtId="31" fontId="71" fillId="0" borderId="0" xfId="17" applyNumberFormat="1" applyFont="1" applyAlignment="1" applyProtection="1">
      <alignment horizontal="right" vertical="center"/>
      <protection locked="0"/>
    </xf>
    <xf numFmtId="0" fontId="75" fillId="0" borderId="0" xfId="17" applyFont="1" applyAlignment="1" applyProtection="1">
      <alignment horizontal="left" vertical="center"/>
      <protection locked="0"/>
    </xf>
    <xf numFmtId="0" fontId="71" fillId="0" borderId="0" xfId="17" applyFont="1" applyAlignment="1" applyProtection="1">
      <alignment horizontal="left" vertical="center" wrapText="1"/>
      <protection locked="0"/>
    </xf>
    <xf numFmtId="0" fontId="71" fillId="0" borderId="0" xfId="17" applyFont="1" applyAlignment="1">
      <alignment horizontal="center" vertical="center"/>
    </xf>
    <xf numFmtId="31" fontId="85" fillId="0" borderId="0" xfId="17" applyNumberFormat="1" applyFont="1" applyAlignment="1" applyProtection="1">
      <alignment horizontal="right" vertical="center"/>
      <protection locked="0"/>
    </xf>
    <xf numFmtId="0" fontId="86" fillId="0" borderId="0" xfId="17" applyFont="1" applyAlignment="1" applyProtection="1">
      <alignment horizontal="left" vertical="center"/>
      <protection locked="0"/>
    </xf>
    <xf numFmtId="0" fontId="41" fillId="0" borderId="0" xfId="9" applyFont="1" applyFill="1" applyAlignment="1">
      <alignment horizontal="center" vertical="center"/>
    </xf>
    <xf numFmtId="49" fontId="41" fillId="0" borderId="0" xfId="0" applyNumberFormat="1" applyFont="1" applyAlignment="1">
      <alignment horizontal="center" vertical="center" shrinkToFit="1"/>
    </xf>
    <xf numFmtId="0" fontId="41" fillId="0" borderId="0" xfId="0" applyFont="1" applyAlignment="1">
      <alignment horizontal="left" vertical="top" wrapText="1"/>
    </xf>
    <xf numFmtId="0" fontId="41" fillId="0" borderId="2" xfId="0" applyFont="1" applyBorder="1" applyAlignment="1">
      <alignment horizontal="left" vertical="top" wrapText="1"/>
    </xf>
    <xf numFmtId="0" fontId="41" fillId="0" borderId="3" xfId="0" applyFont="1" applyBorder="1" applyAlignment="1">
      <alignment horizontal="left" vertical="top" wrapText="1"/>
    </xf>
    <xf numFmtId="0" fontId="41" fillId="0" borderId="5" xfId="0" applyFont="1" applyBorder="1" applyAlignment="1">
      <alignment horizontal="left" vertical="top" wrapText="1"/>
    </xf>
    <xf numFmtId="0" fontId="43" fillId="0" borderId="0" xfId="9" applyFont="1" applyFill="1" applyAlignment="1">
      <alignment horizontal="center" vertical="center"/>
    </xf>
    <xf numFmtId="0" fontId="41" fillId="0" borderId="0" xfId="0" applyFont="1" applyAlignment="1">
      <alignment horizontal="left" vertical="top" wrapText="1" shrinkToFit="1"/>
    </xf>
    <xf numFmtId="0" fontId="41" fillId="0" borderId="2" xfId="0" applyFont="1" applyBorder="1" applyAlignment="1">
      <alignment horizontal="left" vertical="top" wrapText="1" shrinkToFit="1"/>
    </xf>
    <xf numFmtId="4" fontId="43" fillId="3" borderId="11" xfId="9" applyNumberFormat="1" applyFont="1" applyFill="1" applyBorder="1">
      <alignment vertical="center"/>
    </xf>
    <xf numFmtId="0" fontId="43" fillId="3" borderId="32" xfId="9" applyFont="1" applyFill="1" applyBorder="1" applyAlignment="1">
      <alignment horizontal="center" vertical="center"/>
    </xf>
    <xf numFmtId="0" fontId="43" fillId="3" borderId="31" xfId="9" applyFont="1" applyFill="1" applyBorder="1" applyAlignment="1">
      <alignment horizontal="center" vertical="center"/>
    </xf>
    <xf numFmtId="0" fontId="43" fillId="3" borderId="30" xfId="9" applyFont="1" applyFill="1" applyBorder="1" applyAlignment="1">
      <alignment horizontal="center" vertical="center"/>
    </xf>
    <xf numFmtId="0" fontId="53" fillId="0" borderId="12" xfId="0" applyFont="1" applyBorder="1" applyAlignment="1">
      <alignment horizontal="left" vertical="center" wrapText="1"/>
    </xf>
    <xf numFmtId="0" fontId="37" fillId="0" borderId="0" xfId="0" applyFont="1" applyAlignment="1">
      <alignment horizontal="left" vertical="top" wrapText="1" shrinkToFit="1"/>
    </xf>
    <xf numFmtId="0" fontId="37" fillId="0" borderId="2" xfId="0" applyFont="1" applyBorder="1" applyAlignment="1">
      <alignment horizontal="left" vertical="top" wrapText="1" shrinkToFit="1"/>
    </xf>
    <xf numFmtId="189" fontId="43" fillId="0" borderId="32" xfId="9" applyNumberFormat="1" applyFont="1" applyFill="1" applyBorder="1" applyAlignment="1">
      <alignment horizontal="center" vertical="center"/>
    </xf>
    <xf numFmtId="189" fontId="43" fillId="0" borderId="31" xfId="9" applyNumberFormat="1" applyFont="1" applyFill="1" applyBorder="1" applyAlignment="1">
      <alignment horizontal="center" vertical="center"/>
    </xf>
    <xf numFmtId="189" fontId="43" fillId="0" borderId="30" xfId="9" applyNumberFormat="1" applyFont="1" applyFill="1" applyBorder="1" applyAlignment="1">
      <alignment horizontal="center" vertical="center"/>
    </xf>
    <xf numFmtId="205" fontId="43" fillId="3" borderId="32" xfId="9" applyNumberFormat="1" applyFont="1" applyFill="1" applyBorder="1" applyAlignment="1">
      <alignment horizontal="center" vertical="center"/>
    </xf>
    <xf numFmtId="205" fontId="43" fillId="3" borderId="31" xfId="9" applyNumberFormat="1" applyFont="1" applyFill="1" applyBorder="1" applyAlignment="1">
      <alignment horizontal="center" vertical="center"/>
    </xf>
    <xf numFmtId="179" fontId="43" fillId="3" borderId="32" xfId="9" applyNumberFormat="1" applyFont="1" applyFill="1" applyBorder="1" applyAlignment="1">
      <alignment horizontal="right" vertical="center"/>
    </xf>
    <xf numFmtId="179" fontId="43" fillId="3" borderId="30" xfId="9" applyNumberFormat="1" applyFont="1" applyFill="1" applyBorder="1" applyAlignment="1">
      <alignment horizontal="right" vertical="center"/>
    </xf>
    <xf numFmtId="0" fontId="43" fillId="0" borderId="24" xfId="9" applyFont="1" applyFill="1" applyBorder="1" applyAlignment="1">
      <alignment horizontal="center" vertical="center"/>
    </xf>
    <xf numFmtId="0" fontId="43" fillId="0" borderId="9" xfId="9" applyFont="1" applyFill="1" applyBorder="1" applyAlignment="1">
      <alignment horizontal="center" vertical="center"/>
    </xf>
    <xf numFmtId="0" fontId="43" fillId="0" borderId="11" xfId="9" applyFont="1" applyFill="1" applyBorder="1" applyAlignment="1">
      <alignment horizontal="center" vertical="center"/>
    </xf>
    <xf numFmtId="179" fontId="43" fillId="0" borderId="32" xfId="9" applyNumberFormat="1" applyFont="1" applyFill="1" applyBorder="1" applyAlignment="1">
      <alignment horizontal="right" vertical="center"/>
    </xf>
    <xf numFmtId="179" fontId="43" fillId="0" borderId="30" xfId="9" applyNumberFormat="1" applyFont="1" applyFill="1" applyBorder="1" applyAlignment="1">
      <alignment horizontal="right" vertical="center"/>
    </xf>
    <xf numFmtId="0" fontId="41" fillId="0" borderId="32" xfId="9" applyFont="1" applyFill="1" applyBorder="1" applyAlignment="1">
      <alignment horizontal="left" vertical="center" wrapText="1"/>
    </xf>
    <xf numFmtId="0" fontId="41" fillId="0" borderId="31" xfId="9" applyFont="1" applyFill="1" applyBorder="1" applyAlignment="1">
      <alignment horizontal="left" vertical="center" wrapText="1"/>
    </xf>
    <xf numFmtId="182" fontId="43" fillId="3" borderId="11" xfId="9" applyNumberFormat="1" applyFont="1" applyFill="1" applyBorder="1">
      <alignment vertical="center"/>
    </xf>
    <xf numFmtId="188" fontId="43" fillId="0" borderId="45" xfId="9" applyNumberFormat="1" applyFont="1" applyFill="1" applyBorder="1" applyAlignment="1">
      <alignment horizontal="left" vertical="center"/>
    </xf>
    <xf numFmtId="189" fontId="43" fillId="0" borderId="7" xfId="9" applyNumberFormat="1" applyFont="1" applyFill="1" applyBorder="1" applyAlignment="1">
      <alignment horizontal="center" vertical="center"/>
    </xf>
    <xf numFmtId="189" fontId="43" fillId="0" borderId="0" xfId="9" applyNumberFormat="1" applyFont="1" applyFill="1" applyAlignment="1">
      <alignment horizontal="center" vertical="center"/>
    </xf>
    <xf numFmtId="189" fontId="43" fillId="0" borderId="8" xfId="9" applyNumberFormat="1" applyFont="1" applyFill="1" applyBorder="1" applyAlignment="1">
      <alignment horizontal="center" vertical="center"/>
    </xf>
    <xf numFmtId="189" fontId="43" fillId="0" borderId="32" xfId="9" applyNumberFormat="1" applyFont="1" applyFill="1" applyBorder="1" applyAlignment="1">
      <alignment horizontal="center" vertical="center" shrinkToFit="1"/>
    </xf>
    <xf numFmtId="189" fontId="43" fillId="0" borderId="31" xfId="9" applyNumberFormat="1" applyFont="1" applyFill="1" applyBorder="1" applyAlignment="1">
      <alignment horizontal="center" vertical="center" shrinkToFit="1"/>
    </xf>
    <xf numFmtId="182" fontId="43" fillId="3" borderId="31" xfId="9" applyNumberFormat="1" applyFont="1" applyFill="1" applyBorder="1" applyAlignment="1">
      <alignment horizontal="right" vertical="center"/>
    </xf>
    <xf numFmtId="4" fontId="43" fillId="3" borderId="31" xfId="9" applyNumberFormat="1" applyFont="1" applyFill="1" applyBorder="1" applyAlignment="1">
      <alignment horizontal="right" vertical="center"/>
    </xf>
    <xf numFmtId="179" fontId="43" fillId="3" borderId="57" xfId="9" applyNumberFormat="1" applyFont="1" applyFill="1" applyBorder="1" applyAlignment="1">
      <alignment horizontal="right" vertical="center"/>
    </xf>
    <xf numFmtId="179" fontId="43" fillId="3" borderId="93" xfId="9" applyNumberFormat="1" applyFont="1" applyFill="1" applyBorder="1" applyAlignment="1">
      <alignment horizontal="right" vertical="center"/>
    </xf>
    <xf numFmtId="0" fontId="43" fillId="0" borderId="44" xfId="9" applyFont="1" applyFill="1" applyBorder="1" applyAlignment="1">
      <alignment horizontal="left" vertical="center"/>
    </xf>
    <xf numFmtId="0" fontId="43" fillId="0" borderId="44" xfId="9" applyFont="1" applyFill="1" applyBorder="1">
      <alignment vertical="center"/>
    </xf>
    <xf numFmtId="182" fontId="43" fillId="3" borderId="44" xfId="9" applyNumberFormat="1" applyFont="1" applyFill="1" applyBorder="1" applyAlignment="1">
      <alignment horizontal="right" vertical="center"/>
    </xf>
    <xf numFmtId="0" fontId="43" fillId="0" borderId="98" xfId="9" applyFont="1" applyFill="1" applyBorder="1" applyAlignment="1">
      <alignment horizontal="center" vertical="center"/>
    </xf>
    <xf numFmtId="0" fontId="43" fillId="0" borderId="45" xfId="9" applyFont="1" applyFill="1" applyBorder="1" applyAlignment="1">
      <alignment horizontal="center" vertical="center"/>
    </xf>
    <xf numFmtId="0" fontId="43" fillId="0" borderId="92" xfId="9" applyFont="1" applyFill="1" applyBorder="1" applyAlignment="1">
      <alignment horizontal="center" vertical="center"/>
    </xf>
    <xf numFmtId="178" fontId="43" fillId="0" borderId="7" xfId="9" applyNumberFormat="1" applyFont="1" applyFill="1" applyBorder="1" applyAlignment="1">
      <alignment horizontal="center" vertical="center" shrinkToFit="1"/>
    </xf>
    <xf numFmtId="178" fontId="43" fillId="0" borderId="0" xfId="9" applyNumberFormat="1" applyFont="1" applyFill="1" applyAlignment="1">
      <alignment horizontal="center" vertical="center" shrinkToFit="1"/>
    </xf>
    <xf numFmtId="179" fontId="43" fillId="0" borderId="55" xfId="9" applyNumberFormat="1" applyFont="1" applyFill="1" applyBorder="1" applyAlignment="1">
      <alignment horizontal="right" vertical="center"/>
    </xf>
    <xf numFmtId="179" fontId="43" fillId="0" borderId="92" xfId="9" applyNumberFormat="1" applyFont="1" applyFill="1" applyBorder="1" applyAlignment="1">
      <alignment horizontal="right" vertical="center"/>
    </xf>
    <xf numFmtId="182" fontId="43" fillId="0" borderId="45" xfId="9" applyNumberFormat="1" applyFont="1" applyFill="1" applyBorder="1" applyAlignment="1">
      <alignment horizontal="right" vertical="center" shrinkToFit="1"/>
    </xf>
    <xf numFmtId="4" fontId="43" fillId="3" borderId="44" xfId="9" applyNumberFormat="1" applyFont="1" applyFill="1" applyBorder="1" applyAlignment="1">
      <alignment horizontal="right" vertical="center"/>
    </xf>
    <xf numFmtId="0" fontId="43" fillId="0" borderId="57" xfId="9" applyFont="1" applyFill="1" applyBorder="1" applyAlignment="1">
      <alignment horizontal="center" vertical="center"/>
    </xf>
    <xf numFmtId="0" fontId="43" fillId="0" borderId="44" xfId="9" applyFont="1" applyFill="1" applyBorder="1" applyAlignment="1">
      <alignment horizontal="center" vertical="center"/>
    </xf>
    <xf numFmtId="0" fontId="43" fillId="0" borderId="93" xfId="9" applyFont="1" applyFill="1" applyBorder="1" applyAlignment="1">
      <alignment horizontal="center" vertical="center"/>
    </xf>
    <xf numFmtId="0" fontId="43" fillId="0" borderId="99" xfId="9" applyFont="1" applyFill="1" applyBorder="1" applyAlignment="1">
      <alignment horizontal="center" vertical="center" textRotation="255"/>
    </xf>
    <xf numFmtId="0" fontId="43" fillId="0" borderId="100" xfId="9" applyFont="1" applyFill="1" applyBorder="1" applyAlignment="1">
      <alignment horizontal="center" vertical="center" textRotation="255"/>
    </xf>
    <xf numFmtId="0" fontId="43" fillId="0" borderId="102" xfId="9" applyFont="1" applyFill="1" applyBorder="1" applyAlignment="1">
      <alignment horizontal="center" vertical="center"/>
    </xf>
    <xf numFmtId="0" fontId="43" fillId="0" borderId="51" xfId="9" applyFont="1" applyFill="1" applyBorder="1" applyAlignment="1">
      <alignment horizontal="center" vertical="center"/>
    </xf>
    <xf numFmtId="0" fontId="43" fillId="0" borderId="47" xfId="9" applyFont="1" applyFill="1" applyBorder="1" applyAlignment="1">
      <alignment horizontal="center" vertical="center"/>
    </xf>
    <xf numFmtId="178" fontId="43" fillId="0" borderId="78" xfId="9" applyNumberFormat="1" applyFont="1" applyFill="1" applyBorder="1" applyAlignment="1">
      <alignment horizontal="center" vertical="center" shrinkToFit="1"/>
    </xf>
    <xf numFmtId="178" fontId="43" fillId="0" borderId="46" xfId="9" applyNumberFormat="1" applyFont="1" applyFill="1" applyBorder="1" applyAlignment="1">
      <alignment horizontal="center" vertical="center" shrinkToFit="1"/>
    </xf>
    <xf numFmtId="179" fontId="43" fillId="0" borderId="78" xfId="9" applyNumberFormat="1" applyFont="1" applyFill="1" applyBorder="1" applyAlignment="1">
      <alignment horizontal="right" vertical="center"/>
    </xf>
    <xf numFmtId="179" fontId="43" fillId="0" borderId="91" xfId="9" applyNumberFormat="1" applyFont="1" applyFill="1" applyBorder="1" applyAlignment="1">
      <alignment horizontal="right" vertical="center"/>
    </xf>
    <xf numFmtId="0" fontId="41" fillId="0" borderId="18" xfId="9" applyFont="1" applyFill="1" applyBorder="1" applyAlignment="1">
      <alignment horizontal="left" vertical="center" wrapText="1"/>
    </xf>
    <xf numFmtId="0" fontId="41" fillId="0" borderId="12" xfId="9" applyFont="1" applyFill="1" applyBorder="1" applyAlignment="1">
      <alignment horizontal="left" vertical="center" wrapText="1"/>
    </xf>
    <xf numFmtId="0" fontId="41" fillId="0" borderId="7" xfId="9" applyFont="1" applyFill="1" applyBorder="1" applyAlignment="1">
      <alignment horizontal="left" vertical="center" wrapText="1"/>
    </xf>
    <xf numFmtId="0" fontId="41" fillId="0" borderId="0" xfId="9" applyFont="1" applyFill="1" applyAlignment="1">
      <alignment horizontal="left" vertical="center" wrapText="1"/>
    </xf>
    <xf numFmtId="0" fontId="41" fillId="0" borderId="78" xfId="9" applyFont="1" applyFill="1" applyBorder="1" applyAlignment="1">
      <alignment horizontal="left" vertical="center" wrapText="1"/>
    </xf>
    <xf numFmtId="0" fontId="41" fillId="0" borderId="46" xfId="9" applyFont="1" applyFill="1" applyBorder="1" applyAlignment="1">
      <alignment horizontal="left" vertical="center" wrapText="1"/>
    </xf>
    <xf numFmtId="182" fontId="43" fillId="0" borderId="46" xfId="9" applyNumberFormat="1" applyFont="1" applyFill="1" applyBorder="1" applyAlignment="1">
      <alignment horizontal="right" vertical="center" shrinkToFit="1"/>
    </xf>
    <xf numFmtId="188" fontId="43" fillId="0" borderId="46" xfId="9" applyNumberFormat="1" applyFont="1" applyFill="1" applyBorder="1" applyAlignment="1">
      <alignment horizontal="left" vertical="center"/>
    </xf>
    <xf numFmtId="4" fontId="43" fillId="3" borderId="51" xfId="9" applyNumberFormat="1" applyFont="1" applyFill="1" applyBorder="1">
      <alignment vertical="center"/>
    </xf>
    <xf numFmtId="0" fontId="43" fillId="3" borderId="78" xfId="9" applyFont="1" applyFill="1" applyBorder="1" applyAlignment="1">
      <alignment horizontal="center" vertical="center"/>
    </xf>
    <xf numFmtId="0" fontId="43" fillId="3" borderId="46" xfId="9" applyFont="1" applyFill="1" applyBorder="1" applyAlignment="1">
      <alignment horizontal="center" vertical="center"/>
    </xf>
    <xf numFmtId="0" fontId="43" fillId="3" borderId="91" xfId="9" applyFont="1" applyFill="1" applyBorder="1" applyAlignment="1">
      <alignment horizontal="center" vertical="center"/>
    </xf>
    <xf numFmtId="0" fontId="43" fillId="0" borderId="103" xfId="9" applyFont="1" applyFill="1" applyBorder="1" applyAlignment="1">
      <alignment horizontal="center" vertical="center" wrapText="1"/>
    </xf>
    <xf numFmtId="0" fontId="43" fillId="0" borderId="90" xfId="9" applyFont="1" applyFill="1" applyBorder="1" applyAlignment="1">
      <alignment horizontal="center" vertical="center" wrapText="1"/>
    </xf>
    <xf numFmtId="0" fontId="43" fillId="0" borderId="104" xfId="9" applyFont="1" applyFill="1" applyBorder="1" applyAlignment="1">
      <alignment horizontal="center" vertical="center" wrapText="1"/>
    </xf>
    <xf numFmtId="189" fontId="43" fillId="0" borderId="57" xfId="9" applyNumberFormat="1" applyFont="1" applyFill="1" applyBorder="1" applyAlignment="1">
      <alignment horizontal="center" vertical="center"/>
    </xf>
    <xf numFmtId="189" fontId="43" fillId="0" borderId="93" xfId="9" applyNumberFormat="1" applyFont="1" applyFill="1" applyBorder="1" applyAlignment="1">
      <alignment horizontal="center" vertical="center"/>
    </xf>
    <xf numFmtId="0" fontId="43" fillId="3" borderId="44" xfId="9" applyFont="1" applyFill="1" applyBorder="1" applyAlignment="1">
      <alignment horizontal="right" vertical="center"/>
    </xf>
    <xf numFmtId="4" fontId="43" fillId="3" borderId="45" xfId="9" applyNumberFormat="1" applyFont="1" applyFill="1" applyBorder="1" applyAlignment="1">
      <alignment horizontal="right" vertical="center"/>
    </xf>
    <xf numFmtId="0" fontId="43" fillId="3" borderId="55" xfId="9" applyFont="1" applyFill="1" applyBorder="1" applyAlignment="1">
      <alignment horizontal="center" vertical="center"/>
    </xf>
    <xf numFmtId="0" fontId="43" fillId="3" borderId="45" xfId="9" applyFont="1" applyFill="1" applyBorder="1" applyAlignment="1">
      <alignment horizontal="center" vertical="center"/>
    </xf>
    <xf numFmtId="0" fontId="43" fillId="3" borderId="92" xfId="9" applyFont="1" applyFill="1" applyBorder="1" applyAlignment="1">
      <alignment horizontal="center" vertical="center"/>
    </xf>
    <xf numFmtId="178" fontId="43" fillId="0" borderId="55" xfId="9" applyNumberFormat="1" applyFont="1" applyFill="1" applyBorder="1" applyAlignment="1">
      <alignment horizontal="center" vertical="center" shrinkToFit="1"/>
    </xf>
    <xf numFmtId="178" fontId="43" fillId="0" borderId="45" xfId="9" applyNumberFormat="1" applyFont="1" applyFill="1" applyBorder="1" applyAlignment="1">
      <alignment horizontal="center" vertical="center" shrinkToFit="1"/>
    </xf>
    <xf numFmtId="0" fontId="43" fillId="0" borderId="101" xfId="9" applyFont="1" applyFill="1" applyBorder="1" applyAlignment="1">
      <alignment horizontal="center" vertical="center"/>
    </xf>
    <xf numFmtId="189" fontId="43" fillId="0" borderId="44" xfId="9" applyNumberFormat="1" applyFont="1" applyFill="1" applyBorder="1" applyAlignment="1">
      <alignment horizontal="center" vertical="center"/>
    </xf>
    <xf numFmtId="4" fontId="43" fillId="3" borderId="45" xfId="9" applyNumberFormat="1" applyFont="1" applyFill="1" applyBorder="1">
      <alignment vertical="center"/>
    </xf>
    <xf numFmtId="0" fontId="43" fillId="3" borderId="79" xfId="9" applyFont="1" applyFill="1" applyBorder="1" applyAlignment="1">
      <alignment horizontal="center" vertical="center"/>
    </xf>
    <xf numFmtId="0" fontId="43" fillId="3" borderId="90" xfId="9" applyFont="1" applyFill="1" applyBorder="1" applyAlignment="1">
      <alignment horizontal="center" vertical="center"/>
    </xf>
    <xf numFmtId="0" fontId="43" fillId="3" borderId="104" xfId="9" applyFont="1" applyFill="1" applyBorder="1" applyAlignment="1">
      <alignment horizontal="center" vertical="center"/>
    </xf>
    <xf numFmtId="0" fontId="43" fillId="3" borderId="7" xfId="9" applyFont="1" applyFill="1" applyBorder="1" applyAlignment="1">
      <alignment horizontal="center" vertical="center"/>
    </xf>
    <xf numFmtId="0" fontId="43" fillId="3" borderId="0" xfId="9" applyFont="1" applyFill="1" applyAlignment="1">
      <alignment horizontal="center" vertical="center"/>
    </xf>
    <xf numFmtId="0" fontId="43" fillId="3" borderId="8" xfId="9" applyFont="1" applyFill="1" applyBorder="1" applyAlignment="1">
      <alignment horizontal="center" vertical="center"/>
    </xf>
    <xf numFmtId="0" fontId="41" fillId="0" borderId="0" xfId="9" applyFont="1" applyFill="1" applyAlignment="1">
      <alignment horizontal="right" vertical="center"/>
    </xf>
    <xf numFmtId="182" fontId="43" fillId="0" borderId="0" xfId="9" applyNumberFormat="1" applyFont="1" applyFill="1" applyAlignment="1">
      <alignment horizontal="right" vertical="center" shrinkToFit="1"/>
    </xf>
    <xf numFmtId="188" fontId="43" fillId="0" borderId="0" xfId="9" applyNumberFormat="1" applyFont="1" applyFill="1" applyAlignment="1">
      <alignment horizontal="left" vertical="center"/>
    </xf>
    <xf numFmtId="4" fontId="43" fillId="3" borderId="0" xfId="9" applyNumberFormat="1" applyFont="1" applyFill="1" applyAlignment="1">
      <alignment horizontal="right" vertical="center"/>
    </xf>
    <xf numFmtId="4" fontId="43" fillId="0" borderId="0" xfId="9" applyNumberFormat="1" applyFont="1" applyFill="1" applyAlignment="1">
      <alignment horizontal="left" vertical="center"/>
    </xf>
    <xf numFmtId="4" fontId="43" fillId="0" borderId="8" xfId="9" applyNumberFormat="1" applyFont="1" applyFill="1" applyBorder="1" applyAlignment="1">
      <alignment horizontal="left" vertical="center"/>
    </xf>
    <xf numFmtId="0" fontId="41" fillId="0" borderId="46" xfId="9" applyFont="1" applyFill="1" applyBorder="1" applyAlignment="1">
      <alignment horizontal="center" vertical="center"/>
    </xf>
    <xf numFmtId="182" fontId="43" fillId="4" borderId="46" xfId="9" applyNumberFormat="1" applyFont="1" applyFill="1" applyBorder="1" applyAlignment="1">
      <alignment horizontal="right" vertical="center" shrinkToFit="1"/>
    </xf>
    <xf numFmtId="188" fontId="43" fillId="4" borderId="46" xfId="9" applyNumberFormat="1" applyFont="1" applyFill="1" applyBorder="1" applyAlignment="1">
      <alignment horizontal="left" vertical="center"/>
    </xf>
    <xf numFmtId="4" fontId="43" fillId="4" borderId="0" xfId="9" applyNumberFormat="1" applyFont="1" applyFill="1" applyAlignment="1">
      <alignment horizontal="right" vertical="center"/>
    </xf>
    <xf numFmtId="0" fontId="41" fillId="0" borderId="7" xfId="9" applyFont="1" applyFill="1" applyBorder="1" applyAlignment="1">
      <alignment horizontal="right" vertical="center" shrinkToFit="1"/>
    </xf>
    <xf numFmtId="0" fontId="41" fillId="0" borderId="0" xfId="9" applyFont="1" applyFill="1" applyAlignment="1">
      <alignment horizontal="right" vertical="center" shrinkToFit="1"/>
    </xf>
    <xf numFmtId="182" fontId="43" fillId="0" borderId="0" xfId="9" applyNumberFormat="1" applyFont="1" applyFill="1" applyAlignment="1">
      <alignment horizontal="right" vertical="center"/>
    </xf>
    <xf numFmtId="0" fontId="43" fillId="0" borderId="0" xfId="9" applyFont="1" applyFill="1" applyAlignment="1">
      <alignment horizontal="right" vertical="center"/>
    </xf>
    <xf numFmtId="0" fontId="41" fillId="4" borderId="78" xfId="9" applyFont="1" applyFill="1" applyBorder="1" applyAlignment="1">
      <alignment horizontal="center" vertical="center"/>
    </xf>
    <xf numFmtId="0" fontId="41" fillId="4" borderId="46" xfId="9" applyFont="1" applyFill="1" applyBorder="1" applyAlignment="1">
      <alignment horizontal="center" vertical="center"/>
    </xf>
    <xf numFmtId="182" fontId="43" fillId="4" borderId="46" xfId="9" applyNumberFormat="1" applyFont="1" applyFill="1" applyBorder="1" applyAlignment="1">
      <alignment horizontal="right" vertical="center"/>
    </xf>
    <xf numFmtId="0" fontId="43" fillId="4" borderId="46" xfId="9" applyFont="1" applyFill="1" applyBorder="1" applyAlignment="1">
      <alignment horizontal="right" vertical="center"/>
    </xf>
    <xf numFmtId="4" fontId="43" fillId="4" borderId="46" xfId="9" applyNumberFormat="1" applyFont="1" applyFill="1" applyBorder="1" applyAlignment="1">
      <alignment horizontal="right" vertical="center"/>
    </xf>
    <xf numFmtId="4" fontId="43" fillId="4" borderId="46" xfId="9" applyNumberFormat="1" applyFont="1" applyFill="1" applyBorder="1" applyAlignment="1">
      <alignment horizontal="left" vertical="center"/>
    </xf>
    <xf numFmtId="0" fontId="43" fillId="0" borderId="105" xfId="9" applyFont="1" applyFill="1" applyBorder="1" applyAlignment="1">
      <alignment horizontal="center" vertical="center" textRotation="255"/>
    </xf>
    <xf numFmtId="0" fontId="43" fillId="0" borderId="87" xfId="9" applyFont="1" applyFill="1" applyBorder="1" applyAlignment="1">
      <alignment horizontal="center" vertical="center"/>
    </xf>
    <xf numFmtId="0" fontId="43" fillId="0" borderId="8" xfId="9" applyFont="1" applyFill="1" applyBorder="1" applyAlignment="1">
      <alignment horizontal="center" vertical="center"/>
    </xf>
    <xf numFmtId="0" fontId="43" fillId="0" borderId="106" xfId="9" applyFont="1" applyFill="1" applyBorder="1" applyAlignment="1">
      <alignment horizontal="center" vertical="center"/>
    </xf>
    <xf numFmtId="0" fontId="43" fillId="0" borderId="46" xfId="9" applyFont="1" applyFill="1" applyBorder="1" applyAlignment="1">
      <alignment horizontal="center" vertical="center"/>
    </xf>
    <xf numFmtId="0" fontId="43" fillId="0" borderId="91" xfId="9" applyFont="1" applyFill="1" applyBorder="1" applyAlignment="1">
      <alignment horizontal="center" vertical="center"/>
    </xf>
    <xf numFmtId="178" fontId="43" fillId="0" borderId="7" xfId="9" applyNumberFormat="1" applyFont="1" applyFill="1" applyBorder="1" applyAlignment="1">
      <alignment horizontal="center" vertical="center"/>
    </xf>
    <xf numFmtId="178" fontId="43" fillId="0" borderId="8" xfId="9" applyNumberFormat="1" applyFont="1" applyFill="1" applyBorder="1" applyAlignment="1">
      <alignment horizontal="center" vertical="center"/>
    </xf>
    <xf numFmtId="178" fontId="43" fillId="0" borderId="78" xfId="9" applyNumberFormat="1" applyFont="1" applyFill="1" applyBorder="1" applyAlignment="1">
      <alignment horizontal="center" vertical="center"/>
    </xf>
    <xf numFmtId="178" fontId="43" fillId="0" borderId="91" xfId="9" applyNumberFormat="1" applyFont="1" applyFill="1" applyBorder="1" applyAlignment="1">
      <alignment horizontal="center" vertical="center"/>
    </xf>
    <xf numFmtId="179" fontId="43" fillId="0" borderId="7" xfId="9" applyNumberFormat="1" applyFont="1" applyFill="1" applyBorder="1" applyAlignment="1">
      <alignment horizontal="right" vertical="center"/>
    </xf>
    <xf numFmtId="179" fontId="43" fillId="0" borderId="8" xfId="9" applyNumberFormat="1" applyFont="1" applyFill="1" applyBorder="1" applyAlignment="1">
      <alignment horizontal="right" vertical="center"/>
    </xf>
    <xf numFmtId="179" fontId="43" fillId="4" borderId="18" xfId="9" applyNumberFormat="1" applyFont="1" applyFill="1" applyBorder="1" applyAlignment="1">
      <alignment horizontal="left" vertical="center"/>
    </xf>
    <xf numFmtId="179" fontId="43" fillId="4" borderId="12" xfId="9" applyNumberFormat="1" applyFont="1" applyFill="1" applyBorder="1" applyAlignment="1">
      <alignment horizontal="left" vertical="center"/>
    </xf>
    <xf numFmtId="182" fontId="43" fillId="4" borderId="90" xfId="9" applyNumberFormat="1" applyFont="1" applyFill="1" applyBorder="1" applyAlignment="1">
      <alignment horizontal="right" vertical="center"/>
    </xf>
    <xf numFmtId="0" fontId="43" fillId="4" borderId="90" xfId="9" applyFont="1" applyFill="1" applyBorder="1" applyAlignment="1">
      <alignment horizontal="right" vertical="center"/>
    </xf>
    <xf numFmtId="188" fontId="43" fillId="4" borderId="0" xfId="9" applyNumberFormat="1" applyFont="1" applyFill="1" applyAlignment="1">
      <alignment horizontal="left" vertical="center"/>
    </xf>
    <xf numFmtId="4" fontId="43" fillId="4" borderId="90" xfId="9" applyNumberFormat="1" applyFont="1" applyFill="1" applyBorder="1" applyAlignment="1">
      <alignment horizontal="right" vertical="center"/>
    </xf>
    <xf numFmtId="4" fontId="43" fillId="4" borderId="90" xfId="9" applyNumberFormat="1" applyFont="1" applyFill="1" applyBorder="1" applyAlignment="1">
      <alignment horizontal="left" vertical="center"/>
    </xf>
    <xf numFmtId="0" fontId="43" fillId="0" borderId="103" xfId="9" applyFont="1" applyFill="1" applyBorder="1" applyAlignment="1">
      <alignment horizontal="center" vertical="center"/>
    </xf>
    <xf numFmtId="0" fontId="43" fillId="0" borderId="90" xfId="9" applyFont="1" applyFill="1" applyBorder="1" applyAlignment="1">
      <alignment horizontal="center" vertical="center"/>
    </xf>
    <xf numFmtId="0" fontId="43" fillId="0" borderId="104" xfId="9" applyFont="1" applyFill="1" applyBorder="1" applyAlignment="1">
      <alignment horizontal="center" vertical="center"/>
    </xf>
    <xf numFmtId="178" fontId="43" fillId="0" borderId="79" xfId="9" applyNumberFormat="1" applyFont="1" applyFill="1" applyBorder="1" applyAlignment="1">
      <alignment horizontal="center" vertical="center"/>
    </xf>
    <xf numFmtId="178" fontId="43" fillId="0" borderId="104" xfId="9" applyNumberFormat="1" applyFont="1" applyFill="1" applyBorder="1" applyAlignment="1">
      <alignment horizontal="center" vertical="center"/>
    </xf>
    <xf numFmtId="187" fontId="43" fillId="0" borderId="79" xfId="9" applyNumberFormat="1" applyFont="1" applyFill="1" applyBorder="1" applyAlignment="1">
      <alignment horizontal="right" vertical="center"/>
    </xf>
    <xf numFmtId="187" fontId="43" fillId="0" borderId="104" xfId="9" applyNumberFormat="1" applyFont="1" applyFill="1" applyBorder="1" applyAlignment="1">
      <alignment horizontal="right" vertical="center"/>
    </xf>
    <xf numFmtId="187" fontId="43" fillId="0" borderId="7" xfId="9" applyNumberFormat="1" applyFont="1" applyFill="1" applyBorder="1" applyAlignment="1">
      <alignment horizontal="right" vertical="center"/>
    </xf>
    <xf numFmtId="187" fontId="43" fillId="0" borderId="8" xfId="9" applyNumberFormat="1" applyFont="1" applyFill="1" applyBorder="1" applyAlignment="1">
      <alignment horizontal="right" vertical="center"/>
    </xf>
    <xf numFmtId="0" fontId="41" fillId="0" borderId="90" xfId="9" applyFont="1" applyFill="1" applyBorder="1" applyAlignment="1">
      <alignment horizontal="left" vertical="center"/>
    </xf>
    <xf numFmtId="188" fontId="43" fillId="4" borderId="90" xfId="9" applyNumberFormat="1" applyFont="1" applyFill="1" applyBorder="1" applyAlignment="1">
      <alignment horizontal="left" vertical="center"/>
    </xf>
    <xf numFmtId="4" fontId="43" fillId="0" borderId="90" xfId="9" applyNumberFormat="1" applyFont="1" applyFill="1" applyBorder="1" applyAlignment="1">
      <alignment horizontal="left" vertical="center"/>
    </xf>
    <xf numFmtId="4" fontId="43" fillId="0" borderId="104" xfId="9" applyNumberFormat="1" applyFont="1" applyFill="1" applyBorder="1" applyAlignment="1">
      <alignment horizontal="left" vertical="center"/>
    </xf>
    <xf numFmtId="0" fontId="43" fillId="0" borderId="32" xfId="9" applyFont="1" applyFill="1" applyBorder="1" applyAlignment="1">
      <alignment horizontal="center" vertical="center"/>
    </xf>
    <xf numFmtId="0" fontId="43" fillId="0" borderId="31" xfId="9" applyFont="1" applyFill="1" applyBorder="1" applyAlignment="1">
      <alignment horizontal="center" vertical="center"/>
    </xf>
    <xf numFmtId="0" fontId="43" fillId="0" borderId="30" xfId="9" applyFont="1" applyFill="1" applyBorder="1" applyAlignment="1">
      <alignment horizontal="center" vertical="center"/>
    </xf>
    <xf numFmtId="0" fontId="43" fillId="0" borderId="32" xfId="9" applyFont="1" applyFill="1" applyBorder="1" applyAlignment="1">
      <alignment horizontal="center" vertical="center" wrapText="1"/>
    </xf>
    <xf numFmtId="0" fontId="43" fillId="0" borderId="31" xfId="9" applyFont="1" applyFill="1" applyBorder="1" applyAlignment="1">
      <alignment horizontal="center" vertical="center" wrapText="1"/>
    </xf>
    <xf numFmtId="182" fontId="43" fillId="0" borderId="57" xfId="9" applyNumberFormat="1" applyFont="1" applyFill="1" applyBorder="1" applyAlignment="1">
      <alignment horizontal="center" vertical="center"/>
    </xf>
    <xf numFmtId="182" fontId="43" fillId="0" borderId="44" xfId="9" applyNumberFormat="1" applyFont="1" applyFill="1" applyBorder="1" applyAlignment="1">
      <alignment horizontal="center" vertical="center"/>
    </xf>
    <xf numFmtId="182" fontId="43" fillId="0" borderId="93" xfId="9" applyNumberFormat="1" applyFont="1" applyFill="1" applyBorder="1" applyAlignment="1">
      <alignment horizontal="center" vertical="center"/>
    </xf>
    <xf numFmtId="182" fontId="43" fillId="3" borderId="57" xfId="9" applyNumberFormat="1" applyFont="1" applyFill="1" applyBorder="1" applyAlignment="1">
      <alignment horizontal="center" vertical="center"/>
    </xf>
    <xf numFmtId="182" fontId="43" fillId="3" borderId="44" xfId="9" applyNumberFormat="1" applyFont="1" applyFill="1" applyBorder="1" applyAlignment="1">
      <alignment horizontal="center" vertical="center"/>
    </xf>
    <xf numFmtId="182" fontId="43" fillId="3" borderId="93" xfId="9" applyNumberFormat="1" applyFont="1" applyFill="1" applyBorder="1" applyAlignment="1">
      <alignment horizontal="center" vertical="center"/>
    </xf>
    <xf numFmtId="186" fontId="43" fillId="0" borderId="0" xfId="9" applyNumberFormat="1" applyFont="1" applyFill="1" applyAlignment="1">
      <alignment horizontal="center" vertical="center"/>
    </xf>
    <xf numFmtId="0" fontId="38" fillId="0" borderId="0" xfId="9" applyFont="1" applyFill="1" applyAlignment="1">
      <alignment horizontal="left" vertical="top" wrapText="1"/>
    </xf>
    <xf numFmtId="186" fontId="43" fillId="3" borderId="101" xfId="9" applyNumberFormat="1" applyFont="1" applyFill="1" applyBorder="1" applyAlignment="1">
      <alignment horizontal="center" vertical="center"/>
    </xf>
    <xf numFmtId="186" fontId="43" fillId="3" borderId="44" xfId="9" applyNumberFormat="1" applyFont="1" applyFill="1" applyBorder="1" applyAlignment="1">
      <alignment horizontal="center" vertical="center"/>
    </xf>
    <xf numFmtId="186" fontId="43" fillId="3" borderId="93" xfId="9" applyNumberFormat="1" applyFont="1" applyFill="1" applyBorder="1" applyAlignment="1">
      <alignment horizontal="center" vertical="center"/>
    </xf>
    <xf numFmtId="0" fontId="43" fillId="0" borderId="18" xfId="9" applyFont="1" applyFill="1" applyBorder="1" applyAlignment="1">
      <alignment horizontal="center" vertical="center"/>
    </xf>
    <xf numFmtId="0" fontId="43" fillId="0" borderId="12" xfId="9" applyFont="1" applyFill="1" applyBorder="1" applyAlignment="1">
      <alignment horizontal="center" vertical="center"/>
    </xf>
    <xf numFmtId="0" fontId="43" fillId="0" borderId="6" xfId="9" applyFont="1" applyFill="1" applyBorder="1" applyAlignment="1">
      <alignment horizontal="center" vertical="center"/>
    </xf>
    <xf numFmtId="0" fontId="43" fillId="0" borderId="10" xfId="9" applyFont="1" applyFill="1" applyBorder="1" applyAlignment="1">
      <alignment horizontal="center" vertical="center"/>
    </xf>
    <xf numFmtId="182" fontId="43" fillId="0" borderId="54" xfId="9" applyNumberFormat="1" applyFont="1" applyFill="1" applyBorder="1" applyAlignment="1">
      <alignment horizontal="center" vertical="center"/>
    </xf>
    <xf numFmtId="0" fontId="48" fillId="0" borderId="51" xfId="0" applyFont="1" applyBorder="1">
      <alignment vertical="center"/>
    </xf>
    <xf numFmtId="0" fontId="48" fillId="0" borderId="47" xfId="0" applyFont="1" applyBorder="1">
      <alignment vertical="center"/>
    </xf>
    <xf numFmtId="182" fontId="43" fillId="3" borderId="54" xfId="9" applyNumberFormat="1" applyFont="1" applyFill="1" applyBorder="1" applyAlignment="1">
      <alignment horizontal="center" vertical="center"/>
    </xf>
    <xf numFmtId="182" fontId="43" fillId="3" borderId="51" xfId="9" applyNumberFormat="1" applyFont="1" applyFill="1" applyBorder="1" applyAlignment="1">
      <alignment horizontal="center" vertical="center"/>
    </xf>
    <xf numFmtId="182" fontId="43" fillId="3" borderId="47" xfId="9" applyNumberFormat="1" applyFont="1" applyFill="1" applyBorder="1" applyAlignment="1">
      <alignment horizontal="center" vertical="center"/>
    </xf>
    <xf numFmtId="182" fontId="43" fillId="0" borderId="0" xfId="9" applyNumberFormat="1" applyFont="1" applyFill="1" applyAlignment="1">
      <alignment horizontal="center" vertical="center" wrapText="1" shrinkToFit="1"/>
    </xf>
    <xf numFmtId="182" fontId="43" fillId="0" borderId="51" xfId="9" applyNumberFormat="1" applyFont="1" applyFill="1" applyBorder="1" applyAlignment="1">
      <alignment horizontal="center" vertical="center"/>
    </xf>
    <xf numFmtId="182" fontId="43" fillId="0" borderId="47" xfId="9" applyNumberFormat="1" applyFont="1" applyFill="1" applyBorder="1" applyAlignment="1">
      <alignment horizontal="center" vertical="center"/>
    </xf>
    <xf numFmtId="49" fontId="44" fillId="0" borderId="0" xfId="9" quotePrefix="1" applyNumberFormat="1" applyFont="1" applyFill="1" applyAlignment="1">
      <alignment horizontal="center" vertical="center"/>
    </xf>
    <xf numFmtId="49" fontId="44" fillId="0" borderId="0" xfId="9" applyNumberFormat="1" applyFont="1" applyFill="1" applyAlignment="1">
      <alignment horizontal="center" vertical="center"/>
    </xf>
    <xf numFmtId="0" fontId="44" fillId="0" borderId="33" xfId="9" applyFont="1" applyFill="1" applyBorder="1" applyAlignment="1">
      <alignment horizontal="center" vertical="center"/>
    </xf>
    <xf numFmtId="0" fontId="44" fillId="0" borderId="34" xfId="9" applyFont="1" applyFill="1" applyBorder="1" applyAlignment="1">
      <alignment horizontal="center" vertical="center"/>
    </xf>
    <xf numFmtId="0" fontId="44" fillId="0" borderId="109" xfId="9" applyFont="1" applyFill="1" applyBorder="1" applyAlignment="1">
      <alignment horizontal="center" vertical="center"/>
    </xf>
    <xf numFmtId="0" fontId="44" fillId="0" borderId="15" xfId="9" applyFont="1" applyFill="1" applyBorder="1" applyAlignment="1">
      <alignment horizontal="center" vertical="center"/>
    </xf>
    <xf numFmtId="0" fontId="44" fillId="0" borderId="110" xfId="9" applyFont="1" applyFill="1" applyBorder="1" applyAlignment="1">
      <alignment horizontal="center" vertical="center"/>
    </xf>
    <xf numFmtId="182" fontId="43" fillId="0" borderId="7" xfId="9" applyNumberFormat="1" applyFont="1" applyFill="1" applyBorder="1" applyAlignment="1">
      <alignment horizontal="center" vertical="center"/>
    </xf>
    <xf numFmtId="182" fontId="43" fillId="0" borderId="0" xfId="9" applyNumberFormat="1" applyFont="1" applyFill="1" applyAlignment="1">
      <alignment horizontal="center" vertical="center"/>
    </xf>
    <xf numFmtId="182" fontId="43" fillId="0" borderId="8" xfId="9" applyNumberFormat="1" applyFont="1" applyFill="1" applyBorder="1" applyAlignment="1">
      <alignment horizontal="center" vertical="center"/>
    </xf>
    <xf numFmtId="182" fontId="43" fillId="0" borderId="9" xfId="9" applyNumberFormat="1" applyFont="1" applyFill="1" applyBorder="1" applyAlignment="1">
      <alignment horizontal="center" vertical="center"/>
    </xf>
    <xf numFmtId="182" fontId="43" fillId="0" borderId="11" xfId="9" applyNumberFormat="1" applyFont="1" applyFill="1" applyBorder="1" applyAlignment="1">
      <alignment horizontal="center" vertical="center"/>
    </xf>
    <xf numFmtId="182" fontId="43" fillId="0" borderId="10" xfId="9" applyNumberFormat="1" applyFont="1" applyFill="1" applyBorder="1" applyAlignment="1">
      <alignment horizontal="center" vertical="center"/>
    </xf>
    <xf numFmtId="182" fontId="43" fillId="0" borderId="18" xfId="9" applyNumberFormat="1" applyFont="1" applyFill="1" applyBorder="1" applyAlignment="1">
      <alignment horizontal="center" vertical="center"/>
    </xf>
    <xf numFmtId="182" fontId="43" fillId="0" borderId="12" xfId="9" applyNumberFormat="1" applyFont="1" applyFill="1" applyBorder="1" applyAlignment="1">
      <alignment horizontal="center" vertical="center"/>
    </xf>
    <xf numFmtId="182" fontId="43" fillId="0" borderId="6" xfId="9" applyNumberFormat="1" applyFont="1" applyFill="1" applyBorder="1" applyAlignment="1">
      <alignment horizontal="center" vertical="center"/>
    </xf>
    <xf numFmtId="206" fontId="43" fillId="0" borderId="18" xfId="9" applyNumberFormat="1" applyFont="1" applyFill="1" applyBorder="1" applyAlignment="1">
      <alignment horizontal="center" vertical="center" shrinkToFit="1"/>
    </xf>
    <xf numFmtId="206" fontId="43" fillId="0" borderId="12" xfId="9" applyNumberFormat="1" applyFont="1" applyFill="1" applyBorder="1" applyAlignment="1">
      <alignment horizontal="center" vertical="center" shrinkToFit="1"/>
    </xf>
    <xf numFmtId="206" fontId="43" fillId="0" borderId="6" xfId="9" applyNumberFormat="1" applyFont="1" applyFill="1" applyBorder="1" applyAlignment="1">
      <alignment horizontal="center" vertical="center" shrinkToFit="1"/>
    </xf>
    <xf numFmtId="206" fontId="43" fillId="0" borderId="9" xfId="9" applyNumberFormat="1" applyFont="1" applyFill="1" applyBorder="1" applyAlignment="1">
      <alignment horizontal="center" vertical="center" shrinkToFit="1"/>
    </xf>
    <xf numFmtId="206" fontId="43" fillId="0" borderId="11" xfId="9" applyNumberFormat="1" applyFont="1" applyFill="1" applyBorder="1" applyAlignment="1">
      <alignment horizontal="center" vertical="center" shrinkToFit="1"/>
    </xf>
    <xf numFmtId="206" fontId="43" fillId="0" borderId="10" xfId="9" applyNumberFormat="1" applyFont="1" applyFill="1" applyBorder="1" applyAlignment="1">
      <alignment horizontal="center" vertical="center" shrinkToFit="1"/>
    </xf>
    <xf numFmtId="0" fontId="43" fillId="0" borderId="54" xfId="9" applyFont="1" applyFill="1" applyBorder="1" applyAlignment="1">
      <alignment horizontal="center" vertical="center"/>
    </xf>
    <xf numFmtId="182" fontId="43" fillId="3" borderId="7" xfId="9" applyNumberFormat="1" applyFont="1" applyFill="1" applyBorder="1" applyAlignment="1">
      <alignment horizontal="center" vertical="center"/>
    </xf>
    <xf numFmtId="182" fontId="43" fillId="3" borderId="0" xfId="9" applyNumberFormat="1" applyFont="1" applyFill="1" applyAlignment="1">
      <alignment horizontal="center" vertical="center"/>
    </xf>
    <xf numFmtId="182" fontId="43" fillId="3" borderId="8" xfId="9" applyNumberFormat="1" applyFont="1" applyFill="1" applyBorder="1" applyAlignment="1">
      <alignment horizontal="center" vertical="center"/>
    </xf>
    <xf numFmtId="182" fontId="43" fillId="3" borderId="9" xfId="9" applyNumberFormat="1" applyFont="1" applyFill="1" applyBorder="1" applyAlignment="1">
      <alignment horizontal="center" vertical="center"/>
    </xf>
    <xf numFmtId="182" fontId="43" fillId="3" borderId="11" xfId="9" applyNumberFormat="1" applyFont="1" applyFill="1" applyBorder="1" applyAlignment="1">
      <alignment horizontal="center" vertical="center"/>
    </xf>
    <xf numFmtId="182" fontId="43" fillId="3" borderId="10" xfId="9" applyNumberFormat="1" applyFont="1" applyFill="1" applyBorder="1" applyAlignment="1">
      <alignment horizontal="center" vertical="center"/>
    </xf>
    <xf numFmtId="0" fontId="43" fillId="0" borderId="78" xfId="9" applyFont="1" applyFill="1" applyBorder="1" applyAlignment="1">
      <alignment horizontal="center" vertical="center" shrinkToFit="1"/>
    </xf>
    <xf numFmtId="0" fontId="43" fillId="0" borderId="46" xfId="9" applyFont="1" applyFill="1" applyBorder="1" applyAlignment="1">
      <alignment horizontal="center" vertical="center" shrinkToFit="1"/>
    </xf>
    <xf numFmtId="0" fontId="43" fillId="0" borderId="111" xfId="9" applyFont="1" applyFill="1" applyBorder="1" applyAlignment="1">
      <alignment horizontal="center" vertical="center" shrinkToFit="1"/>
    </xf>
    <xf numFmtId="186" fontId="43" fillId="3" borderId="106" xfId="9" applyNumberFormat="1" applyFont="1" applyFill="1" applyBorder="1" applyAlignment="1">
      <alignment horizontal="center" vertical="center"/>
    </xf>
    <xf numFmtId="186" fontId="43" fillId="3" borderId="46" xfId="9" applyNumberFormat="1" applyFont="1" applyFill="1" applyBorder="1" applyAlignment="1">
      <alignment horizontal="center" vertical="center"/>
    </xf>
    <xf numFmtId="186" fontId="43" fillId="3" borderId="91" xfId="9" applyNumberFormat="1" applyFont="1" applyFill="1" applyBorder="1" applyAlignment="1">
      <alignment horizontal="center" vertical="center"/>
    </xf>
    <xf numFmtId="0" fontId="43" fillId="0" borderId="57" xfId="9" applyFont="1" applyFill="1" applyBorder="1" applyAlignment="1">
      <alignment horizontal="center" vertical="center" shrinkToFit="1"/>
    </xf>
    <xf numFmtId="0" fontId="43" fillId="0" borderId="44" xfId="9" applyFont="1" applyFill="1" applyBorder="1" applyAlignment="1">
      <alignment horizontal="center" vertical="center" shrinkToFit="1"/>
    </xf>
    <xf numFmtId="0" fontId="43" fillId="0" borderId="107" xfId="9" applyFont="1" applyFill="1" applyBorder="1" applyAlignment="1">
      <alignment horizontal="center" vertical="center" shrinkToFit="1"/>
    </xf>
    <xf numFmtId="0" fontId="50" fillId="0" borderId="18" xfId="0" applyFont="1" applyBorder="1" applyAlignment="1">
      <alignment horizontal="left" vertical="center" wrapText="1"/>
    </xf>
    <xf numFmtId="0" fontId="50" fillId="0" borderId="12" xfId="0" applyFont="1" applyBorder="1" applyAlignment="1">
      <alignment horizontal="left" vertical="center" wrapText="1"/>
    </xf>
    <xf numFmtId="0" fontId="50" fillId="0" borderId="6" xfId="0" applyFont="1" applyBorder="1" applyAlignment="1">
      <alignment horizontal="left" vertical="center" wrapText="1"/>
    </xf>
    <xf numFmtId="0" fontId="50" fillId="0" borderId="9" xfId="0" applyFont="1" applyBorder="1" applyAlignment="1">
      <alignment horizontal="left" vertical="center" wrapText="1"/>
    </xf>
    <xf numFmtId="0" fontId="50" fillId="0" borderId="11" xfId="0" applyFont="1" applyBorder="1" applyAlignment="1">
      <alignment horizontal="left" vertical="center" wrapText="1"/>
    </xf>
    <xf numFmtId="0" fontId="50" fillId="0" borderId="10" xfId="0" applyFont="1" applyBorder="1" applyAlignment="1">
      <alignment horizontal="left" vertical="center" wrapText="1"/>
    </xf>
    <xf numFmtId="0" fontId="62" fillId="0" borderId="9" xfId="15" applyBorder="1" applyAlignment="1">
      <alignment horizontal="left" vertical="top" wrapText="1"/>
    </xf>
    <xf numFmtId="0" fontId="50" fillId="0" borderId="11" xfId="0" applyFont="1" applyBorder="1" applyAlignment="1">
      <alignment horizontal="left" vertical="top" wrapText="1"/>
    </xf>
    <xf numFmtId="0" fontId="50" fillId="0" borderId="10" xfId="0" applyFont="1" applyBorder="1" applyAlignment="1">
      <alignment horizontal="left" vertical="top" wrapText="1"/>
    </xf>
    <xf numFmtId="0" fontId="46" fillId="13" borderId="0" xfId="0" applyFont="1" applyFill="1" applyAlignment="1">
      <alignment horizontal="center" vertical="center"/>
    </xf>
    <xf numFmtId="0" fontId="98" fillId="0" borderId="0" xfId="0" applyFont="1" applyAlignment="1">
      <alignment horizontal="right" vertical="center"/>
    </xf>
    <xf numFmtId="0" fontId="98" fillId="0" borderId="0" xfId="0" applyFont="1" applyAlignment="1">
      <alignment horizontal="center" vertical="center"/>
    </xf>
    <xf numFmtId="0" fontId="46" fillId="11" borderId="0" xfId="0" applyFont="1" applyFill="1" applyAlignment="1">
      <alignment horizontal="center" vertical="center"/>
    </xf>
    <xf numFmtId="0" fontId="90" fillId="0" borderId="0" xfId="0" applyFont="1" applyAlignment="1">
      <alignment horizontal="left" vertical="center"/>
    </xf>
    <xf numFmtId="0" fontId="90" fillId="5" borderId="24" xfId="0" applyFont="1" applyFill="1" applyBorder="1" applyAlignment="1">
      <alignment horizontal="center" vertical="center"/>
    </xf>
    <xf numFmtId="0" fontId="50" fillId="0" borderId="24" xfId="0" applyFont="1" applyBorder="1" applyAlignment="1">
      <alignment horizontal="left" vertical="center" wrapText="1"/>
    </xf>
    <xf numFmtId="0" fontId="48" fillId="0" borderId="24" xfId="0" applyFont="1" applyBorder="1" applyAlignment="1">
      <alignment horizontal="left" vertical="center" wrapText="1"/>
    </xf>
    <xf numFmtId="0" fontId="50" fillId="0" borderId="32" xfId="0" applyFont="1" applyBorder="1" applyAlignment="1">
      <alignment horizontal="left" vertical="center" wrapText="1"/>
    </xf>
    <xf numFmtId="0" fontId="50" fillId="0" borderId="31" xfId="0" applyFont="1" applyBorder="1" applyAlignment="1">
      <alignment horizontal="left" vertical="center" wrapText="1"/>
    </xf>
    <xf numFmtId="0" fontId="50" fillId="0" borderId="30" xfId="0" applyFont="1" applyBorder="1" applyAlignment="1">
      <alignment horizontal="left" vertical="center" wrapText="1"/>
    </xf>
    <xf numFmtId="0" fontId="50" fillId="0" borderId="14" xfId="0" applyFont="1" applyBorder="1" applyAlignment="1">
      <alignment horizontal="left" vertical="center" wrapText="1"/>
    </xf>
    <xf numFmtId="0" fontId="48" fillId="0" borderId="14" xfId="0" applyFont="1" applyBorder="1" applyAlignment="1">
      <alignment horizontal="left" vertical="center" wrapText="1"/>
    </xf>
    <xf numFmtId="0" fontId="100" fillId="0" borderId="9" xfId="15" applyFont="1" applyBorder="1" applyAlignment="1">
      <alignment horizontal="left" vertical="top" wrapText="1"/>
    </xf>
    <xf numFmtId="0" fontId="100" fillId="0" borderId="11" xfId="15" applyFont="1" applyBorder="1" applyAlignment="1">
      <alignment horizontal="left" vertical="top" wrapText="1"/>
    </xf>
    <xf numFmtId="0" fontId="100" fillId="0" borderId="10" xfId="15" applyFont="1" applyBorder="1" applyAlignment="1">
      <alignment horizontal="left" vertical="top" wrapText="1"/>
    </xf>
    <xf numFmtId="0" fontId="43" fillId="6" borderId="32" xfId="9" applyFont="1" applyFill="1" applyBorder="1" applyAlignment="1">
      <alignment horizontal="center" vertical="center"/>
    </xf>
    <xf numFmtId="0" fontId="43" fillId="6" borderId="31" xfId="9" applyFont="1" applyFill="1" applyBorder="1" applyAlignment="1">
      <alignment horizontal="center" vertical="center"/>
    </xf>
    <xf numFmtId="0" fontId="43" fillId="6" borderId="30" xfId="9" applyFont="1" applyFill="1" applyBorder="1" applyAlignment="1">
      <alignment horizontal="center" vertical="center"/>
    </xf>
    <xf numFmtId="0" fontId="53" fillId="0" borderId="0" xfId="0" applyFont="1" applyAlignment="1">
      <alignment horizontal="left" vertical="center" wrapText="1"/>
    </xf>
    <xf numFmtId="0" fontId="43" fillId="0" borderId="0" xfId="0" applyFont="1" applyAlignment="1">
      <alignment horizontal="left" vertical="center"/>
    </xf>
    <xf numFmtId="0" fontId="43" fillId="0" borderId="0" xfId="9" applyFont="1" applyFill="1" applyAlignment="1">
      <alignment horizontal="left" vertical="center" shrinkToFit="1"/>
    </xf>
    <xf numFmtId="0" fontId="41" fillId="0" borderId="0" xfId="9" applyFont="1" applyFill="1" applyAlignment="1">
      <alignment horizontal="left" vertical="top" wrapText="1"/>
    </xf>
    <xf numFmtId="0" fontId="41" fillId="0" borderId="25" xfId="9" applyFont="1" applyFill="1" applyBorder="1" applyAlignment="1">
      <alignment horizontal="center" vertical="top"/>
    </xf>
    <xf numFmtId="0" fontId="43" fillId="0" borderId="1" xfId="9" quotePrefix="1" applyFont="1" applyFill="1" applyBorder="1" applyAlignment="1">
      <alignment horizontal="right" vertical="center"/>
    </xf>
    <xf numFmtId="0" fontId="43" fillId="0" borderId="0" xfId="9" applyFont="1" applyFill="1" applyAlignment="1">
      <alignment horizontal="left" vertical="center"/>
    </xf>
    <xf numFmtId="0" fontId="43" fillId="0" borderId="32" xfId="9" applyFont="1" applyBorder="1" applyAlignment="1">
      <alignment horizontal="center" vertical="center"/>
    </xf>
    <xf numFmtId="0" fontId="43" fillId="0" borderId="31" xfId="9" applyFont="1" applyBorder="1" applyAlignment="1">
      <alignment horizontal="center" vertical="center"/>
    </xf>
    <xf numFmtId="0" fontId="43" fillId="0" borderId="30" xfId="9" applyFont="1" applyBorder="1" applyAlignment="1">
      <alignment horizontal="center" vertical="center"/>
    </xf>
    <xf numFmtId="179" fontId="43" fillId="0" borderId="32" xfId="9" applyNumberFormat="1" applyFont="1" applyBorder="1" applyAlignment="1" applyProtection="1">
      <alignment horizontal="right" vertical="center"/>
      <protection locked="0"/>
    </xf>
    <xf numFmtId="179" fontId="43" fillId="0" borderId="31" xfId="9" applyNumberFormat="1" applyFont="1" applyBorder="1" applyAlignment="1" applyProtection="1">
      <alignment horizontal="right" vertical="center"/>
      <protection locked="0"/>
    </xf>
    <xf numFmtId="179" fontId="43" fillId="0" borderId="30" xfId="9" applyNumberFormat="1" applyFont="1" applyBorder="1" applyAlignment="1" applyProtection="1">
      <alignment horizontal="right" vertical="center"/>
      <protection locked="0"/>
    </xf>
    <xf numFmtId="0" fontId="41" fillId="0" borderId="31" xfId="9" applyFont="1" applyBorder="1" applyAlignment="1">
      <alignment horizontal="right" vertical="center" wrapText="1"/>
    </xf>
    <xf numFmtId="182" fontId="43" fillId="6" borderId="31" xfId="9" applyNumberFormat="1" applyFont="1" applyFill="1" applyBorder="1">
      <alignment vertical="center"/>
    </xf>
    <xf numFmtId="188" fontId="43" fillId="0" borderId="31" xfId="9" applyNumberFormat="1" applyFont="1" applyBorder="1" applyAlignment="1">
      <alignment horizontal="left" vertical="center" shrinkToFit="1"/>
    </xf>
    <xf numFmtId="4" fontId="43" fillId="6" borderId="11" xfId="9" applyNumberFormat="1" applyFont="1" applyFill="1" applyBorder="1">
      <alignment vertical="center"/>
    </xf>
    <xf numFmtId="0" fontId="41" fillId="0" borderId="0" xfId="8" applyFont="1" applyAlignment="1">
      <alignment horizontal="left" vertical="top" wrapText="1"/>
    </xf>
    <xf numFmtId="0" fontId="43" fillId="0" borderId="0" xfId="9" applyFont="1" applyFill="1" applyAlignment="1" applyProtection="1">
      <alignment horizontal="center" vertical="center"/>
      <protection locked="0"/>
    </xf>
    <xf numFmtId="0" fontId="91" fillId="0" borderId="11" xfId="18" applyFont="1" applyBorder="1" applyAlignment="1" applyProtection="1">
      <alignment horizontal="center" vertical="center" shrinkToFit="1"/>
      <protection locked="0"/>
    </xf>
    <xf numFmtId="0" fontId="41" fillId="0" borderId="25" xfId="9" applyFont="1" applyFill="1" applyBorder="1" applyAlignment="1">
      <alignment horizontal="right" vertical="top" shrinkToFit="1"/>
    </xf>
    <xf numFmtId="0" fontId="41" fillId="0" borderId="0" xfId="9" applyFont="1" applyFill="1" applyAlignment="1">
      <alignment horizontal="right" vertical="top" shrinkToFit="1"/>
    </xf>
    <xf numFmtId="0" fontId="44" fillId="0" borderId="127" xfId="9" applyFont="1" applyFill="1" applyBorder="1" applyAlignment="1">
      <alignment horizontal="center" vertical="center"/>
    </xf>
    <xf numFmtId="0" fontId="44" fillId="0" borderId="36" xfId="9" applyFont="1" applyFill="1" applyBorder="1" applyAlignment="1">
      <alignment horizontal="center" vertical="center"/>
    </xf>
    <xf numFmtId="0" fontId="45" fillId="0" borderId="12" xfId="9" applyFont="1" applyFill="1" applyBorder="1" applyAlignment="1">
      <alignment horizontal="left" vertical="center"/>
    </xf>
    <xf numFmtId="0" fontId="43" fillId="0" borderId="0" xfId="9" quotePrefix="1" applyFont="1" applyFill="1" applyAlignment="1">
      <alignment horizontal="right" vertical="center"/>
    </xf>
    <xf numFmtId="0" fontId="43" fillId="0" borderId="11" xfId="9" applyFont="1" applyFill="1" applyBorder="1" applyAlignment="1" applyProtection="1">
      <alignment horizontal="center" vertical="center"/>
      <protection locked="0"/>
    </xf>
    <xf numFmtId="0" fontId="43" fillId="0" borderId="11" xfId="9" applyFont="1" applyFill="1" applyBorder="1" applyAlignment="1">
      <alignment horizontal="left" vertical="center" shrinkToFit="1"/>
    </xf>
    <xf numFmtId="0" fontId="43" fillId="0" borderId="7" xfId="9" applyFont="1" applyFill="1" applyBorder="1" applyAlignment="1">
      <alignment horizontal="center" vertical="center"/>
    </xf>
    <xf numFmtId="182" fontId="43" fillId="0" borderId="54" xfId="9" applyNumberFormat="1" applyFont="1" applyFill="1" applyBorder="1" applyAlignment="1" applyProtection="1">
      <alignment horizontal="center" vertical="center"/>
      <protection locked="0"/>
    </xf>
    <xf numFmtId="182" fontId="43" fillId="0" borderId="47" xfId="9" applyNumberFormat="1" applyFont="1" applyFill="1" applyBorder="1" applyAlignment="1" applyProtection="1">
      <alignment horizontal="center" vertical="center"/>
      <protection locked="0"/>
    </xf>
    <xf numFmtId="206" fontId="43" fillId="0" borderId="54" xfId="9" applyNumberFormat="1" applyFont="1" applyFill="1" applyBorder="1" applyAlignment="1" applyProtection="1">
      <alignment horizontal="center" vertical="center" shrinkToFit="1"/>
      <protection locked="0"/>
    </xf>
    <xf numFmtId="206" fontId="43" fillId="0" borderId="47" xfId="9" applyNumberFormat="1" applyFont="1" applyFill="1" applyBorder="1" applyAlignment="1" applyProtection="1">
      <alignment horizontal="center" vertical="center" shrinkToFit="1"/>
      <protection locked="0"/>
    </xf>
    <xf numFmtId="182" fontId="43" fillId="0" borderId="51" xfId="9" applyNumberFormat="1" applyFont="1" applyFill="1" applyBorder="1" applyAlignment="1" applyProtection="1">
      <alignment horizontal="center" vertical="center"/>
      <protection locked="0"/>
    </xf>
    <xf numFmtId="182" fontId="43" fillId="6" borderId="54" xfId="9" applyNumberFormat="1" applyFont="1" applyFill="1" applyBorder="1" applyAlignment="1">
      <alignment horizontal="center" vertical="center"/>
    </xf>
    <xf numFmtId="182" fontId="43" fillId="6" borderId="47" xfId="9" applyNumberFormat="1" applyFont="1" applyFill="1" applyBorder="1" applyAlignment="1">
      <alignment horizontal="center" vertical="center"/>
    </xf>
    <xf numFmtId="182" fontId="43" fillId="6" borderId="24" xfId="9" applyNumberFormat="1" applyFont="1" applyFill="1" applyBorder="1" applyAlignment="1">
      <alignment horizontal="center" vertical="center" shrinkToFit="1"/>
    </xf>
    <xf numFmtId="0" fontId="43" fillId="6" borderId="24" xfId="9" applyFont="1" applyFill="1" applyBorder="1" applyAlignment="1">
      <alignment horizontal="center" vertical="center" shrinkToFit="1"/>
    </xf>
    <xf numFmtId="182" fontId="43" fillId="0" borderId="9" xfId="9" applyNumberFormat="1" applyFont="1" applyFill="1" applyBorder="1" applyAlignment="1" applyProtection="1">
      <alignment horizontal="center" vertical="center"/>
      <protection locked="0"/>
    </xf>
    <xf numFmtId="182" fontId="43" fillId="0" borderId="10" xfId="9" applyNumberFormat="1" applyFont="1" applyFill="1" applyBorder="1" applyAlignment="1" applyProtection="1">
      <alignment horizontal="center" vertical="center"/>
      <protection locked="0"/>
    </xf>
    <xf numFmtId="206" fontId="43" fillId="0" borderId="9" xfId="9" applyNumberFormat="1" applyFont="1" applyFill="1" applyBorder="1" applyAlignment="1" applyProtection="1">
      <alignment horizontal="center" vertical="center" shrinkToFit="1"/>
      <protection locked="0"/>
    </xf>
    <xf numFmtId="206" fontId="43" fillId="0" borderId="10" xfId="9" applyNumberFormat="1" applyFont="1" applyFill="1" applyBorder="1" applyAlignment="1" applyProtection="1">
      <alignment horizontal="center" vertical="center" shrinkToFit="1"/>
      <protection locked="0"/>
    </xf>
    <xf numFmtId="182" fontId="43" fillId="6" borderId="9" xfId="9" applyNumberFormat="1" applyFont="1" applyFill="1" applyBorder="1" applyAlignment="1">
      <alignment horizontal="center" vertical="center"/>
    </xf>
    <xf numFmtId="182" fontId="43" fillId="6" borderId="10" xfId="9" applyNumberFormat="1" applyFont="1" applyFill="1" applyBorder="1" applyAlignment="1">
      <alignment horizontal="center" vertical="center"/>
    </xf>
    <xf numFmtId="182" fontId="43" fillId="0" borderId="57" xfId="9" applyNumberFormat="1" applyFont="1" applyFill="1" applyBorder="1" applyAlignment="1" applyProtection="1">
      <alignment horizontal="center" vertical="center"/>
      <protection locked="0"/>
    </xf>
    <xf numFmtId="182" fontId="43" fillId="0" borderId="93" xfId="9" applyNumberFormat="1" applyFont="1" applyFill="1" applyBorder="1" applyAlignment="1" applyProtection="1">
      <alignment horizontal="center" vertical="center"/>
      <protection locked="0"/>
    </xf>
    <xf numFmtId="182" fontId="43" fillId="0" borderId="7" xfId="9" applyNumberFormat="1" applyFont="1" applyFill="1" applyBorder="1" applyAlignment="1">
      <alignment horizontal="center" vertical="center" wrapText="1"/>
    </xf>
    <xf numFmtId="182" fontId="43" fillId="0" borderId="78" xfId="9" applyNumberFormat="1" applyFont="1" applyFill="1" applyBorder="1" applyAlignment="1">
      <alignment horizontal="center" vertical="center"/>
    </xf>
    <xf numFmtId="182" fontId="43" fillId="0" borderId="46" xfId="9" applyNumberFormat="1" applyFont="1" applyFill="1" applyBorder="1" applyAlignment="1">
      <alignment horizontal="center" vertical="center"/>
    </xf>
    <xf numFmtId="182" fontId="43" fillId="0" borderId="91" xfId="9" applyNumberFormat="1" applyFont="1" applyFill="1" applyBorder="1" applyAlignment="1">
      <alignment horizontal="center" vertical="center"/>
    </xf>
    <xf numFmtId="182" fontId="43" fillId="6" borderId="57" xfId="9" applyNumberFormat="1" applyFont="1" applyFill="1" applyBorder="1" applyAlignment="1">
      <alignment horizontal="center" vertical="center"/>
    </xf>
    <xf numFmtId="182" fontId="43" fillId="6" borderId="93" xfId="9" applyNumberFormat="1" applyFont="1" applyFill="1" applyBorder="1" applyAlignment="1">
      <alignment horizontal="center" vertical="center"/>
    </xf>
    <xf numFmtId="0" fontId="45" fillId="0" borderId="0" xfId="9" applyFont="1" applyFill="1" applyAlignment="1">
      <alignment horizontal="left" vertical="center"/>
    </xf>
    <xf numFmtId="0" fontId="43" fillId="0" borderId="11" xfId="9" applyFont="1" applyFill="1" applyBorder="1" applyAlignment="1">
      <alignment horizontal="left" vertical="center"/>
    </xf>
    <xf numFmtId="0" fontId="43" fillId="0" borderId="32" xfId="9" applyFont="1" applyBorder="1" applyAlignment="1">
      <alignment horizontal="center" vertical="center" wrapText="1"/>
    </xf>
    <xf numFmtId="0" fontId="43" fillId="0" borderId="31" xfId="9" applyFont="1" applyBorder="1" applyAlignment="1">
      <alignment horizontal="center" vertical="center" wrapText="1"/>
    </xf>
    <xf numFmtId="0" fontId="43" fillId="0" borderId="30" xfId="9" applyFont="1" applyBorder="1" applyAlignment="1">
      <alignment horizontal="center" vertical="center" wrapText="1"/>
    </xf>
    <xf numFmtId="0" fontId="43" fillId="0" borderId="103" xfId="9" applyFont="1" applyBorder="1" applyAlignment="1">
      <alignment horizontal="center" vertical="center"/>
    </xf>
    <xf numFmtId="0" fontId="43" fillId="0" borderId="90" xfId="9" applyFont="1" applyBorder="1" applyAlignment="1">
      <alignment horizontal="center" vertical="center"/>
    </xf>
    <xf numFmtId="0" fontId="43" fillId="0" borderId="104" xfId="9" applyFont="1" applyBorder="1" applyAlignment="1">
      <alignment horizontal="center" vertical="center"/>
    </xf>
    <xf numFmtId="0" fontId="43" fillId="0" borderId="87" xfId="9" applyFont="1" applyBorder="1" applyAlignment="1">
      <alignment horizontal="center" vertical="center"/>
    </xf>
    <xf numFmtId="0" fontId="43" fillId="0" borderId="0" xfId="9" applyFont="1" applyAlignment="1">
      <alignment horizontal="center" vertical="center"/>
    </xf>
    <xf numFmtId="0" fontId="43" fillId="0" borderId="8" xfId="9" applyFont="1" applyBorder="1" applyAlignment="1">
      <alignment horizontal="center" vertical="center"/>
    </xf>
    <xf numFmtId="0" fontId="43" fillId="0" borderId="106" xfId="9" applyFont="1" applyBorder="1" applyAlignment="1">
      <alignment horizontal="center" vertical="center"/>
    </xf>
    <xf numFmtId="0" fontId="43" fillId="0" borderId="46" xfId="9" applyFont="1" applyBorder="1" applyAlignment="1">
      <alignment horizontal="center" vertical="center"/>
    </xf>
    <xf numFmtId="0" fontId="43" fillId="0" borderId="91" xfId="9" applyFont="1" applyBorder="1" applyAlignment="1">
      <alignment horizontal="center" vertical="center"/>
    </xf>
    <xf numFmtId="0" fontId="43" fillId="0" borderId="79" xfId="9" applyFont="1" applyBorder="1" applyAlignment="1" applyProtection="1">
      <alignment horizontal="center" vertical="center"/>
      <protection locked="0"/>
    </xf>
    <xf numFmtId="0" fontId="43" fillId="0" borderId="90" xfId="9" applyFont="1" applyBorder="1" applyAlignment="1" applyProtection="1">
      <alignment horizontal="center" vertical="center"/>
      <protection locked="0"/>
    </xf>
    <xf numFmtId="0" fontId="43" fillId="0" borderId="104" xfId="9" applyFont="1" applyBorder="1" applyAlignment="1" applyProtection="1">
      <alignment horizontal="center" vertical="center"/>
      <protection locked="0"/>
    </xf>
    <xf numFmtId="0" fontId="43" fillId="0" borderId="7" xfId="9" applyFont="1" applyBorder="1" applyAlignment="1" applyProtection="1">
      <alignment horizontal="center" vertical="center"/>
      <protection locked="0"/>
    </xf>
    <xf numFmtId="0" fontId="43" fillId="0" borderId="0" xfId="9" applyFont="1" applyAlignment="1" applyProtection="1">
      <alignment horizontal="center" vertical="center"/>
      <protection locked="0"/>
    </xf>
    <xf numFmtId="0" fontId="43" fillId="0" borderId="8" xfId="9" applyFont="1" applyBorder="1" applyAlignment="1" applyProtection="1">
      <alignment horizontal="center" vertical="center"/>
      <protection locked="0"/>
    </xf>
    <xf numFmtId="0" fontId="43" fillId="0" borderId="78" xfId="9" applyFont="1" applyBorder="1" applyAlignment="1" applyProtection="1">
      <alignment horizontal="center" vertical="center"/>
      <protection locked="0"/>
    </xf>
    <xf numFmtId="0" fontId="43" fillId="0" borderId="46" xfId="9" applyFont="1" applyBorder="1" applyAlignment="1" applyProtection="1">
      <alignment horizontal="center" vertical="center"/>
      <protection locked="0"/>
    </xf>
    <xf numFmtId="0" fontId="43" fillId="0" borderId="91" xfId="9" applyFont="1" applyBorder="1" applyAlignment="1" applyProtection="1">
      <alignment horizontal="center" vertical="center"/>
      <protection locked="0"/>
    </xf>
    <xf numFmtId="179" fontId="43" fillId="0" borderId="79" xfId="9" applyNumberFormat="1" applyFont="1" applyBorder="1" applyAlignment="1" applyProtection="1">
      <alignment horizontal="right" vertical="center"/>
      <protection locked="0"/>
    </xf>
    <xf numFmtId="179" fontId="43" fillId="0" borderId="90" xfId="9" applyNumberFormat="1" applyFont="1" applyBorder="1" applyAlignment="1" applyProtection="1">
      <alignment horizontal="right" vertical="center"/>
      <protection locked="0"/>
    </xf>
    <xf numFmtId="179" fontId="43" fillId="0" borderId="7" xfId="9" applyNumberFormat="1" applyFont="1" applyBorder="1" applyAlignment="1" applyProtection="1">
      <alignment horizontal="right" vertical="center"/>
      <protection locked="0"/>
    </xf>
    <xf numFmtId="179" fontId="43" fillId="0" borderId="0" xfId="9" applyNumberFormat="1" applyFont="1" applyAlignment="1" applyProtection="1">
      <alignment horizontal="right" vertical="center"/>
      <protection locked="0"/>
    </xf>
    <xf numFmtId="179" fontId="43" fillId="0" borderId="8" xfId="9" applyNumberFormat="1" applyFont="1" applyBorder="1" applyAlignment="1" applyProtection="1">
      <alignment horizontal="right" vertical="center"/>
      <protection locked="0"/>
    </xf>
    <xf numFmtId="179" fontId="43" fillId="0" borderId="78" xfId="9" applyNumberFormat="1" applyFont="1" applyBorder="1" applyAlignment="1" applyProtection="1">
      <alignment horizontal="right" vertical="center"/>
      <protection locked="0"/>
    </xf>
    <xf numFmtId="179" fontId="43" fillId="0" borderId="46" xfId="9" applyNumberFormat="1" applyFont="1" applyBorder="1" applyAlignment="1" applyProtection="1">
      <alignment horizontal="right" vertical="center"/>
      <protection locked="0"/>
    </xf>
    <xf numFmtId="179" fontId="43" fillId="0" borderId="91" xfId="9" applyNumberFormat="1" applyFont="1" applyBorder="1" applyAlignment="1" applyProtection="1">
      <alignment horizontal="right" vertical="center"/>
      <protection locked="0"/>
    </xf>
    <xf numFmtId="0" fontId="41" fillId="0" borderId="67" xfId="9" applyFont="1" applyBorder="1" applyAlignment="1">
      <alignment horizontal="right" vertical="center"/>
    </xf>
    <xf numFmtId="182" fontId="43" fillId="0" borderId="67" xfId="9" applyNumberFormat="1" applyFont="1" applyFill="1" applyBorder="1" applyAlignment="1" applyProtection="1">
      <alignment horizontal="right" vertical="center"/>
      <protection locked="0"/>
    </xf>
    <xf numFmtId="188" fontId="43" fillId="0" borderId="67" xfId="9" applyNumberFormat="1" applyFont="1" applyBorder="1" applyAlignment="1">
      <alignment horizontal="left" vertical="center" shrinkToFit="1"/>
    </xf>
    <xf numFmtId="0" fontId="43" fillId="0" borderId="105" xfId="9" applyFont="1" applyBorder="1" applyAlignment="1">
      <alignment horizontal="center" vertical="center" textRotation="255"/>
    </xf>
    <xf numFmtId="0" fontId="43" fillId="0" borderId="99" xfId="9" applyFont="1" applyBorder="1" applyAlignment="1">
      <alignment horizontal="center" vertical="center" textRotation="255"/>
    </xf>
    <xf numFmtId="0" fontId="43" fillId="0" borderId="100" xfId="9" applyFont="1" applyBorder="1" applyAlignment="1">
      <alignment horizontal="center" vertical="center" textRotation="255"/>
    </xf>
    <xf numFmtId="0" fontId="43" fillId="0" borderId="102" xfId="9" applyFont="1" applyBorder="1" applyAlignment="1">
      <alignment horizontal="center" vertical="center"/>
    </xf>
    <xf numFmtId="0" fontId="43" fillId="0" borderId="51" xfId="9" applyFont="1" applyBorder="1" applyAlignment="1">
      <alignment horizontal="center" vertical="center"/>
    </xf>
    <xf numFmtId="0" fontId="43" fillId="0" borderId="47" xfId="9" applyFont="1" applyBorder="1" applyAlignment="1">
      <alignment horizontal="center" vertical="center"/>
    </xf>
    <xf numFmtId="179" fontId="43" fillId="0" borderId="18" xfId="9" applyNumberFormat="1" applyFont="1" applyBorder="1" applyAlignment="1" applyProtection="1">
      <alignment horizontal="right" vertical="center"/>
      <protection locked="0"/>
    </xf>
    <xf numFmtId="179" fontId="43" fillId="0" borderId="12" xfId="9" applyNumberFormat="1" applyFont="1" applyBorder="1" applyAlignment="1" applyProtection="1">
      <alignment horizontal="right" vertical="center"/>
      <protection locked="0"/>
    </xf>
    <xf numFmtId="179" fontId="43" fillId="0" borderId="6" xfId="9" applyNumberFormat="1" applyFont="1" applyBorder="1" applyAlignment="1" applyProtection="1">
      <alignment horizontal="right" vertical="center"/>
      <protection locked="0"/>
    </xf>
    <xf numFmtId="0" fontId="41" fillId="0" borderId="12" xfId="9" applyFont="1" applyBorder="1" applyAlignment="1">
      <alignment horizontal="right" vertical="center"/>
    </xf>
    <xf numFmtId="182" fontId="43" fillId="0" borderId="12" xfId="9" applyNumberFormat="1" applyFont="1" applyFill="1" applyBorder="1" applyAlignment="1" applyProtection="1">
      <alignment horizontal="right" vertical="center"/>
      <protection locked="0"/>
    </xf>
    <xf numFmtId="0" fontId="43" fillId="0" borderId="12" xfId="9" applyFont="1" applyFill="1" applyBorder="1" applyAlignment="1" applyProtection="1">
      <alignment horizontal="right" vertical="center"/>
      <protection locked="0"/>
    </xf>
    <xf numFmtId="182" fontId="43" fillId="0" borderId="45" xfId="9" applyNumberFormat="1" applyFont="1" applyFill="1" applyBorder="1" applyAlignment="1" applyProtection="1">
      <alignment horizontal="right" vertical="center" shrinkToFit="1"/>
      <protection locked="0"/>
    </xf>
    <xf numFmtId="0" fontId="43" fillId="0" borderId="101" xfId="9" applyFont="1" applyBorder="1" applyAlignment="1">
      <alignment horizontal="center" vertical="center" wrapText="1"/>
    </xf>
    <xf numFmtId="0" fontId="43" fillId="0" borderId="44" xfId="9" applyFont="1" applyBorder="1" applyAlignment="1">
      <alignment horizontal="center" vertical="center" wrapText="1"/>
    </xf>
    <xf numFmtId="0" fontId="43" fillId="0" borderId="93" xfId="9" applyFont="1" applyBorder="1" applyAlignment="1">
      <alignment horizontal="center" vertical="center" wrapText="1"/>
    </xf>
    <xf numFmtId="205" fontId="43" fillId="6" borderId="9" xfId="9" applyNumberFormat="1" applyFont="1" applyFill="1" applyBorder="1" applyAlignment="1">
      <alignment horizontal="center" vertical="center"/>
    </xf>
    <xf numFmtId="205" fontId="43" fillId="6" borderId="11" xfId="9" applyNumberFormat="1" applyFont="1" applyFill="1" applyBorder="1" applyAlignment="1">
      <alignment horizontal="center" vertical="center"/>
    </xf>
    <xf numFmtId="205" fontId="43" fillId="6" borderId="10" xfId="9" applyNumberFormat="1" applyFont="1" applyFill="1" applyBorder="1" applyAlignment="1">
      <alignment horizontal="center" vertical="center"/>
    </xf>
    <xf numFmtId="179" fontId="43" fillId="6" borderId="57" xfId="9" applyNumberFormat="1" applyFont="1" applyFill="1" applyBorder="1" applyAlignment="1">
      <alignment horizontal="right" vertical="center"/>
    </xf>
    <xf numFmtId="179" fontId="43" fillId="6" borderId="44" xfId="9" applyNumberFormat="1" applyFont="1" applyFill="1" applyBorder="1" applyAlignment="1">
      <alignment horizontal="right" vertical="center"/>
    </xf>
    <xf numFmtId="179" fontId="43" fillId="6" borderId="93" xfId="9" applyNumberFormat="1" applyFont="1" applyFill="1" applyBorder="1" applyAlignment="1">
      <alignment horizontal="right" vertical="center"/>
    </xf>
    <xf numFmtId="0" fontId="41" fillId="0" borderId="46" xfId="9" applyFont="1" applyBorder="1" applyAlignment="1">
      <alignment horizontal="right" vertical="center"/>
    </xf>
    <xf numFmtId="182" fontId="43" fillId="6" borderId="46" xfId="9" applyNumberFormat="1" applyFont="1" applyFill="1" applyBorder="1" applyAlignment="1">
      <alignment horizontal="right" vertical="center" shrinkToFit="1"/>
    </xf>
    <xf numFmtId="188" fontId="43" fillId="0" borderId="46" xfId="9" applyNumberFormat="1" applyFont="1" applyBorder="1" applyAlignment="1">
      <alignment horizontal="left" vertical="center" shrinkToFit="1"/>
    </xf>
    <xf numFmtId="4" fontId="43" fillId="6" borderId="0" xfId="9" applyNumberFormat="1" applyFont="1" applyFill="1" applyAlignment="1">
      <alignment horizontal="right" vertical="center"/>
    </xf>
    <xf numFmtId="4" fontId="43" fillId="0" borderId="0" xfId="9" applyNumberFormat="1" applyFont="1" applyAlignment="1">
      <alignment horizontal="left" vertical="center"/>
    </xf>
    <xf numFmtId="4" fontId="43" fillId="0" borderId="8" xfId="9" applyNumberFormat="1" applyFont="1" applyBorder="1" applyAlignment="1">
      <alignment horizontal="left" vertical="center"/>
    </xf>
    <xf numFmtId="4" fontId="43" fillId="6" borderId="67" xfId="9" applyNumberFormat="1" applyFont="1" applyFill="1" applyBorder="1" applyAlignment="1">
      <alignment horizontal="right" vertical="center"/>
    </xf>
    <xf numFmtId="4" fontId="43" fillId="0" borderId="67" xfId="9" applyNumberFormat="1" applyFont="1" applyBorder="1" applyAlignment="1">
      <alignment horizontal="left" vertical="center"/>
    </xf>
    <xf numFmtId="4" fontId="43" fillId="0" borderId="285" xfId="9" applyNumberFormat="1" applyFont="1" applyBorder="1" applyAlignment="1">
      <alignment horizontal="left" vertical="center"/>
    </xf>
    <xf numFmtId="179" fontId="43" fillId="0" borderId="57" xfId="9" applyNumberFormat="1" applyFont="1" applyBorder="1" applyAlignment="1">
      <alignment horizontal="center" vertical="center"/>
    </xf>
    <xf numFmtId="179" fontId="43" fillId="0" borderId="44" xfId="9" applyNumberFormat="1" applyFont="1" applyBorder="1" applyAlignment="1">
      <alignment horizontal="center" vertical="center"/>
    </xf>
    <xf numFmtId="182" fontId="43" fillId="6" borderId="44" xfId="9" applyNumberFormat="1" applyFont="1" applyFill="1" applyBorder="1" applyAlignment="1">
      <alignment horizontal="right" vertical="center"/>
    </xf>
    <xf numFmtId="0" fontId="43" fillId="6" borderId="44" xfId="9" applyFont="1" applyFill="1" applyBorder="1" applyAlignment="1">
      <alignment horizontal="right" vertical="center"/>
    </xf>
    <xf numFmtId="0" fontId="43" fillId="0" borderId="44" xfId="9" applyFont="1" applyBorder="1" applyAlignment="1">
      <alignment horizontal="left" vertical="center" shrinkToFit="1"/>
    </xf>
    <xf numFmtId="0" fontId="41" fillId="0" borderId="0" xfId="9" applyFont="1" applyAlignment="1">
      <alignment horizontal="right" vertical="center"/>
    </xf>
    <xf numFmtId="182" fontId="43" fillId="0" borderId="0" xfId="9" applyNumberFormat="1" applyFont="1" applyFill="1" applyAlignment="1" applyProtection="1">
      <alignment horizontal="right" vertical="center"/>
      <protection locked="0"/>
    </xf>
    <xf numFmtId="188" fontId="43" fillId="0" borderId="0" xfId="9" applyNumberFormat="1" applyFont="1" applyAlignment="1">
      <alignment horizontal="left" vertical="center" shrinkToFit="1"/>
    </xf>
    <xf numFmtId="0" fontId="41" fillId="0" borderId="45" xfId="9" applyFont="1" applyBorder="1" applyAlignment="1">
      <alignment horizontal="right" vertical="center"/>
    </xf>
    <xf numFmtId="4" fontId="43" fillId="6" borderId="44" xfId="9" applyNumberFormat="1" applyFont="1" applyFill="1" applyBorder="1" applyAlignment="1">
      <alignment horizontal="right" vertical="center"/>
    </xf>
    <xf numFmtId="0" fontId="43" fillId="0" borderId="57" xfId="9" applyFont="1" applyBorder="1" applyAlignment="1">
      <alignment horizontal="center" vertical="center"/>
    </xf>
    <xf numFmtId="0" fontId="43" fillId="0" borderId="44" xfId="9" applyFont="1" applyBorder="1" applyAlignment="1">
      <alignment horizontal="center" vertical="center"/>
    </xf>
    <xf numFmtId="0" fontId="43" fillId="0" borderId="93" xfId="9" applyFont="1" applyBorder="1" applyAlignment="1">
      <alignment horizontal="center" vertical="center"/>
    </xf>
    <xf numFmtId="188" fontId="43" fillId="0" borderId="12" xfId="9" applyNumberFormat="1" applyFont="1" applyBorder="1" applyAlignment="1">
      <alignment horizontal="left" vertical="center" shrinkToFit="1"/>
    </xf>
    <xf numFmtId="4" fontId="43" fillId="6" borderId="12" xfId="9" applyNumberFormat="1" applyFont="1" applyFill="1" applyBorder="1" applyAlignment="1">
      <alignment horizontal="right" vertical="center"/>
    </xf>
    <xf numFmtId="0" fontId="43" fillId="0" borderId="12" xfId="9" applyFont="1" applyBorder="1" applyAlignment="1">
      <alignment horizontal="left" vertical="center"/>
    </xf>
    <xf numFmtId="0" fontId="43" fillId="0" borderId="6" xfId="9" applyFont="1" applyBorder="1" applyAlignment="1">
      <alignment horizontal="left" vertical="center"/>
    </xf>
    <xf numFmtId="0" fontId="43" fillId="6" borderId="18" xfId="9" applyFont="1" applyFill="1" applyBorder="1" applyAlignment="1">
      <alignment horizontal="center" vertical="center"/>
    </xf>
    <xf numFmtId="0" fontId="43" fillId="6" borderId="12" xfId="9" applyFont="1" applyFill="1" applyBorder="1" applyAlignment="1">
      <alignment horizontal="center" vertical="center"/>
    </xf>
    <xf numFmtId="0" fontId="43" fillId="6" borderId="6" xfId="9" applyFont="1" applyFill="1" applyBorder="1" applyAlignment="1">
      <alignment horizontal="center" vertical="center"/>
    </xf>
    <xf numFmtId="188" fontId="43" fillId="0" borderId="45" xfId="9" applyNumberFormat="1" applyFont="1" applyBorder="1" applyAlignment="1">
      <alignment horizontal="left" vertical="center" shrinkToFit="1"/>
    </xf>
    <xf numFmtId="4" fontId="43" fillId="6" borderId="45" xfId="9" applyNumberFormat="1" applyFont="1" applyFill="1" applyBorder="1" applyAlignment="1">
      <alignment horizontal="right" vertical="center"/>
    </xf>
    <xf numFmtId="4" fontId="43" fillId="0" borderId="45" xfId="9" applyNumberFormat="1" applyFont="1" applyBorder="1" applyAlignment="1">
      <alignment horizontal="left" vertical="center"/>
    </xf>
    <xf numFmtId="4" fontId="43" fillId="0" borderId="92" xfId="9" applyNumberFormat="1" applyFont="1" applyBorder="1" applyAlignment="1">
      <alignment horizontal="left" vertical="center"/>
    </xf>
    <xf numFmtId="0" fontId="43" fillId="6" borderId="121" xfId="9" applyFont="1" applyFill="1" applyBorder="1" applyAlignment="1">
      <alignment horizontal="center" vertical="center"/>
    </xf>
    <xf numFmtId="0" fontId="43" fillId="6" borderId="67" xfId="9" applyFont="1" applyFill="1" applyBorder="1" applyAlignment="1">
      <alignment horizontal="center" vertical="center"/>
    </xf>
    <xf numFmtId="0" fontId="43" fillId="6" borderId="68" xfId="9" applyFont="1" applyFill="1" applyBorder="1" applyAlignment="1">
      <alignment horizontal="center" vertical="center"/>
    </xf>
    <xf numFmtId="0" fontId="43" fillId="6" borderId="7" xfId="9" applyFont="1" applyFill="1" applyBorder="1" applyAlignment="1">
      <alignment horizontal="center" vertical="center"/>
    </xf>
    <xf numFmtId="0" fontId="43" fillId="6" borderId="0" xfId="9" applyFont="1" applyFill="1" applyAlignment="1">
      <alignment horizontal="center" vertical="center"/>
    </xf>
    <xf numFmtId="0" fontId="43" fillId="6" borderId="8" xfId="9" applyFont="1" applyFill="1" applyBorder="1" applyAlignment="1">
      <alignment horizontal="center" vertical="center"/>
    </xf>
    <xf numFmtId="0" fontId="43" fillId="6" borderId="78" xfId="9" applyFont="1" applyFill="1" applyBorder="1" applyAlignment="1">
      <alignment horizontal="center" vertical="center"/>
    </xf>
    <xf numFmtId="0" fontId="43" fillId="6" borderId="46" xfId="9" applyFont="1" applyFill="1" applyBorder="1" applyAlignment="1">
      <alignment horizontal="center" vertical="center"/>
    </xf>
    <xf numFmtId="0" fontId="43" fillId="6" borderId="91" xfId="9" applyFont="1" applyFill="1" applyBorder="1" applyAlignment="1">
      <alignment horizontal="center" vertical="center"/>
    </xf>
    <xf numFmtId="4" fontId="43" fillId="6" borderId="46" xfId="9" applyNumberFormat="1" applyFont="1" applyFill="1" applyBorder="1">
      <alignment vertical="center"/>
    </xf>
    <xf numFmtId="0" fontId="43" fillId="0" borderId="98" xfId="9" applyFont="1" applyBorder="1" applyAlignment="1">
      <alignment horizontal="center" vertical="center"/>
    </xf>
    <xf numFmtId="0" fontId="43" fillId="0" borderId="45" xfId="9" applyFont="1" applyBorder="1" applyAlignment="1">
      <alignment horizontal="center" vertical="center"/>
    </xf>
    <xf numFmtId="0" fontId="43" fillId="0" borderId="92" xfId="9" applyFont="1" applyBorder="1" applyAlignment="1">
      <alignment horizontal="center" vertical="center"/>
    </xf>
    <xf numFmtId="4" fontId="43" fillId="6" borderId="31" xfId="9" applyNumberFormat="1" applyFont="1" applyFill="1" applyBorder="1" applyAlignment="1">
      <alignment horizontal="right" vertical="center"/>
    </xf>
    <xf numFmtId="189" fontId="43" fillId="0" borderId="32" xfId="9" applyNumberFormat="1" applyFont="1" applyBorder="1" applyAlignment="1">
      <alignment horizontal="center" vertical="center"/>
    </xf>
    <xf numFmtId="189" fontId="43" fillId="0" borderId="31" xfId="9" applyNumberFormat="1" applyFont="1" applyBorder="1" applyAlignment="1">
      <alignment horizontal="center" vertical="center"/>
    </xf>
    <xf numFmtId="189" fontId="43" fillId="0" borderId="30" xfId="9" applyNumberFormat="1" applyFont="1" applyBorder="1" applyAlignment="1">
      <alignment horizontal="center" vertical="center"/>
    </xf>
    <xf numFmtId="179" fontId="43" fillId="6" borderId="32" xfId="9" applyNumberFormat="1" applyFont="1" applyFill="1" applyBorder="1" applyAlignment="1">
      <alignment horizontal="right" vertical="center"/>
    </xf>
    <xf numFmtId="179" fontId="43" fillId="6" borderId="31" xfId="9" applyNumberFormat="1" applyFont="1" applyFill="1" applyBorder="1" applyAlignment="1">
      <alignment horizontal="right" vertical="center"/>
    </xf>
    <xf numFmtId="179" fontId="43" fillId="6" borderId="30" xfId="9" applyNumberFormat="1" applyFont="1" applyFill="1" applyBorder="1" applyAlignment="1">
      <alignment horizontal="right" vertical="center"/>
    </xf>
    <xf numFmtId="179" fontId="43" fillId="0" borderId="32" xfId="9" applyNumberFormat="1" applyFont="1" applyBorder="1" applyAlignment="1">
      <alignment horizontal="center" vertical="center"/>
    </xf>
    <xf numFmtId="179" fontId="43" fillId="0" borderId="31" xfId="9" applyNumberFormat="1" applyFont="1" applyBorder="1" applyAlignment="1">
      <alignment horizontal="center" vertical="center"/>
    </xf>
    <xf numFmtId="179" fontId="43" fillId="0" borderId="30" xfId="9" applyNumberFormat="1" applyFont="1" applyBorder="1" applyAlignment="1">
      <alignment horizontal="center" vertical="center"/>
    </xf>
    <xf numFmtId="0" fontId="43" fillId="0" borderId="24" xfId="9" applyFont="1" applyBorder="1" applyAlignment="1">
      <alignment horizontal="center" vertical="center"/>
    </xf>
    <xf numFmtId="0" fontId="43" fillId="0" borderId="32" xfId="9" applyFont="1" applyBorder="1" applyAlignment="1" applyProtection="1">
      <alignment horizontal="center" vertical="center"/>
      <protection locked="0"/>
    </xf>
    <xf numFmtId="0" fontId="43" fillId="0" borderId="31" xfId="9" applyFont="1" applyBorder="1" applyAlignment="1" applyProtection="1">
      <alignment horizontal="center" vertical="center"/>
      <protection locked="0"/>
    </xf>
    <xf numFmtId="0" fontId="43" fillId="0" borderId="30" xfId="9" applyFont="1" applyBorder="1" applyAlignment="1" applyProtection="1">
      <alignment horizontal="center" vertical="center"/>
      <protection locked="0"/>
    </xf>
    <xf numFmtId="182" fontId="43" fillId="6" borderId="31" xfId="9" applyNumberFormat="1" applyFont="1" applyFill="1" applyBorder="1" applyAlignment="1">
      <alignment horizontal="right" vertical="center"/>
    </xf>
    <xf numFmtId="0" fontId="43" fillId="0" borderId="55" xfId="9" applyFont="1" applyBorder="1" applyAlignment="1" applyProtection="1">
      <alignment horizontal="center" vertical="center"/>
      <protection locked="0"/>
    </xf>
    <xf numFmtId="0" fontId="43" fillId="0" borderId="45" xfId="9" applyFont="1" applyBorder="1" applyAlignment="1" applyProtection="1">
      <alignment horizontal="center" vertical="center"/>
      <protection locked="0"/>
    </xf>
    <xf numFmtId="0" fontId="43" fillId="0" borderId="92" xfId="9" applyFont="1" applyBorder="1" applyAlignment="1" applyProtection="1">
      <alignment horizontal="center" vertical="center"/>
      <protection locked="0"/>
    </xf>
    <xf numFmtId="179" fontId="43" fillId="0" borderId="55" xfId="9" applyNumberFormat="1" applyFont="1" applyBorder="1" applyAlignment="1" applyProtection="1">
      <alignment horizontal="right" vertical="center"/>
      <protection locked="0"/>
    </xf>
    <xf numFmtId="179" fontId="43" fillId="0" borderId="45" xfId="9" applyNumberFormat="1" applyFont="1" applyBorder="1" applyAlignment="1" applyProtection="1">
      <alignment horizontal="right" vertical="center"/>
      <protection locked="0"/>
    </xf>
    <xf numFmtId="179" fontId="43" fillId="0" borderId="92" xfId="9" applyNumberFormat="1" applyFont="1" applyBorder="1" applyAlignment="1" applyProtection="1">
      <alignment horizontal="right" vertical="center"/>
      <protection locked="0"/>
    </xf>
    <xf numFmtId="4" fontId="43" fillId="6" borderId="45" xfId="9" applyNumberFormat="1" applyFont="1" applyFill="1" applyBorder="1">
      <alignment vertical="center"/>
    </xf>
    <xf numFmtId="0" fontId="43" fillId="6" borderId="55" xfId="9" applyFont="1" applyFill="1" applyBorder="1" applyAlignment="1">
      <alignment horizontal="center" vertical="center"/>
    </xf>
    <xf numFmtId="0" fontId="43" fillId="6" borderId="45" xfId="9" applyFont="1" applyFill="1" applyBorder="1" applyAlignment="1">
      <alignment horizontal="center" vertical="center"/>
    </xf>
    <xf numFmtId="0" fontId="43" fillId="6" borderId="92" xfId="9" applyFont="1" applyFill="1" applyBorder="1" applyAlignment="1">
      <alignment horizontal="center" vertical="center"/>
    </xf>
    <xf numFmtId="0" fontId="43" fillId="0" borderId="101" xfId="9" applyFont="1" applyBorder="1" applyAlignment="1">
      <alignment horizontal="center" vertical="center"/>
    </xf>
    <xf numFmtId="205" fontId="43" fillId="6" borderId="57" xfId="9" applyNumberFormat="1" applyFont="1" applyFill="1" applyBorder="1" applyAlignment="1">
      <alignment horizontal="center" vertical="center"/>
    </xf>
    <xf numFmtId="205" fontId="43" fillId="6" borderId="44" xfId="9" applyNumberFormat="1" applyFont="1" applyFill="1" applyBorder="1" applyAlignment="1">
      <alignment horizontal="center" vertical="center"/>
    </xf>
    <xf numFmtId="205" fontId="43" fillId="6" borderId="93" xfId="9" applyNumberFormat="1" applyFont="1" applyFill="1" applyBorder="1" applyAlignment="1">
      <alignment horizontal="center" vertical="center"/>
    </xf>
    <xf numFmtId="0" fontId="41" fillId="0" borderId="12" xfId="9" applyFont="1" applyBorder="1" applyAlignment="1">
      <alignment horizontal="right" vertical="center" wrapText="1"/>
    </xf>
    <xf numFmtId="0" fontId="41" fillId="0" borderId="46" xfId="9" applyFont="1" applyBorder="1" applyAlignment="1">
      <alignment horizontal="right" vertical="center" wrapText="1"/>
    </xf>
    <xf numFmtId="182" fontId="43" fillId="0" borderId="46" xfId="9" applyNumberFormat="1" applyFont="1" applyFill="1" applyBorder="1" applyAlignment="1" applyProtection="1">
      <alignment horizontal="right" vertical="center" shrinkToFit="1"/>
      <protection locked="0"/>
    </xf>
    <xf numFmtId="179" fontId="43" fillId="6" borderId="9" xfId="9" applyNumberFormat="1" applyFont="1" applyFill="1" applyBorder="1" applyAlignment="1">
      <alignment horizontal="right" vertical="center"/>
    </xf>
    <xf numFmtId="179" fontId="43" fillId="6" borderId="11" xfId="9" applyNumberFormat="1" applyFont="1" applyFill="1" applyBorder="1" applyAlignment="1">
      <alignment horizontal="right" vertical="center"/>
    </xf>
    <xf numFmtId="179" fontId="43" fillId="6" borderId="10" xfId="9" applyNumberFormat="1" applyFont="1" applyFill="1" applyBorder="1" applyAlignment="1">
      <alignment horizontal="right" vertical="center"/>
    </xf>
    <xf numFmtId="0" fontId="43" fillId="0" borderId="44" xfId="9" applyFont="1" applyBorder="1" applyAlignment="1">
      <alignment horizontal="left" vertical="center"/>
    </xf>
    <xf numFmtId="0" fontId="43" fillId="0" borderId="44" xfId="9" applyFont="1" applyBorder="1">
      <alignment vertical="center"/>
    </xf>
    <xf numFmtId="0" fontId="43" fillId="0" borderId="0" xfId="9" applyFont="1" applyFill="1" applyAlignment="1">
      <alignment horizontal="left" vertical="top" wrapText="1"/>
    </xf>
    <xf numFmtId="0" fontId="41" fillId="0" borderId="0" xfId="9" applyFont="1" applyFill="1" applyAlignment="1">
      <alignment horizontal="right" vertical="top"/>
    </xf>
    <xf numFmtId="0" fontId="43" fillId="0" borderId="0" xfId="9" applyFont="1" applyFill="1">
      <alignment vertical="center"/>
    </xf>
    <xf numFmtId="0" fontId="41" fillId="0" borderId="0" xfId="9" applyFont="1" applyAlignment="1">
      <alignment horizontal="left" vertical="center" shrinkToFit="1"/>
    </xf>
    <xf numFmtId="0" fontId="37" fillId="0" borderId="0" xfId="9" applyFont="1" applyFill="1" applyAlignment="1">
      <alignment horizontal="left" vertical="top" wrapText="1"/>
    </xf>
    <xf numFmtId="0" fontId="37" fillId="0" borderId="3" xfId="9" applyFont="1" applyFill="1" applyBorder="1" applyAlignment="1">
      <alignment horizontal="left" vertical="top" wrapText="1"/>
    </xf>
    <xf numFmtId="0" fontId="43" fillId="0" borderId="0" xfId="9" applyFont="1" applyFill="1" applyAlignment="1">
      <alignment horizontal="left" vertical="center" wrapText="1"/>
    </xf>
    <xf numFmtId="190" fontId="43" fillId="0" borderId="32" xfId="9" applyNumberFormat="1" applyFont="1" applyFill="1" applyBorder="1" applyAlignment="1" applyProtection="1">
      <alignment horizontal="right" vertical="center"/>
      <protection locked="0"/>
    </xf>
    <xf numFmtId="190" fontId="43" fillId="0" borderId="31" xfId="9" applyNumberFormat="1" applyFont="1" applyFill="1" applyBorder="1" applyAlignment="1" applyProtection="1">
      <alignment horizontal="right" vertical="center"/>
      <protection locked="0"/>
    </xf>
    <xf numFmtId="190" fontId="43" fillId="0" borderId="32" xfId="9" applyNumberFormat="1" applyFont="1" applyFill="1" applyBorder="1" applyAlignment="1">
      <alignment horizontal="right" vertical="center"/>
    </xf>
    <xf numFmtId="190" fontId="43" fillId="0" borderId="31" xfId="9" applyNumberFormat="1" applyFont="1" applyFill="1" applyBorder="1" applyAlignment="1">
      <alignment horizontal="right" vertical="center"/>
    </xf>
    <xf numFmtId="0" fontId="43" fillId="0" borderId="71" xfId="9" applyFont="1" applyFill="1" applyBorder="1" applyAlignment="1">
      <alignment horizontal="center" vertical="center"/>
    </xf>
    <xf numFmtId="0" fontId="43" fillId="0" borderId="21" xfId="9" applyFont="1" applyFill="1" applyBorder="1" applyAlignment="1">
      <alignment horizontal="center" vertical="center"/>
    </xf>
    <xf numFmtId="0" fontId="43" fillId="0" borderId="115" xfId="9" applyFont="1" applyFill="1" applyBorder="1" applyAlignment="1">
      <alignment horizontal="center" vertical="center"/>
    </xf>
    <xf numFmtId="0" fontId="43" fillId="0" borderId="66" xfId="9" applyFont="1" applyFill="1" applyBorder="1" applyAlignment="1">
      <alignment horizontal="center" vertical="center"/>
    </xf>
    <xf numFmtId="0" fontId="43" fillId="0" borderId="25" xfId="9" applyFont="1" applyBorder="1" applyAlignment="1">
      <alignment horizontal="center" vertical="center"/>
    </xf>
    <xf numFmtId="0" fontId="43" fillId="0" borderId="26" xfId="9" applyFont="1" applyBorder="1" applyAlignment="1">
      <alignment horizontal="center" vertical="center"/>
    </xf>
    <xf numFmtId="0" fontId="43" fillId="0" borderId="11" xfId="9" applyFont="1" applyBorder="1" applyAlignment="1">
      <alignment horizontal="center" vertical="center"/>
    </xf>
    <xf numFmtId="0" fontId="43" fillId="2" borderId="21" xfId="9" applyFont="1" applyFill="1" applyBorder="1" applyAlignment="1">
      <alignment horizontal="center" vertical="center"/>
    </xf>
    <xf numFmtId="0" fontId="43" fillId="2" borderId="11" xfId="9" applyFont="1" applyFill="1" applyBorder="1" applyAlignment="1">
      <alignment horizontal="center" vertical="center"/>
    </xf>
    <xf numFmtId="184" fontId="43" fillId="6" borderId="21" xfId="9" applyNumberFormat="1" applyFont="1" applyFill="1" applyBorder="1" applyAlignment="1">
      <alignment horizontal="center" vertical="center"/>
    </xf>
    <xf numFmtId="184" fontId="43" fillId="6" borderId="11" xfId="9" applyNumberFormat="1" applyFont="1" applyFill="1" applyBorder="1" applyAlignment="1">
      <alignment horizontal="center" vertical="center"/>
    </xf>
    <xf numFmtId="0" fontId="43" fillId="2" borderId="8" xfId="9" applyFont="1" applyFill="1" applyBorder="1" applyAlignment="1">
      <alignment horizontal="center" vertical="center" shrinkToFit="1"/>
    </xf>
    <xf numFmtId="0" fontId="43" fillId="2" borderId="10" xfId="9" applyFont="1" applyFill="1" applyBorder="1" applyAlignment="1">
      <alignment horizontal="center" vertical="center" shrinkToFit="1"/>
    </xf>
    <xf numFmtId="0" fontId="94" fillId="0" borderId="25" xfId="9" applyFont="1" applyBorder="1" applyAlignment="1">
      <alignment horizontal="center" vertical="center" wrapText="1"/>
    </xf>
    <xf numFmtId="0" fontId="94" fillId="0" borderId="0" xfId="9" applyFont="1" applyAlignment="1">
      <alignment horizontal="center" vertical="center" wrapText="1"/>
    </xf>
    <xf numFmtId="0" fontId="94" fillId="0" borderId="27" xfId="9" applyFont="1" applyBorder="1" applyAlignment="1">
      <alignment horizontal="center" vertical="center" wrapText="1"/>
    </xf>
    <xf numFmtId="0" fontId="94" fillId="0" borderId="3" xfId="9" applyFont="1" applyBorder="1" applyAlignment="1">
      <alignment horizontal="center" vertical="center" wrapText="1"/>
    </xf>
    <xf numFmtId="0" fontId="92" fillId="0" borderId="0" xfId="9" applyFont="1" applyAlignment="1">
      <alignment horizontal="left" vertical="center" wrapText="1"/>
    </xf>
    <xf numFmtId="0" fontId="92" fillId="0" borderId="3" xfId="9" applyFont="1" applyBorder="1" applyAlignment="1">
      <alignment horizontal="left" vertical="center" wrapText="1"/>
    </xf>
    <xf numFmtId="0" fontId="43" fillId="2" borderId="0" xfId="9" applyFont="1" applyFill="1" applyAlignment="1">
      <alignment horizontal="right" vertical="center" shrinkToFit="1"/>
    </xf>
    <xf numFmtId="0" fontId="43" fillId="2" borderId="3" xfId="9" applyFont="1" applyFill="1" applyBorder="1" applyAlignment="1">
      <alignment horizontal="right" vertical="center" shrinkToFit="1"/>
    </xf>
    <xf numFmtId="184" fontId="43" fillId="0" borderId="0" xfId="9" applyNumberFormat="1" applyFont="1" applyFill="1" applyAlignment="1">
      <alignment horizontal="center" vertical="center"/>
    </xf>
    <xf numFmtId="184" fontId="43" fillId="0" borderId="3" xfId="9" applyNumberFormat="1" applyFont="1" applyFill="1" applyBorder="1" applyAlignment="1">
      <alignment horizontal="center" vertical="center"/>
    </xf>
    <xf numFmtId="0" fontId="43" fillId="2" borderId="91" xfId="9" applyFont="1" applyFill="1" applyBorder="1" applyAlignment="1">
      <alignment horizontal="center" vertical="center" shrinkToFit="1"/>
    </xf>
    <xf numFmtId="0" fontId="43" fillId="2" borderId="174" xfId="9" applyFont="1" applyFill="1" applyBorder="1" applyAlignment="1">
      <alignment horizontal="center" vertical="center" shrinkToFit="1"/>
    </xf>
    <xf numFmtId="0" fontId="94" fillId="0" borderId="118" xfId="9" applyFont="1" applyBorder="1" applyAlignment="1">
      <alignment horizontal="center" vertical="center" wrapText="1"/>
    </xf>
    <xf numFmtId="0" fontId="94" fillId="0" borderId="90" xfId="9" applyFont="1" applyBorder="1" applyAlignment="1">
      <alignment horizontal="center" vertical="center" wrapText="1"/>
    </xf>
    <xf numFmtId="0" fontId="94" fillId="0" borderId="117" xfId="9" applyFont="1" applyBorder="1" applyAlignment="1">
      <alignment horizontal="center" vertical="center" wrapText="1"/>
    </xf>
    <xf numFmtId="0" fontId="94" fillId="0" borderId="46" xfId="9" applyFont="1" applyBorder="1" applyAlignment="1">
      <alignment horizontal="center" vertical="center" wrapText="1"/>
    </xf>
    <xf numFmtId="0" fontId="95" fillId="0" borderId="90" xfId="9" applyFont="1" applyBorder="1" applyAlignment="1">
      <alignment horizontal="left" vertical="center" wrapText="1"/>
    </xf>
    <xf numFmtId="0" fontId="95" fillId="0" borderId="46" xfId="9" applyFont="1" applyBorder="1" applyAlignment="1">
      <alignment horizontal="left" vertical="center" wrapText="1"/>
    </xf>
    <xf numFmtId="0" fontId="43" fillId="2" borderId="90" xfId="9" applyFont="1" applyFill="1" applyBorder="1" applyAlignment="1">
      <alignment horizontal="right" vertical="center" shrinkToFit="1"/>
    </xf>
    <xf numFmtId="0" fontId="43" fillId="2" borderId="46" xfId="9" applyFont="1" applyFill="1" applyBorder="1" applyAlignment="1">
      <alignment horizontal="right" vertical="center" shrinkToFit="1"/>
    </xf>
    <xf numFmtId="184" fontId="43" fillId="0" borderId="90" xfId="9" applyNumberFormat="1" applyFont="1" applyFill="1" applyBorder="1" applyAlignment="1">
      <alignment horizontal="center" vertical="center"/>
    </xf>
    <xf numFmtId="184" fontId="43" fillId="0" borderId="46" xfId="9" applyNumberFormat="1" applyFont="1" applyFill="1" applyBorder="1" applyAlignment="1">
      <alignment horizontal="center" vertical="center"/>
    </xf>
    <xf numFmtId="0" fontId="43" fillId="2" borderId="92" xfId="9" applyFont="1" applyFill="1" applyBorder="1" applyAlignment="1">
      <alignment horizontal="center" vertical="center" shrinkToFit="1"/>
    </xf>
    <xf numFmtId="190" fontId="43" fillId="0" borderId="32" xfId="9" applyNumberFormat="1" applyFont="1" applyFill="1" applyBorder="1" applyAlignment="1">
      <alignment horizontal="center" vertical="center"/>
    </xf>
    <xf numFmtId="190" fontId="43" fillId="0" borderId="31" xfId="9" applyNumberFormat="1" applyFont="1" applyFill="1" applyBorder="1" applyAlignment="1">
      <alignment horizontal="center" vertical="center"/>
    </xf>
    <xf numFmtId="0" fontId="43" fillId="2" borderId="7" xfId="9" applyFont="1" applyFill="1" applyBorder="1" applyAlignment="1">
      <alignment horizontal="center" vertical="center" wrapText="1"/>
    </xf>
    <xf numFmtId="0" fontId="43" fillId="2" borderId="0" xfId="9" applyFont="1" applyFill="1" applyAlignment="1">
      <alignment horizontal="center" vertical="center" wrapText="1"/>
    </xf>
    <xf numFmtId="0" fontId="43" fillId="2" borderId="53" xfId="9" applyFont="1" applyFill="1" applyBorder="1" applyAlignment="1">
      <alignment horizontal="center" vertical="center" wrapText="1"/>
    </xf>
    <xf numFmtId="0" fontId="43" fillId="2" borderId="3" xfId="9" applyFont="1" applyFill="1" applyBorder="1" applyAlignment="1">
      <alignment horizontal="center" vertical="center" wrapText="1"/>
    </xf>
    <xf numFmtId="0" fontId="94" fillId="0" borderId="19" xfId="9" applyFont="1" applyBorder="1" applyAlignment="1">
      <alignment horizontal="center" vertical="center" wrapText="1"/>
    </xf>
    <xf numFmtId="0" fontId="94" fillId="0" borderId="12" xfId="9" applyFont="1" applyBorder="1" applyAlignment="1">
      <alignment horizontal="center" vertical="center" wrapText="1"/>
    </xf>
    <xf numFmtId="0" fontId="92" fillId="0" borderId="12" xfId="9" applyFont="1" applyBorder="1" applyAlignment="1">
      <alignment horizontal="left" vertical="center" wrapText="1"/>
    </xf>
    <xf numFmtId="0" fontId="92" fillId="0" borderId="46" xfId="9" applyFont="1" applyBorder="1" applyAlignment="1">
      <alignment horizontal="left" vertical="center" wrapText="1"/>
    </xf>
    <xf numFmtId="0" fontId="43" fillId="2" borderId="12" xfId="9" applyFont="1" applyFill="1" applyBorder="1" applyAlignment="1">
      <alignment horizontal="right" vertical="center" shrinkToFit="1"/>
    </xf>
    <xf numFmtId="184" fontId="43" fillId="0" borderId="12" xfId="9" applyNumberFormat="1" applyFont="1" applyFill="1" applyBorder="1" applyAlignment="1">
      <alignment horizontal="center" vertical="center"/>
    </xf>
    <xf numFmtId="0" fontId="43" fillId="0" borderId="104" xfId="9" applyFont="1" applyFill="1" applyBorder="1" applyAlignment="1">
      <alignment horizontal="center" vertical="center" shrinkToFit="1"/>
    </xf>
    <xf numFmtId="0" fontId="43" fillId="0" borderId="10" xfId="9" applyFont="1" applyFill="1" applyBorder="1" applyAlignment="1">
      <alignment horizontal="center" vertical="center" shrinkToFit="1"/>
    </xf>
    <xf numFmtId="0" fontId="41" fillId="0" borderId="79" xfId="9" applyFont="1" applyBorder="1" applyAlignment="1">
      <alignment horizontal="left" vertical="center" wrapText="1"/>
    </xf>
    <xf numFmtId="0" fontId="41" fillId="0" borderId="90" xfId="9" applyFont="1" applyBorder="1" applyAlignment="1">
      <alignment horizontal="left" vertical="center" wrapText="1"/>
    </xf>
    <xf numFmtId="0" fontId="41" fillId="0" borderId="104" xfId="9" applyFont="1" applyBorder="1" applyAlignment="1">
      <alignment horizontal="left" vertical="center" wrapText="1"/>
    </xf>
    <xf numFmtId="0" fontId="41" fillId="0" borderId="78" xfId="9" applyFont="1" applyBorder="1" applyAlignment="1">
      <alignment horizontal="left" vertical="center" wrapText="1"/>
    </xf>
    <xf numFmtId="0" fontId="41" fillId="0" borderId="46" xfId="9" applyFont="1" applyBorder="1" applyAlignment="1">
      <alignment horizontal="left" vertical="center" wrapText="1"/>
    </xf>
    <xf numFmtId="0" fontId="41" fillId="0" borderId="91" xfId="9" applyFont="1" applyBorder="1" applyAlignment="1">
      <alignment horizontal="left" vertical="center" wrapText="1"/>
    </xf>
    <xf numFmtId="0" fontId="93" fillId="0" borderId="0" xfId="0" applyFont="1" applyAlignment="1">
      <alignment horizontal="left" vertical="top" wrapText="1"/>
    </xf>
    <xf numFmtId="0" fontId="43" fillId="2" borderId="47" xfId="9" applyFont="1" applyFill="1" applyBorder="1" applyAlignment="1">
      <alignment horizontal="center" vertical="center" shrinkToFit="1"/>
    </xf>
    <xf numFmtId="0" fontId="43" fillId="0" borderId="18" xfId="9" applyFont="1" applyBorder="1" applyAlignment="1">
      <alignment horizontal="center" vertical="center"/>
    </xf>
    <xf numFmtId="0" fontId="43" fillId="0" borderId="12" xfId="9" applyFont="1" applyBorder="1" applyAlignment="1">
      <alignment horizontal="center" vertical="center"/>
    </xf>
    <xf numFmtId="0" fontId="43" fillId="0" borderId="6" xfId="9" applyFont="1" applyBorder="1" applyAlignment="1">
      <alignment horizontal="center" vertical="center"/>
    </xf>
    <xf numFmtId="0" fontId="43" fillId="0" borderId="7" xfId="9" applyFont="1" applyBorder="1" applyAlignment="1">
      <alignment horizontal="center" vertical="center"/>
    </xf>
    <xf numFmtId="0" fontId="43" fillId="0" borderId="53" xfId="9" applyFont="1" applyBorder="1" applyAlignment="1">
      <alignment horizontal="center" vertical="center"/>
    </xf>
    <xf numFmtId="0" fontId="43" fillId="0" borderId="3" xfId="9" applyFont="1" applyBorder="1" applyAlignment="1">
      <alignment horizontal="center" vertical="center"/>
    </xf>
    <xf numFmtId="0" fontId="43" fillId="0" borderId="52" xfId="9" applyFont="1" applyBorder="1" applyAlignment="1">
      <alignment horizontal="center" vertical="center"/>
    </xf>
    <xf numFmtId="0" fontId="43" fillId="0" borderId="128" xfId="9" applyFont="1" applyFill="1" applyBorder="1" applyAlignment="1">
      <alignment horizontal="center" vertical="center"/>
    </xf>
    <xf numFmtId="0" fontId="43" fillId="0" borderId="90" xfId="9" applyFont="1" applyFill="1" applyBorder="1" applyAlignment="1">
      <alignment horizontal="left" vertical="center"/>
    </xf>
    <xf numFmtId="0" fontId="43" fillId="0" borderId="46" xfId="9" applyFont="1" applyFill="1" applyBorder="1" applyAlignment="1">
      <alignment horizontal="left" vertical="center"/>
    </xf>
    <xf numFmtId="182" fontId="43" fillId="6" borderId="90" xfId="9" applyNumberFormat="1" applyFont="1" applyFill="1" applyBorder="1" applyAlignment="1">
      <alignment horizontal="center" vertical="center"/>
    </xf>
    <xf numFmtId="182" fontId="43" fillId="6" borderId="11" xfId="9" applyNumberFormat="1" applyFont="1" applyFill="1" applyBorder="1" applyAlignment="1">
      <alignment horizontal="center" vertical="center"/>
    </xf>
    <xf numFmtId="0" fontId="43" fillId="0" borderId="11" xfId="9" applyFont="1" applyFill="1" applyBorder="1" applyAlignment="1">
      <alignment horizontal="center" vertical="center" wrapText="1"/>
    </xf>
    <xf numFmtId="184" fontId="43" fillId="6" borderId="90" xfId="9" applyNumberFormat="1" applyFont="1" applyFill="1" applyBorder="1" applyAlignment="1">
      <alignment horizontal="center" vertical="center"/>
    </xf>
    <xf numFmtId="0" fontId="116" fillId="0" borderId="90" xfId="9" applyFont="1" applyFill="1" applyBorder="1" applyAlignment="1">
      <alignment horizontal="center" vertical="center" shrinkToFit="1"/>
    </xf>
    <xf numFmtId="0" fontId="116" fillId="0" borderId="46" xfId="9" applyFont="1" applyFill="1" applyBorder="1" applyAlignment="1">
      <alignment horizontal="center" vertical="center" shrinkToFit="1"/>
    </xf>
    <xf numFmtId="177" fontId="43" fillId="6" borderId="90" xfId="9" applyNumberFormat="1" applyFont="1" applyFill="1" applyBorder="1" applyAlignment="1">
      <alignment horizontal="center" vertical="center"/>
    </xf>
    <xf numFmtId="177" fontId="43" fillId="6" borderId="46" xfId="9" applyNumberFormat="1" applyFont="1" applyFill="1" applyBorder="1" applyAlignment="1">
      <alignment horizontal="center" vertical="center"/>
    </xf>
    <xf numFmtId="0" fontId="43" fillId="0" borderId="104" xfId="9" applyFont="1" applyBorder="1" applyAlignment="1">
      <alignment horizontal="center" vertical="center" shrinkToFit="1"/>
    </xf>
    <xf numFmtId="0" fontId="43" fillId="0" borderId="91" xfId="9" applyFont="1" applyBorder="1" applyAlignment="1">
      <alignment horizontal="center" vertical="center" shrinkToFit="1"/>
    </xf>
    <xf numFmtId="0" fontId="43" fillId="0" borderId="106" xfId="9" applyFont="1" applyFill="1" applyBorder="1" applyAlignment="1">
      <alignment horizontal="center" vertical="center" wrapText="1"/>
    </xf>
    <xf numFmtId="0" fontId="43" fillId="0" borderId="46" xfId="9" applyFont="1" applyFill="1" applyBorder="1" applyAlignment="1">
      <alignment horizontal="center" vertical="center" wrapText="1"/>
    </xf>
    <xf numFmtId="0" fontId="43" fillId="0" borderId="90" xfId="9" applyFont="1" applyFill="1" applyBorder="1" applyAlignment="1">
      <alignment horizontal="center" vertical="center" shrinkToFit="1"/>
    </xf>
    <xf numFmtId="0" fontId="43" fillId="0" borderId="90" xfId="9" applyFont="1" applyFill="1" applyBorder="1" applyAlignment="1" applyProtection="1">
      <alignment horizontal="center" vertical="center"/>
      <protection locked="0"/>
    </xf>
    <xf numFmtId="0" fontId="43" fillId="0" borderId="46" xfId="9" applyFont="1" applyFill="1" applyBorder="1" applyAlignment="1" applyProtection="1">
      <alignment horizontal="center" vertical="center"/>
      <protection locked="0"/>
    </xf>
    <xf numFmtId="0" fontId="41" fillId="0" borderId="25" xfId="9" applyFont="1" applyFill="1" applyBorder="1" applyAlignment="1">
      <alignment horizontal="left"/>
    </xf>
    <xf numFmtId="0" fontId="41" fillId="0" borderId="0" xfId="9" applyFont="1" applyFill="1" applyAlignment="1">
      <alignment horizontal="left"/>
    </xf>
    <xf numFmtId="0" fontId="43" fillId="0" borderId="0" xfId="9" applyFont="1" applyFill="1" applyAlignment="1">
      <alignment horizontal="center" vertical="center" shrinkToFit="1"/>
    </xf>
    <xf numFmtId="0" fontId="41" fillId="0" borderId="0" xfId="9" applyFont="1" applyAlignment="1">
      <alignment horizontal="left" vertical="top" wrapText="1"/>
    </xf>
    <xf numFmtId="0" fontId="116" fillId="0" borderId="0" xfId="9" applyFont="1" applyFill="1" applyAlignment="1">
      <alignment horizontal="center" vertical="center" shrinkToFit="1"/>
    </xf>
    <xf numFmtId="177" fontId="43" fillId="6" borderId="0" xfId="9" applyNumberFormat="1" applyFont="1" applyFill="1" applyAlignment="1">
      <alignment horizontal="center" vertical="center"/>
    </xf>
    <xf numFmtId="0" fontId="43" fillId="0" borderId="8" xfId="9" applyFont="1" applyBorder="1" applyAlignment="1">
      <alignment horizontal="center" vertical="center" shrinkToFit="1"/>
    </xf>
    <xf numFmtId="0" fontId="43" fillId="0" borderId="117" xfId="9" applyFont="1" applyFill="1" applyBorder="1" applyAlignment="1">
      <alignment horizontal="center" vertical="center" shrinkToFit="1"/>
    </xf>
    <xf numFmtId="0" fontId="43" fillId="0" borderId="45" xfId="9" applyFont="1" applyFill="1" applyBorder="1" applyAlignment="1">
      <alignment horizontal="center" vertical="center" shrinkToFit="1"/>
    </xf>
    <xf numFmtId="49" fontId="116" fillId="0" borderId="45" xfId="9" quotePrefix="1" applyNumberFormat="1" applyFont="1" applyFill="1" applyBorder="1" applyAlignment="1">
      <alignment horizontal="center" vertical="center" shrinkToFit="1"/>
    </xf>
    <xf numFmtId="0" fontId="43" fillId="0" borderId="92" xfId="9" applyFont="1" applyBorder="1" applyAlignment="1">
      <alignment horizontal="center" vertical="center" shrinkToFit="1"/>
    </xf>
    <xf numFmtId="190" fontId="43" fillId="0" borderId="120" xfId="9" applyNumberFormat="1" applyFont="1" applyFill="1" applyBorder="1" applyAlignment="1">
      <alignment horizontal="right" vertical="center"/>
    </xf>
    <xf numFmtId="190" fontId="43" fillId="0" borderId="121" xfId="9" applyNumberFormat="1" applyFont="1" applyFill="1" applyBorder="1" applyAlignment="1">
      <alignment horizontal="right" vertical="center"/>
    </xf>
    <xf numFmtId="202" fontId="43" fillId="0" borderId="119" xfId="9" applyNumberFormat="1" applyFont="1" applyFill="1" applyBorder="1" applyAlignment="1">
      <alignment horizontal="center" vertical="center"/>
    </xf>
    <xf numFmtId="202" fontId="43" fillId="0" borderId="120" xfId="9" applyNumberFormat="1" applyFont="1" applyFill="1" applyBorder="1" applyAlignment="1">
      <alignment horizontal="center" vertical="center"/>
    </xf>
    <xf numFmtId="0" fontId="43" fillId="0" borderId="32" xfId="9" applyFont="1" applyFill="1" applyBorder="1" applyAlignment="1">
      <alignment horizontal="center" vertical="center" shrinkToFit="1"/>
    </xf>
    <xf numFmtId="0" fontId="43" fillId="0" borderId="31" xfId="9" applyFont="1" applyFill="1" applyBorder="1" applyAlignment="1">
      <alignment horizontal="center" vertical="center" shrinkToFit="1"/>
    </xf>
    <xf numFmtId="0" fontId="43" fillId="0" borderId="30" xfId="9" applyFont="1" applyFill="1" applyBorder="1" applyAlignment="1">
      <alignment horizontal="center" vertical="center" shrinkToFit="1"/>
    </xf>
    <xf numFmtId="0" fontId="43" fillId="0" borderId="182" xfId="9" applyFont="1" applyFill="1" applyBorder="1" applyAlignment="1">
      <alignment horizontal="center" vertical="center" wrapText="1"/>
    </xf>
    <xf numFmtId="0" fontId="43" fillId="0" borderId="178" xfId="9" applyFont="1" applyFill="1" applyBorder="1" applyAlignment="1">
      <alignment horizontal="center" vertical="center" wrapText="1"/>
    </xf>
    <xf numFmtId="0" fontId="43" fillId="0" borderId="118" xfId="9" applyFont="1" applyFill="1" applyBorder="1" applyAlignment="1">
      <alignment horizontal="center" shrinkToFit="1"/>
    </xf>
    <xf numFmtId="0" fontId="43" fillId="0" borderId="90" xfId="9" applyFont="1" applyFill="1" applyBorder="1" applyAlignment="1">
      <alignment horizontal="center" shrinkToFit="1"/>
    </xf>
    <xf numFmtId="0" fontId="43" fillId="0" borderId="94" xfId="9" applyFont="1" applyFill="1" applyBorder="1" applyAlignment="1">
      <alignment horizontal="center" vertical="center" shrinkToFit="1"/>
    </xf>
    <xf numFmtId="49" fontId="116" fillId="0" borderId="0" xfId="9" quotePrefix="1" applyNumberFormat="1" applyFont="1" applyFill="1" applyAlignment="1">
      <alignment horizontal="center" vertical="center" shrinkToFit="1"/>
    </xf>
    <xf numFmtId="0" fontId="41" fillId="2" borderId="122" xfId="9" applyFont="1" applyFill="1" applyBorder="1" applyAlignment="1">
      <alignment horizontal="center" vertical="center" wrapText="1"/>
    </xf>
    <xf numFmtId="0" fontId="41" fillId="2" borderId="94" xfId="9" applyFont="1" applyFill="1" applyBorder="1" applyAlignment="1">
      <alignment horizontal="center" vertical="center" wrapText="1"/>
    </xf>
    <xf numFmtId="0" fontId="41" fillId="2" borderId="95" xfId="9" applyFont="1" applyFill="1" applyBorder="1" applyAlignment="1">
      <alignment horizontal="center" vertical="center" wrapText="1"/>
    </xf>
    <xf numFmtId="0" fontId="41" fillId="2" borderId="7" xfId="9" applyFont="1" applyFill="1" applyBorder="1" applyAlignment="1">
      <alignment horizontal="center" vertical="center" wrapText="1"/>
    </xf>
    <xf numFmtId="0" fontId="41" fillId="2" borderId="0" xfId="9" applyFont="1" applyFill="1" applyAlignment="1">
      <alignment horizontal="center" vertical="center" wrapText="1"/>
    </xf>
    <xf numFmtId="0" fontId="41" fillId="2" borderId="8" xfId="9" applyFont="1" applyFill="1" applyBorder="1" applyAlignment="1">
      <alignment horizontal="center" vertical="center" wrapText="1"/>
    </xf>
    <xf numFmtId="0" fontId="41" fillId="2" borderId="78" xfId="9" applyFont="1" applyFill="1" applyBorder="1" applyAlignment="1">
      <alignment horizontal="center" vertical="center" wrapText="1"/>
    </xf>
    <xf numFmtId="0" fontId="41" fillId="2" borderId="46" xfId="9" applyFont="1" applyFill="1" applyBorder="1" applyAlignment="1">
      <alignment horizontal="center" vertical="center" wrapText="1"/>
    </xf>
    <xf numFmtId="0" fontId="41" fillId="2" borderId="91" xfId="9" applyFont="1" applyFill="1" applyBorder="1" applyAlignment="1">
      <alignment horizontal="center" vertical="center" wrapText="1"/>
    </xf>
    <xf numFmtId="0" fontId="43" fillId="0" borderId="122" xfId="9" applyFont="1" applyFill="1" applyBorder="1" applyAlignment="1">
      <alignment horizontal="center" vertical="center" textRotation="255"/>
    </xf>
    <xf numFmtId="0" fontId="43" fillId="0" borderId="136" xfId="9" applyFont="1" applyFill="1" applyBorder="1" applyAlignment="1">
      <alignment horizontal="center" vertical="center" textRotation="255"/>
    </xf>
    <xf numFmtId="0" fontId="43" fillId="0" borderId="7" xfId="9" applyFont="1" applyFill="1" applyBorder="1" applyAlignment="1">
      <alignment horizontal="center" vertical="center" textRotation="255"/>
    </xf>
    <xf numFmtId="0" fontId="43" fillId="0" borderId="133" xfId="9" applyFont="1" applyFill="1" applyBorder="1" applyAlignment="1">
      <alignment horizontal="center" vertical="center" textRotation="255"/>
    </xf>
    <xf numFmtId="0" fontId="43" fillId="0" borderId="9" xfId="9" applyFont="1" applyFill="1" applyBorder="1" applyAlignment="1">
      <alignment horizontal="center" vertical="center" textRotation="255"/>
    </xf>
    <xf numFmtId="0" fontId="43" fillId="0" borderId="134" xfId="9" applyFont="1" applyFill="1" applyBorder="1" applyAlignment="1">
      <alignment horizontal="center" vertical="center" textRotation="255"/>
    </xf>
    <xf numFmtId="0" fontId="43" fillId="0" borderId="135" xfId="9" applyFont="1" applyFill="1" applyBorder="1" applyAlignment="1">
      <alignment horizontal="center" vertical="center" wrapText="1"/>
    </xf>
    <xf numFmtId="0" fontId="43" fillId="0" borderId="94" xfId="9" applyFont="1" applyFill="1" applyBorder="1" applyAlignment="1">
      <alignment horizontal="center" vertical="center" wrapText="1"/>
    </xf>
    <xf numFmtId="0" fontId="43" fillId="0" borderId="87" xfId="9" applyFont="1" applyFill="1" applyBorder="1" applyAlignment="1">
      <alignment horizontal="center" vertical="center" wrapText="1"/>
    </xf>
    <xf numFmtId="0" fontId="43" fillId="0" borderId="0" xfId="9" applyFont="1" applyFill="1" applyAlignment="1">
      <alignment horizontal="center" vertical="center" wrapText="1"/>
    </xf>
    <xf numFmtId="0" fontId="43" fillId="0" borderId="94" xfId="9" applyFont="1" applyFill="1" applyBorder="1" applyAlignment="1">
      <alignment horizontal="left" vertical="center"/>
    </xf>
    <xf numFmtId="0" fontId="43" fillId="0" borderId="94" xfId="9" applyFont="1" applyFill="1" applyBorder="1" applyAlignment="1" applyProtection="1">
      <alignment horizontal="center" vertical="center"/>
      <protection locked="0"/>
    </xf>
    <xf numFmtId="0" fontId="43" fillId="0" borderId="94" xfId="9" applyFont="1" applyFill="1" applyBorder="1" applyAlignment="1">
      <alignment horizontal="center" vertical="center"/>
    </xf>
    <xf numFmtId="0" fontId="43" fillId="0" borderId="13" xfId="9" applyFont="1" applyFill="1" applyBorder="1" applyAlignment="1">
      <alignment horizontal="center" vertical="center" wrapText="1"/>
    </xf>
    <xf numFmtId="4" fontId="43" fillId="0" borderId="71" xfId="9" applyNumberFormat="1" applyFont="1" applyFill="1" applyBorder="1" applyAlignment="1">
      <alignment horizontal="right" vertical="center"/>
    </xf>
    <xf numFmtId="4" fontId="43" fillId="0" borderId="21" xfId="9" applyNumberFormat="1" applyFont="1" applyFill="1" applyBorder="1" applyAlignment="1">
      <alignment horizontal="right" vertical="center"/>
    </xf>
    <xf numFmtId="4" fontId="43" fillId="0" borderId="53" xfId="9" applyNumberFormat="1" applyFont="1" applyFill="1" applyBorder="1" applyAlignment="1">
      <alignment horizontal="right" vertical="center"/>
    </xf>
    <xf numFmtId="4" fontId="43" fillId="0" borderId="3" xfId="9" applyNumberFormat="1" applyFont="1" applyFill="1" applyBorder="1" applyAlignment="1">
      <alignment horizontal="right" vertical="center"/>
    </xf>
    <xf numFmtId="0" fontId="41" fillId="0" borderId="21" xfId="9" applyFont="1" applyFill="1" applyBorder="1" applyAlignment="1">
      <alignment horizontal="left" vertical="center"/>
    </xf>
    <xf numFmtId="0" fontId="41" fillId="0" borderId="108" xfId="9" applyFont="1" applyFill="1" applyBorder="1" applyAlignment="1">
      <alignment horizontal="left" vertical="center"/>
    </xf>
    <xf numFmtId="0" fontId="41" fillId="0" borderId="3" xfId="9" applyFont="1" applyFill="1" applyBorder="1" applyAlignment="1">
      <alignment horizontal="left" vertical="center"/>
    </xf>
    <xf numFmtId="0" fontId="41" fillId="0" borderId="5" xfId="9" applyFont="1" applyFill="1" applyBorder="1" applyAlignment="1">
      <alignment horizontal="left" vertical="center"/>
    </xf>
    <xf numFmtId="0" fontId="43" fillId="0" borderId="64" xfId="9" applyFont="1" applyBorder="1" applyAlignment="1">
      <alignment horizontal="center" vertical="center"/>
    </xf>
    <xf numFmtId="0" fontId="43" fillId="0" borderId="63" xfId="9" applyFont="1" applyBorder="1" applyAlignment="1">
      <alignment horizontal="center" vertical="center"/>
    </xf>
    <xf numFmtId="0" fontId="43" fillId="2" borderId="18" xfId="9" applyFont="1" applyFill="1" applyBorder="1" applyAlignment="1">
      <alignment horizontal="center" vertical="center"/>
    </xf>
    <xf numFmtId="0" fontId="43" fillId="2" borderId="12" xfId="9" applyFont="1" applyFill="1" applyBorder="1" applyAlignment="1">
      <alignment horizontal="center" vertical="center"/>
    </xf>
    <xf numFmtId="0" fontId="43" fillId="2" borderId="64" xfId="9" applyFont="1" applyFill="1" applyBorder="1" applyAlignment="1">
      <alignment horizontal="center" vertical="center"/>
    </xf>
    <xf numFmtId="0" fontId="43" fillId="2" borderId="63" xfId="9" applyFont="1" applyFill="1" applyBorder="1" applyAlignment="1">
      <alignment horizontal="center" vertical="center"/>
    </xf>
    <xf numFmtId="0" fontId="43" fillId="2" borderId="6" xfId="9" applyFont="1" applyFill="1" applyBorder="1" applyAlignment="1">
      <alignment horizontal="center" vertical="center"/>
    </xf>
    <xf numFmtId="0" fontId="43" fillId="2" borderId="65" xfId="9" applyFont="1" applyFill="1" applyBorder="1" applyAlignment="1">
      <alignment horizontal="center" vertical="center"/>
    </xf>
    <xf numFmtId="0" fontId="43" fillId="0" borderId="18" xfId="9" applyFont="1" applyFill="1" applyBorder="1" applyAlignment="1">
      <alignment horizontal="center" vertical="center" wrapText="1"/>
    </xf>
    <xf numFmtId="0" fontId="43" fillId="0" borderId="12" xfId="9" applyFont="1" applyFill="1" applyBorder="1" applyAlignment="1">
      <alignment horizontal="center" vertical="center" wrapText="1"/>
    </xf>
    <xf numFmtId="0" fontId="43" fillId="0" borderId="6" xfId="9" applyFont="1" applyFill="1" applyBorder="1" applyAlignment="1">
      <alignment horizontal="center" vertical="center" wrapText="1"/>
    </xf>
    <xf numFmtId="0" fontId="43" fillId="0" borderId="64" xfId="9" applyFont="1" applyFill="1" applyBorder="1" applyAlignment="1">
      <alignment horizontal="center" vertical="center" wrapText="1"/>
    </xf>
    <xf numFmtId="0" fontId="43" fillId="0" borderId="63" xfId="9" applyFont="1" applyFill="1" applyBorder="1" applyAlignment="1">
      <alignment horizontal="center" vertical="center" wrapText="1"/>
    </xf>
    <xf numFmtId="0" fontId="43" fillId="0" borderId="65" xfId="9" applyFont="1" applyFill="1" applyBorder="1" applyAlignment="1">
      <alignment horizontal="center" vertical="center" wrapText="1"/>
    </xf>
    <xf numFmtId="0" fontId="116" fillId="0" borderId="21" xfId="9" applyFont="1" applyFill="1" applyBorder="1" applyAlignment="1">
      <alignment horizontal="center" vertical="center" wrapText="1"/>
    </xf>
    <xf numFmtId="0" fontId="116" fillId="0" borderId="11" xfId="9" applyFont="1" applyFill="1" applyBorder="1" applyAlignment="1">
      <alignment horizontal="center" vertical="center" wrapText="1"/>
    </xf>
    <xf numFmtId="0" fontId="43" fillId="0" borderId="95" xfId="9" applyFont="1" applyFill="1" applyBorder="1" applyAlignment="1">
      <alignment horizontal="center" vertical="center" textRotation="255"/>
    </xf>
    <xf numFmtId="0" fontId="43" fillId="0" borderId="8" xfId="9" applyFont="1" applyFill="1" applyBorder="1" applyAlignment="1">
      <alignment horizontal="center" vertical="center" textRotation="255"/>
    </xf>
    <xf numFmtId="0" fontId="43" fillId="0" borderId="10" xfId="9" applyFont="1" applyFill="1" applyBorder="1" applyAlignment="1">
      <alignment horizontal="center" vertical="center" textRotation="255"/>
    </xf>
    <xf numFmtId="0" fontId="43" fillId="0" borderId="11" xfId="9" applyFont="1" applyFill="1" applyBorder="1" applyAlignment="1">
      <alignment horizontal="left"/>
    </xf>
    <xf numFmtId="0" fontId="41" fillId="0" borderId="22" xfId="9" applyFont="1" applyFill="1" applyBorder="1" applyAlignment="1">
      <alignment horizontal="center" vertical="center"/>
    </xf>
    <xf numFmtId="0" fontId="41" fillId="0" borderId="21" xfId="9" applyFont="1" applyFill="1" applyBorder="1" applyAlignment="1">
      <alignment horizontal="center" vertical="center"/>
    </xf>
    <xf numFmtId="0" fontId="41" fillId="0" borderId="72" xfId="9" applyFont="1" applyFill="1" applyBorder="1" applyAlignment="1">
      <alignment horizontal="center" vertical="center"/>
    </xf>
    <xf numFmtId="0" fontId="41" fillId="0" borderId="4" xfId="9" applyFont="1" applyFill="1" applyBorder="1" applyAlignment="1">
      <alignment horizontal="center" vertical="center"/>
    </xf>
    <xf numFmtId="0" fontId="41" fillId="0" borderId="3" xfId="9" applyFont="1" applyFill="1" applyBorder="1" applyAlignment="1">
      <alignment horizontal="center" vertical="center"/>
    </xf>
    <xf numFmtId="0" fontId="41" fillId="0" borderId="52" xfId="9" applyFont="1" applyFill="1" applyBorder="1" applyAlignment="1">
      <alignment horizontal="center" vertical="center"/>
    </xf>
    <xf numFmtId="0" fontId="41" fillId="0" borderId="12" xfId="9" applyFont="1" applyFill="1" applyBorder="1" applyAlignment="1">
      <alignment horizontal="left" vertical="center"/>
    </xf>
    <xf numFmtId="0" fontId="41" fillId="0" borderId="6" xfId="9" applyFont="1" applyFill="1" applyBorder="1" applyAlignment="1">
      <alignment horizontal="left" vertical="center"/>
    </xf>
    <xf numFmtId="0" fontId="41" fillId="0" borderId="11" xfId="9" applyFont="1" applyFill="1" applyBorder="1" applyAlignment="1">
      <alignment horizontal="left" vertical="center"/>
    </xf>
    <xf numFmtId="0" fontId="41" fillId="0" borderId="10" xfId="9" applyFont="1" applyFill="1" applyBorder="1" applyAlignment="1">
      <alignment horizontal="left" vertical="center"/>
    </xf>
    <xf numFmtId="0" fontId="43" fillId="0" borderId="0" xfId="9" applyFont="1" applyFill="1" applyAlignment="1">
      <alignment horizontal="left" vertical="top"/>
    </xf>
    <xf numFmtId="0" fontId="41" fillId="0" borderId="18" xfId="9" applyFont="1" applyFill="1" applyBorder="1" applyAlignment="1">
      <alignment horizontal="center" vertical="center" wrapText="1"/>
    </xf>
    <xf numFmtId="0" fontId="41" fillId="0" borderId="12" xfId="9" applyFont="1" applyFill="1" applyBorder="1" applyAlignment="1">
      <alignment horizontal="center" vertical="center" wrapText="1"/>
    </xf>
    <xf numFmtId="0" fontId="41" fillId="0" borderId="6" xfId="9" applyFont="1" applyFill="1" applyBorder="1" applyAlignment="1">
      <alignment horizontal="center" vertical="center" wrapText="1"/>
    </xf>
    <xf numFmtId="0" fontId="41" fillId="0" borderId="7" xfId="9" applyFont="1" applyFill="1" applyBorder="1" applyAlignment="1">
      <alignment horizontal="center" vertical="center" wrapText="1"/>
    </xf>
    <xf numFmtId="0" fontId="41" fillId="0" borderId="0" xfId="9" applyFont="1" applyFill="1" applyAlignment="1">
      <alignment horizontal="center" vertical="center" wrapText="1"/>
    </xf>
    <xf numFmtId="0" fontId="41" fillId="0" borderId="8" xfId="9" applyFont="1" applyFill="1" applyBorder="1" applyAlignment="1">
      <alignment horizontal="center" vertical="center" wrapText="1"/>
    </xf>
    <xf numFmtId="190" fontId="43" fillId="0" borderId="18" xfId="9" applyNumberFormat="1" applyFont="1" applyFill="1" applyBorder="1" applyAlignment="1">
      <alignment horizontal="right" vertical="center"/>
    </xf>
    <xf numFmtId="190" fontId="43" fillId="0" borderId="12" xfId="9" applyNumberFormat="1" applyFont="1" applyFill="1" applyBorder="1" applyAlignment="1">
      <alignment horizontal="right" vertical="center"/>
    </xf>
    <xf numFmtId="190" fontId="43" fillId="0" borderId="7" xfId="9" applyNumberFormat="1" applyFont="1" applyFill="1" applyBorder="1" applyAlignment="1">
      <alignment horizontal="right" vertical="center"/>
    </xf>
    <xf numFmtId="190" fontId="43" fillId="0" borderId="0" xfId="9" applyNumberFormat="1" applyFont="1" applyFill="1" applyAlignment="1">
      <alignment horizontal="right" vertical="center"/>
    </xf>
    <xf numFmtId="0" fontId="41" fillId="0" borderId="0" xfId="9" applyFont="1" applyFill="1" applyAlignment="1">
      <alignment horizontal="left" vertical="center"/>
    </xf>
    <xf numFmtId="0" fontId="41" fillId="0" borderId="8" xfId="9" applyFont="1" applyFill="1" applyBorder="1" applyAlignment="1">
      <alignment horizontal="left" vertical="center"/>
    </xf>
    <xf numFmtId="0" fontId="41" fillId="0" borderId="9" xfId="9" applyFont="1" applyFill="1" applyBorder="1" applyAlignment="1">
      <alignment horizontal="center" vertical="center" wrapText="1"/>
    </xf>
    <xf numFmtId="0" fontId="41" fillId="0" borderId="11" xfId="9" applyFont="1" applyFill="1" applyBorder="1" applyAlignment="1">
      <alignment horizontal="center" vertical="center" wrapText="1"/>
    </xf>
    <xf numFmtId="0" fontId="41" fillId="0" borderId="10" xfId="9" applyFont="1" applyFill="1" applyBorder="1" applyAlignment="1">
      <alignment horizontal="center" vertical="center" wrapText="1"/>
    </xf>
    <xf numFmtId="190" fontId="43" fillId="0" borderId="18" xfId="9" applyNumberFormat="1" applyFont="1" applyFill="1" applyBorder="1" applyAlignment="1" applyProtection="1">
      <alignment horizontal="right" vertical="center"/>
      <protection locked="0"/>
    </xf>
    <xf numFmtId="190" fontId="43" fillId="0" borderId="12" xfId="9" applyNumberFormat="1" applyFont="1" applyFill="1" applyBorder="1" applyAlignment="1" applyProtection="1">
      <alignment horizontal="right" vertical="center"/>
      <protection locked="0"/>
    </xf>
    <xf numFmtId="190" fontId="43" fillId="0" borderId="9" xfId="9" applyNumberFormat="1" applyFont="1" applyFill="1" applyBorder="1" applyAlignment="1" applyProtection="1">
      <alignment horizontal="right" vertical="center"/>
      <protection locked="0"/>
    </xf>
    <xf numFmtId="190" fontId="43" fillId="0" borderId="11" xfId="9" applyNumberFormat="1" applyFont="1" applyFill="1" applyBorder="1" applyAlignment="1" applyProtection="1">
      <alignment horizontal="right" vertical="center"/>
      <protection locked="0"/>
    </xf>
    <xf numFmtId="190" fontId="43" fillId="0" borderId="9" xfId="9" applyNumberFormat="1" applyFont="1" applyFill="1" applyBorder="1" applyAlignment="1">
      <alignment horizontal="right" vertical="center"/>
    </xf>
    <xf numFmtId="190" fontId="43" fillId="0" borderId="11" xfId="9" applyNumberFormat="1" applyFont="1" applyFill="1" applyBorder="1" applyAlignment="1">
      <alignment horizontal="right" vertical="center"/>
    </xf>
    <xf numFmtId="215" fontId="43" fillId="0" borderId="157" xfId="9" applyNumberFormat="1" applyFont="1" applyFill="1" applyBorder="1" applyAlignment="1" applyProtection="1">
      <alignment horizontal="center" vertical="center"/>
      <protection locked="0"/>
    </xf>
    <xf numFmtId="215" fontId="43" fillId="0" borderId="89" xfId="9" applyNumberFormat="1" applyFont="1" applyFill="1" applyBorder="1" applyAlignment="1" applyProtection="1">
      <alignment horizontal="center" vertical="center"/>
      <protection locked="0"/>
    </xf>
    <xf numFmtId="0" fontId="41" fillId="0" borderId="0" xfId="9" applyFont="1" applyAlignment="1">
      <alignment horizontal="left" vertical="top" wrapText="1" shrinkToFit="1"/>
    </xf>
    <xf numFmtId="0" fontId="43" fillId="0" borderId="0" xfId="9" applyFont="1" applyFill="1" applyAlignment="1">
      <alignment horizontal="distributed" vertical="center"/>
    </xf>
    <xf numFmtId="182" fontId="43" fillId="6" borderId="46" xfId="9" applyNumberFormat="1" applyFont="1" applyFill="1" applyBorder="1" applyAlignment="1">
      <alignment horizontal="center" vertical="center"/>
    </xf>
    <xf numFmtId="0" fontId="41" fillId="0" borderId="25" xfId="9" applyFont="1" applyFill="1" applyBorder="1" applyAlignment="1"/>
    <xf numFmtId="0" fontId="41" fillId="0" borderId="0" xfId="9" applyFont="1" applyFill="1" applyAlignment="1"/>
    <xf numFmtId="182" fontId="43" fillId="6" borderId="292" xfId="9" applyNumberFormat="1" applyFont="1" applyFill="1" applyBorder="1" applyAlignment="1">
      <alignment horizontal="center" vertical="center"/>
    </xf>
    <xf numFmtId="208" fontId="43" fillId="6" borderId="276" xfId="9" applyNumberFormat="1" applyFont="1" applyFill="1" applyBorder="1" applyAlignment="1">
      <alignment horizontal="center" vertical="center"/>
    </xf>
    <xf numFmtId="208" fontId="43" fillId="6" borderId="277" xfId="9" applyNumberFormat="1" applyFont="1" applyFill="1" applyBorder="1" applyAlignment="1">
      <alignment horizontal="center" vertical="center"/>
    </xf>
    <xf numFmtId="182" fontId="43" fillId="6" borderId="79" xfId="9" applyNumberFormat="1" applyFont="1" applyFill="1" applyBorder="1" applyAlignment="1">
      <alignment horizontal="center" vertical="center"/>
    </xf>
    <xf numFmtId="182" fontId="43" fillId="6" borderId="104" xfId="9" applyNumberFormat="1" applyFont="1" applyFill="1" applyBorder="1" applyAlignment="1">
      <alignment horizontal="center" vertical="center"/>
    </xf>
    <xf numFmtId="0" fontId="9" fillId="0" borderId="227" xfId="9" applyFill="1" applyBorder="1" applyAlignment="1">
      <alignment horizontal="right" vertical="top"/>
    </xf>
    <xf numFmtId="0" fontId="9" fillId="0" borderId="0" xfId="9" applyFill="1" applyAlignment="1">
      <alignment horizontal="right" vertical="top"/>
    </xf>
    <xf numFmtId="0" fontId="9" fillId="0" borderId="0" xfId="9" applyFill="1" applyAlignment="1">
      <alignment horizontal="left" vertical="top"/>
    </xf>
    <xf numFmtId="0" fontId="41" fillId="0" borderId="7" xfId="9" applyFont="1" applyFill="1" applyBorder="1" applyAlignment="1">
      <alignment horizontal="right" vertical="top"/>
    </xf>
    <xf numFmtId="0" fontId="43" fillId="0" borderId="7" xfId="9" applyFont="1" applyFill="1" applyBorder="1" applyAlignment="1">
      <alignment horizontal="center" vertical="center" shrinkToFit="1"/>
    </xf>
    <xf numFmtId="0" fontId="9" fillId="0" borderId="0" xfId="9" applyFill="1" applyAlignment="1">
      <alignment horizontal="left" vertical="top" wrapText="1"/>
    </xf>
    <xf numFmtId="0" fontId="43" fillId="0" borderId="79" xfId="9" applyFont="1" applyFill="1" applyBorder="1" applyAlignment="1" applyProtection="1">
      <alignment horizontal="center" vertical="center"/>
      <protection locked="0"/>
    </xf>
    <xf numFmtId="0" fontId="43" fillId="0" borderId="179" xfId="9" applyFont="1" applyFill="1" applyBorder="1" applyAlignment="1" applyProtection="1">
      <alignment horizontal="center" vertical="center"/>
      <protection locked="0"/>
    </xf>
    <xf numFmtId="0" fontId="43" fillId="0" borderId="9" xfId="9" applyFont="1" applyFill="1" applyBorder="1" applyAlignment="1" applyProtection="1">
      <alignment horizontal="center" vertical="center"/>
      <protection locked="0"/>
    </xf>
    <xf numFmtId="0" fontId="43" fillId="0" borderId="134" xfId="9" applyFont="1" applyFill="1" applyBorder="1" applyAlignment="1" applyProtection="1">
      <alignment horizontal="center" vertical="center"/>
      <protection locked="0"/>
    </xf>
    <xf numFmtId="0" fontId="43" fillId="0" borderId="103" xfId="9" applyFont="1" applyFill="1" applyBorder="1" applyAlignment="1" applyProtection="1">
      <alignment horizontal="center" vertical="center"/>
      <protection locked="0"/>
    </xf>
    <xf numFmtId="0" fontId="43" fillId="0" borderId="128" xfId="9" applyFont="1" applyFill="1" applyBorder="1" applyAlignment="1" applyProtection="1">
      <alignment horizontal="center" vertical="center"/>
      <protection locked="0"/>
    </xf>
    <xf numFmtId="189" fontId="43" fillId="0" borderId="90" xfId="9" applyNumberFormat="1" applyFont="1" applyFill="1" applyBorder="1" applyAlignment="1" applyProtection="1">
      <alignment horizontal="center" vertical="center"/>
      <protection locked="0"/>
    </xf>
    <xf numFmtId="189" fontId="43" fillId="0" borderId="104" xfId="9" applyNumberFormat="1" applyFont="1" applyFill="1" applyBorder="1" applyAlignment="1" applyProtection="1">
      <alignment horizontal="center" vertical="center"/>
      <protection locked="0"/>
    </xf>
    <xf numFmtId="189" fontId="43" fillId="0" borderId="11" xfId="9" applyNumberFormat="1" applyFont="1" applyFill="1" applyBorder="1" applyAlignment="1" applyProtection="1">
      <alignment horizontal="center" vertical="center"/>
      <protection locked="0"/>
    </xf>
    <xf numFmtId="189" fontId="43" fillId="0" borderId="10" xfId="9" applyNumberFormat="1" applyFont="1" applyFill="1" applyBorder="1" applyAlignment="1" applyProtection="1">
      <alignment horizontal="center" vertical="center"/>
      <protection locked="0"/>
    </xf>
    <xf numFmtId="182" fontId="43" fillId="0" borderId="79" xfId="9" applyNumberFormat="1" applyFont="1" applyFill="1" applyBorder="1" applyAlignment="1" applyProtection="1">
      <alignment horizontal="center" vertical="center"/>
      <protection locked="0"/>
    </xf>
    <xf numFmtId="182" fontId="43" fillId="0" borderId="90" xfId="9" applyNumberFormat="1" applyFont="1" applyFill="1" applyBorder="1" applyAlignment="1" applyProtection="1">
      <alignment horizontal="center" vertical="center"/>
      <protection locked="0"/>
    </xf>
    <xf numFmtId="182" fontId="43" fillId="0" borderId="179" xfId="9" applyNumberFormat="1" applyFont="1" applyFill="1" applyBorder="1" applyAlignment="1" applyProtection="1">
      <alignment horizontal="center" vertical="center"/>
      <protection locked="0"/>
    </xf>
    <xf numFmtId="182" fontId="43" fillId="0" borderId="11" xfId="9" applyNumberFormat="1" applyFont="1" applyFill="1" applyBorder="1" applyAlignment="1" applyProtection="1">
      <alignment horizontal="center" vertical="center"/>
      <protection locked="0"/>
    </xf>
    <xf numFmtId="182" fontId="43" fillId="0" borderId="134" xfId="9" applyNumberFormat="1" applyFont="1" applyFill="1" applyBorder="1" applyAlignment="1" applyProtection="1">
      <alignment horizontal="center" vertical="center"/>
      <protection locked="0"/>
    </xf>
    <xf numFmtId="182" fontId="43" fillId="0" borderId="103" xfId="9" applyNumberFormat="1" applyFont="1" applyFill="1" applyBorder="1" applyAlignment="1" applyProtection="1">
      <alignment horizontal="center" vertical="center"/>
      <protection locked="0"/>
    </xf>
    <xf numFmtId="182" fontId="43" fillId="0" borderId="104" xfId="9" applyNumberFormat="1" applyFont="1" applyFill="1" applyBorder="1" applyAlignment="1" applyProtection="1">
      <alignment horizontal="center" vertical="center"/>
      <protection locked="0"/>
    </xf>
    <xf numFmtId="182" fontId="43" fillId="0" borderId="128" xfId="9" applyNumberFormat="1" applyFont="1" applyFill="1" applyBorder="1" applyAlignment="1" applyProtection="1">
      <alignment horizontal="center" vertical="center"/>
      <protection locked="0"/>
    </xf>
    <xf numFmtId="0" fontId="41" fillId="0" borderId="18" xfId="9" applyFont="1" applyFill="1" applyBorder="1" applyAlignment="1">
      <alignment horizontal="center" vertical="center"/>
    </xf>
    <xf numFmtId="0" fontId="41" fillId="0" borderId="12" xfId="9" applyFont="1" applyFill="1" applyBorder="1" applyAlignment="1">
      <alignment horizontal="center" vertical="center"/>
    </xf>
    <xf numFmtId="0" fontId="41" fillId="0" borderId="6" xfId="9" applyFont="1" applyFill="1" applyBorder="1" applyAlignment="1">
      <alignment horizontal="center" vertical="center"/>
    </xf>
    <xf numFmtId="0" fontId="41" fillId="0" borderId="7" xfId="9" applyFont="1" applyFill="1" applyBorder="1" applyAlignment="1">
      <alignment horizontal="center" vertical="center"/>
    </xf>
    <xf numFmtId="0" fontId="41" fillId="0" borderId="8" xfId="9" applyFont="1" applyFill="1" applyBorder="1" applyAlignment="1">
      <alignment horizontal="center" vertical="center"/>
    </xf>
    <xf numFmtId="0" fontId="41" fillId="0" borderId="78" xfId="9" applyFont="1" applyFill="1" applyBorder="1" applyAlignment="1">
      <alignment horizontal="center" vertical="center"/>
    </xf>
    <xf numFmtId="0" fontId="41" fillId="0" borderId="91" xfId="9" applyFont="1" applyFill="1" applyBorder="1" applyAlignment="1">
      <alignment horizontal="center" vertical="center"/>
    </xf>
    <xf numFmtId="0" fontId="43" fillId="0" borderId="79" xfId="9" applyFont="1" applyFill="1" applyBorder="1" applyAlignment="1">
      <alignment horizontal="center" vertical="center" shrinkToFit="1"/>
    </xf>
    <xf numFmtId="0" fontId="43" fillId="0" borderId="179" xfId="9" applyFont="1" applyFill="1" applyBorder="1" applyAlignment="1">
      <alignment horizontal="center" vertical="center" shrinkToFit="1"/>
    </xf>
    <xf numFmtId="0" fontId="43" fillId="0" borderId="103" xfId="9" applyFont="1" applyFill="1" applyBorder="1" applyAlignment="1">
      <alignment horizontal="center" vertical="center" shrinkToFit="1"/>
    </xf>
    <xf numFmtId="0" fontId="43" fillId="0" borderId="106" xfId="9" applyFont="1" applyFill="1" applyBorder="1" applyAlignment="1">
      <alignment horizontal="center" vertical="center" shrinkToFit="1"/>
    </xf>
    <xf numFmtId="0" fontId="41" fillId="0" borderId="90" xfId="9" applyFont="1" applyFill="1" applyBorder="1" applyAlignment="1">
      <alignment horizontal="center" vertical="center" wrapText="1"/>
    </xf>
    <xf numFmtId="0" fontId="41" fillId="0" borderId="104" xfId="9" applyFont="1" applyFill="1" applyBorder="1" applyAlignment="1">
      <alignment horizontal="center" vertical="center" wrapText="1"/>
    </xf>
    <xf numFmtId="0" fontId="41" fillId="0" borderId="46" xfId="9" applyFont="1" applyFill="1" applyBorder="1" applyAlignment="1">
      <alignment horizontal="center" vertical="center" wrapText="1"/>
    </xf>
    <xf numFmtId="0" fontId="41" fillId="0" borderId="91" xfId="9" applyFont="1" applyFill="1" applyBorder="1" applyAlignment="1">
      <alignment horizontal="center" vertical="center" wrapText="1"/>
    </xf>
    <xf numFmtId="0" fontId="9" fillId="0" borderId="79" xfId="9" applyBorder="1" applyAlignment="1">
      <alignment horizontal="center" vertical="center"/>
    </xf>
    <xf numFmtId="0" fontId="9" fillId="0" borderId="90" xfId="9" applyBorder="1" applyAlignment="1">
      <alignment horizontal="center" vertical="center"/>
    </xf>
    <xf numFmtId="0" fontId="9" fillId="0" borderId="179" xfId="9" applyBorder="1" applyAlignment="1">
      <alignment horizontal="center" vertical="center"/>
    </xf>
    <xf numFmtId="0" fontId="9" fillId="0" borderId="78" xfId="9" applyBorder="1" applyAlignment="1">
      <alignment horizontal="center" vertical="center"/>
    </xf>
    <xf numFmtId="0" fontId="9" fillId="0" borderId="46" xfId="9" applyBorder="1" applyAlignment="1">
      <alignment horizontal="center" vertical="center"/>
    </xf>
    <xf numFmtId="0" fontId="9" fillId="0" borderId="111" xfId="9" applyBorder="1" applyAlignment="1">
      <alignment horizontal="center" vertical="center"/>
    </xf>
    <xf numFmtId="0" fontId="43" fillId="0" borderId="8" xfId="9" applyFont="1" applyFill="1" applyBorder="1" applyAlignment="1">
      <alignment horizontal="center" vertical="center" shrinkToFit="1"/>
    </xf>
    <xf numFmtId="0" fontId="43" fillId="0" borderId="91" xfId="9" applyFont="1" applyFill="1" applyBorder="1" applyAlignment="1">
      <alignment horizontal="center" vertical="center" shrinkToFit="1"/>
    </xf>
    <xf numFmtId="0" fontId="43" fillId="6" borderId="103" xfId="9" applyFont="1" applyFill="1" applyBorder="1" applyAlignment="1">
      <alignment horizontal="center" vertical="center"/>
    </xf>
    <xf numFmtId="0" fontId="43" fillId="6" borderId="90" xfId="9" applyFont="1" applyFill="1" applyBorder="1" applyAlignment="1">
      <alignment horizontal="center" vertical="center"/>
    </xf>
    <xf numFmtId="0" fontId="43" fillId="6" borderId="104" xfId="9" applyFont="1" applyFill="1" applyBorder="1" applyAlignment="1">
      <alignment horizontal="center" vertical="center"/>
    </xf>
    <xf numFmtId="0" fontId="43" fillId="6" borderId="128" xfId="9" applyFont="1" applyFill="1" applyBorder="1" applyAlignment="1">
      <alignment horizontal="center" vertical="center"/>
    </xf>
    <xf numFmtId="0" fontId="43" fillId="6" borderId="11" xfId="9" applyFont="1" applyFill="1" applyBorder="1" applyAlignment="1">
      <alignment horizontal="center" vertical="center"/>
    </xf>
    <xf numFmtId="0" fontId="43" fillId="6" borderId="10" xfId="9" applyFont="1" applyFill="1" applyBorder="1" applyAlignment="1">
      <alignment horizontal="center" vertical="center"/>
    </xf>
    <xf numFmtId="0" fontId="43" fillId="0" borderId="104" xfId="9" applyFont="1" applyFill="1" applyBorder="1" applyAlignment="1" applyProtection="1">
      <alignment horizontal="center" vertical="center"/>
      <protection locked="0"/>
    </xf>
    <xf numFmtId="0" fontId="43" fillId="0" borderId="10" xfId="9" applyFont="1" applyFill="1" applyBorder="1" applyAlignment="1" applyProtection="1">
      <alignment horizontal="center" vertical="center"/>
      <protection locked="0"/>
    </xf>
    <xf numFmtId="0" fontId="43" fillId="0" borderId="79" xfId="9" applyFont="1" applyFill="1" applyBorder="1" applyAlignment="1">
      <alignment horizontal="center" vertical="center"/>
    </xf>
    <xf numFmtId="0" fontId="43" fillId="0" borderId="179" xfId="9" applyFont="1" applyFill="1" applyBorder="1" applyAlignment="1">
      <alignment horizontal="center" vertical="center"/>
    </xf>
    <xf numFmtId="0" fontId="43" fillId="0" borderId="78" xfId="9" applyFont="1" applyFill="1" applyBorder="1" applyAlignment="1">
      <alignment horizontal="center" vertical="center"/>
    </xf>
    <xf numFmtId="0" fontId="43" fillId="0" borderId="111" xfId="9" applyFont="1" applyFill="1" applyBorder="1" applyAlignment="1">
      <alignment horizontal="center" vertical="center"/>
    </xf>
    <xf numFmtId="0" fontId="41" fillId="0" borderId="103" xfId="9" applyFont="1" applyFill="1" applyBorder="1" applyAlignment="1">
      <alignment horizontal="center" vertical="center" wrapText="1"/>
    </xf>
    <xf numFmtId="0" fontId="41" fillId="0" borderId="106" xfId="9" applyFont="1" applyFill="1" applyBorder="1" applyAlignment="1">
      <alignment horizontal="center" vertical="center" wrapText="1"/>
    </xf>
    <xf numFmtId="0" fontId="94" fillId="0" borderId="78" xfId="3" applyNumberFormat="1" applyFont="1" applyFill="1" applyBorder="1" applyAlignment="1" applyProtection="1">
      <alignment horizontal="center" vertical="center"/>
    </xf>
    <xf numFmtId="0" fontId="94" fillId="0" borderId="46" xfId="3" applyNumberFormat="1" applyFont="1" applyFill="1" applyBorder="1" applyAlignment="1" applyProtection="1">
      <alignment horizontal="center" vertical="center"/>
    </xf>
    <xf numFmtId="0" fontId="9" fillId="0" borderId="230" xfId="9" applyFill="1" applyBorder="1" applyAlignment="1">
      <alignment horizontal="left" vertical="center"/>
    </xf>
    <xf numFmtId="0" fontId="9" fillId="0" borderId="225" xfId="9" applyFill="1" applyBorder="1" applyAlignment="1">
      <alignment horizontal="left" vertical="center"/>
    </xf>
    <xf numFmtId="0" fontId="94" fillId="0" borderId="79" xfId="9" applyFont="1" applyFill="1" applyBorder="1" applyAlignment="1">
      <alignment horizontal="center" vertical="center"/>
    </xf>
    <xf numFmtId="0" fontId="94" fillId="0" borderId="90" xfId="9" applyFont="1" applyFill="1" applyBorder="1" applyAlignment="1">
      <alignment horizontal="center" vertical="center"/>
    </xf>
    <xf numFmtId="176" fontId="43" fillId="0" borderId="79" xfId="3" applyFont="1" applyFill="1" applyBorder="1" applyAlignment="1" applyProtection="1">
      <alignment horizontal="center" vertical="center" wrapText="1"/>
    </xf>
    <xf numFmtId="176" fontId="43" fillId="0" borderId="90" xfId="3" applyFont="1" applyFill="1" applyBorder="1" applyAlignment="1" applyProtection="1">
      <alignment horizontal="center" vertical="center" wrapText="1"/>
    </xf>
    <xf numFmtId="176" fontId="43" fillId="0" borderId="104" xfId="3" applyFont="1" applyFill="1" applyBorder="1" applyAlignment="1" applyProtection="1">
      <alignment horizontal="center" vertical="center" wrapText="1"/>
    </xf>
    <xf numFmtId="176" fontId="43" fillId="0" borderId="78" xfId="3" applyFont="1" applyFill="1" applyBorder="1" applyAlignment="1" applyProtection="1">
      <alignment horizontal="center" vertical="center" wrapText="1"/>
    </xf>
    <xf numFmtId="176" fontId="43" fillId="0" borderId="46" xfId="3" applyFont="1" applyFill="1" applyBorder="1" applyAlignment="1" applyProtection="1">
      <alignment horizontal="center" vertical="center" wrapText="1"/>
    </xf>
    <xf numFmtId="176" fontId="43" fillId="0" borderId="91" xfId="3" applyFont="1" applyFill="1" applyBorder="1" applyAlignment="1" applyProtection="1">
      <alignment horizontal="center" vertical="center" wrapText="1"/>
    </xf>
    <xf numFmtId="49" fontId="44" fillId="0" borderId="3" xfId="9" quotePrefix="1" applyNumberFormat="1" applyFont="1" applyBorder="1" applyAlignment="1">
      <alignment horizontal="center" vertical="center"/>
    </xf>
    <xf numFmtId="0" fontId="44" fillId="0" borderId="33" xfId="9" applyFont="1" applyBorder="1" applyAlignment="1">
      <alignment horizontal="center" vertical="center"/>
    </xf>
    <xf numFmtId="0" fontId="44" fillId="0" borderId="34" xfId="9" applyFont="1" applyBorder="1" applyAlignment="1">
      <alignment horizontal="center" vertical="center"/>
    </xf>
    <xf numFmtId="0" fontId="44" fillId="0" borderId="126" xfId="9" applyFont="1" applyBorder="1" applyAlignment="1">
      <alignment horizontal="center" vertical="center"/>
    </xf>
    <xf numFmtId="0" fontId="46" fillId="0" borderId="127" xfId="9" applyFont="1" applyBorder="1" applyAlignment="1">
      <alignment horizontal="center" vertical="center" shrinkToFit="1"/>
    </xf>
    <xf numFmtId="0" fontId="46" fillId="0" borderId="34" xfId="9" applyFont="1" applyBorder="1" applyAlignment="1">
      <alignment horizontal="center" vertical="center" shrinkToFit="1"/>
    </xf>
    <xf numFmtId="0" fontId="46" fillId="0" borderId="36" xfId="9" applyFont="1" applyBorder="1" applyAlignment="1">
      <alignment horizontal="center" vertical="center" shrinkToFit="1"/>
    </xf>
    <xf numFmtId="0" fontId="45" fillId="0" borderId="1" xfId="9" applyFont="1" applyFill="1" applyBorder="1" applyAlignment="1">
      <alignment horizontal="center" vertical="center"/>
    </xf>
    <xf numFmtId="0" fontId="45" fillId="0" borderId="0" xfId="9" applyFont="1" applyFill="1" applyAlignment="1">
      <alignment horizontal="center" vertical="center"/>
    </xf>
    <xf numFmtId="0" fontId="43" fillId="0" borderId="1" xfId="9" quotePrefix="1" applyFont="1" applyFill="1" applyBorder="1" applyAlignment="1">
      <alignment horizontal="right"/>
    </xf>
    <xf numFmtId="0" fontId="43" fillId="0" borderId="0" xfId="9" applyFont="1" applyFill="1" applyAlignment="1">
      <alignment horizontal="right"/>
    </xf>
    <xf numFmtId="0" fontId="43" fillId="0" borderId="0" xfId="9" applyFont="1" applyFill="1" applyAlignment="1">
      <alignment horizontal="left" shrinkToFit="1"/>
    </xf>
    <xf numFmtId="0" fontId="41" fillId="0" borderId="0" xfId="9" applyFont="1" applyFill="1" applyAlignment="1">
      <alignment horizontal="distributed" vertical="center" shrinkToFit="1"/>
    </xf>
    <xf numFmtId="0" fontId="43" fillId="0" borderId="0" xfId="9" applyFont="1" applyFill="1" applyAlignment="1" applyProtection="1">
      <alignment horizontal="center" vertical="top" wrapText="1"/>
      <protection locked="0"/>
    </xf>
    <xf numFmtId="0" fontId="41" fillId="0" borderId="0" xfId="9" applyFont="1" applyFill="1" applyAlignment="1">
      <alignment horizontal="distributed" vertical="center"/>
    </xf>
    <xf numFmtId="0" fontId="105" fillId="2" borderId="0" xfId="9" applyFont="1" applyFill="1" applyAlignment="1">
      <alignment horizontal="center" vertical="top"/>
    </xf>
    <xf numFmtId="0" fontId="105" fillId="2" borderId="11" xfId="9" applyFont="1" applyFill="1" applyBorder="1" applyAlignment="1">
      <alignment horizontal="center" vertical="top"/>
    </xf>
    <xf numFmtId="0" fontId="105" fillId="0" borderId="0" xfId="9" applyFont="1" applyAlignment="1">
      <alignment horizontal="left" vertical="top" wrapText="1"/>
    </xf>
    <xf numFmtId="0" fontId="105" fillId="0" borderId="8" xfId="9" applyFont="1" applyBorder="1" applyAlignment="1">
      <alignment horizontal="left" vertical="top" wrapText="1"/>
    </xf>
    <xf numFmtId="0" fontId="105" fillId="0" borderId="11" xfId="9" applyFont="1" applyBorder="1" applyAlignment="1">
      <alignment horizontal="left" vertical="top" wrapText="1"/>
    </xf>
    <xf numFmtId="0" fontId="105" fillId="0" borderId="10" xfId="9" applyFont="1" applyBorder="1" applyAlignment="1">
      <alignment horizontal="left" vertical="top" wrapText="1"/>
    </xf>
    <xf numFmtId="0" fontId="105" fillId="0" borderId="18" xfId="9" applyFont="1" applyBorder="1" applyAlignment="1">
      <alignment vertical="top" wrapText="1"/>
    </xf>
    <xf numFmtId="0" fontId="105" fillId="0" borderId="12" xfId="9" applyFont="1" applyBorder="1" applyAlignment="1">
      <alignment vertical="top" wrapText="1"/>
    </xf>
    <xf numFmtId="0" fontId="105" fillId="0" borderId="6" xfId="9" applyFont="1" applyBorder="1" applyAlignment="1">
      <alignment vertical="top" wrapText="1"/>
    </xf>
    <xf numFmtId="0" fontId="105" fillId="0" borderId="7" xfId="9" applyFont="1" applyBorder="1" applyAlignment="1">
      <alignment vertical="top" wrapText="1"/>
    </xf>
    <xf numFmtId="0" fontId="105" fillId="0" borderId="0" xfId="9" applyFont="1" applyAlignment="1">
      <alignment vertical="top" wrapText="1"/>
    </xf>
    <xf numFmtId="0" fontId="105" fillId="0" borderId="8" xfId="9" applyFont="1" applyBorder="1" applyAlignment="1">
      <alignment vertical="top" wrapText="1"/>
    </xf>
    <xf numFmtId="0" fontId="105" fillId="0" borderId="9" xfId="9" applyFont="1" applyBorder="1" applyAlignment="1">
      <alignment vertical="top" wrapText="1"/>
    </xf>
    <xf numFmtId="0" fontId="105" fillId="0" borderId="11" xfId="9" applyFont="1" applyBorder="1" applyAlignment="1">
      <alignment vertical="top" wrapText="1"/>
    </xf>
    <xf numFmtId="0" fontId="105" fillId="0" borderId="10" xfId="9" applyFont="1" applyBorder="1" applyAlignment="1">
      <alignment vertical="top" wrapText="1"/>
    </xf>
    <xf numFmtId="0" fontId="41" fillId="0" borderId="0" xfId="9" applyFont="1" applyFill="1" applyAlignment="1">
      <alignment horizontal="left" vertical="top" wrapText="1" shrinkToFit="1"/>
    </xf>
    <xf numFmtId="0" fontId="41" fillId="0" borderId="2" xfId="9" applyFont="1" applyFill="1" applyBorder="1" applyAlignment="1">
      <alignment horizontal="left" vertical="top" wrapText="1" shrinkToFit="1"/>
    </xf>
    <xf numFmtId="0" fontId="41" fillId="0" borderId="3" xfId="9" applyFont="1" applyFill="1" applyBorder="1" applyAlignment="1">
      <alignment horizontal="left" vertical="top" wrapText="1"/>
    </xf>
    <xf numFmtId="0" fontId="41" fillId="0" borderId="1" xfId="9" applyFont="1" applyFill="1" applyBorder="1" applyAlignment="1">
      <alignment horizontal="left" vertical="top" wrapText="1" shrinkToFit="1"/>
    </xf>
    <xf numFmtId="0" fontId="43" fillId="0" borderId="181" xfId="9" applyFont="1" applyFill="1" applyBorder="1" applyAlignment="1">
      <alignment horizontal="center" vertical="center"/>
    </xf>
    <xf numFmtId="0" fontId="43" fillId="0" borderId="168" xfId="9" applyFont="1" applyFill="1" applyBorder="1" applyAlignment="1">
      <alignment horizontal="center" vertical="center"/>
    </xf>
    <xf numFmtId="0" fontId="43" fillId="0" borderId="211" xfId="9" applyFont="1" applyFill="1" applyBorder="1" applyAlignment="1">
      <alignment horizontal="center" vertical="center"/>
    </xf>
    <xf numFmtId="0" fontId="43" fillId="0" borderId="83" xfId="9" applyFont="1" applyFill="1" applyBorder="1" applyAlignment="1">
      <alignment horizontal="center" vertical="center"/>
    </xf>
    <xf numFmtId="0" fontId="43" fillId="0" borderId="45" xfId="9" applyFont="1" applyFill="1" applyBorder="1" applyAlignment="1">
      <alignment horizontal="left" vertical="center" shrinkToFit="1"/>
    </xf>
    <xf numFmtId="0" fontId="41" fillId="0" borderId="45" xfId="9" applyFont="1" applyFill="1" applyBorder="1" applyAlignment="1" applyProtection="1">
      <alignment horizontal="left" vertical="center" shrinkToFit="1"/>
      <protection locked="0"/>
    </xf>
    <xf numFmtId="0" fontId="43" fillId="0" borderId="98" xfId="9" applyFont="1" applyFill="1" applyBorder="1" applyAlignment="1" applyProtection="1">
      <alignment horizontal="left" vertical="center" shrinkToFit="1"/>
      <protection locked="0"/>
    </xf>
    <xf numFmtId="0" fontId="43" fillId="0" borderId="45" xfId="9" applyFont="1" applyFill="1" applyBorder="1" applyAlignment="1" applyProtection="1">
      <alignment horizontal="left" vertical="center" shrinkToFit="1"/>
      <protection locked="0"/>
    </xf>
    <xf numFmtId="0" fontId="43" fillId="0" borderId="171" xfId="9" applyFont="1" applyFill="1" applyBorder="1" applyAlignment="1" applyProtection="1">
      <alignment horizontal="left" vertical="center" shrinkToFit="1"/>
      <protection locked="0"/>
    </xf>
    <xf numFmtId="0" fontId="43" fillId="0" borderId="45" xfId="9" applyFont="1" applyFill="1" applyBorder="1" applyAlignment="1" applyProtection="1">
      <alignment horizontal="center" vertical="center" shrinkToFit="1"/>
      <protection locked="0"/>
    </xf>
    <xf numFmtId="0" fontId="43" fillId="0" borderId="92" xfId="9" applyFont="1" applyFill="1" applyBorder="1" applyAlignment="1" applyProtection="1">
      <alignment horizontal="left" vertical="center" shrinkToFit="1"/>
      <protection locked="0"/>
    </xf>
    <xf numFmtId="0" fontId="43" fillId="0" borderId="45" xfId="9" applyFont="1" applyFill="1" applyBorder="1" applyAlignment="1" applyProtection="1">
      <alignment horizontal="left" vertical="center"/>
      <protection locked="0"/>
    </xf>
    <xf numFmtId="0" fontId="43" fillId="0" borderId="180" xfId="9" applyFont="1" applyFill="1" applyBorder="1" applyAlignment="1" applyProtection="1">
      <alignment horizontal="left" vertical="center"/>
      <protection locked="0"/>
    </xf>
    <xf numFmtId="0" fontId="43" fillId="0" borderId="87" xfId="9" applyFont="1" applyFill="1" applyBorder="1" applyAlignment="1" applyProtection="1">
      <alignment horizontal="left" vertical="center" shrinkToFit="1"/>
      <protection locked="0"/>
    </xf>
    <xf numFmtId="0" fontId="43" fillId="0" borderId="0" xfId="9" applyFont="1" applyFill="1" applyAlignment="1" applyProtection="1">
      <alignment horizontal="left" vertical="center" shrinkToFit="1"/>
      <protection locked="0"/>
    </xf>
    <xf numFmtId="0" fontId="43" fillId="0" borderId="8" xfId="9" applyFont="1" applyFill="1" applyBorder="1" applyAlignment="1" applyProtection="1">
      <alignment horizontal="left" vertical="center" shrinkToFit="1"/>
      <protection locked="0"/>
    </xf>
    <xf numFmtId="0" fontId="43" fillId="0" borderId="16" xfId="9" quotePrefix="1" applyFont="1" applyFill="1" applyBorder="1" applyAlignment="1">
      <alignment horizontal="right" vertical="center"/>
    </xf>
    <xf numFmtId="0" fontId="43" fillId="0" borderId="12" xfId="9" applyFont="1" applyFill="1" applyBorder="1" applyAlignment="1">
      <alignment horizontal="right" vertical="center"/>
    </xf>
    <xf numFmtId="0" fontId="43" fillId="0" borderId="12" xfId="9" applyFont="1" applyFill="1" applyBorder="1" applyAlignment="1">
      <alignment horizontal="left" vertical="center" wrapText="1"/>
    </xf>
    <xf numFmtId="0" fontId="41" fillId="0" borderId="22" xfId="9" applyFont="1" applyFill="1" applyBorder="1">
      <alignment vertical="center"/>
    </xf>
    <xf numFmtId="0" fontId="41" fillId="0" borderId="21" xfId="9" applyFont="1" applyFill="1" applyBorder="1">
      <alignment vertical="center"/>
    </xf>
    <xf numFmtId="0" fontId="41" fillId="0" borderId="108" xfId="9" applyFont="1" applyFill="1" applyBorder="1">
      <alignment vertical="center"/>
    </xf>
    <xf numFmtId="0" fontId="43" fillId="0" borderId="51" xfId="9" applyFont="1" applyFill="1" applyBorder="1" applyAlignment="1">
      <alignment horizontal="left" vertical="center"/>
    </xf>
    <xf numFmtId="0" fontId="43" fillId="0" borderId="222" xfId="9" applyFont="1" applyFill="1" applyBorder="1" applyAlignment="1">
      <alignment horizontal="left" vertical="center"/>
    </xf>
    <xf numFmtId="0" fontId="43" fillId="0" borderId="102" xfId="9" applyFont="1" applyFill="1" applyBorder="1" applyAlignment="1" applyProtection="1">
      <alignment horizontal="left" vertical="center" shrinkToFit="1"/>
      <protection locked="0"/>
    </xf>
    <xf numFmtId="0" fontId="43" fillId="0" borderId="51" xfId="9" applyFont="1" applyFill="1" applyBorder="1" applyAlignment="1" applyProtection="1">
      <alignment horizontal="left" vertical="center" shrinkToFit="1"/>
      <protection locked="0"/>
    </xf>
    <xf numFmtId="0" fontId="43" fillId="0" borderId="170" xfId="9" applyFont="1" applyFill="1" applyBorder="1" applyAlignment="1" applyProtection="1">
      <alignment horizontal="left" vertical="center" shrinkToFit="1"/>
      <protection locked="0"/>
    </xf>
    <xf numFmtId="0" fontId="43" fillId="0" borderId="12" xfId="9" applyFont="1" applyFill="1" applyBorder="1" applyAlignment="1">
      <alignment horizontal="left" vertical="center"/>
    </xf>
    <xf numFmtId="0" fontId="43" fillId="0" borderId="84" xfId="9" applyFont="1" applyFill="1" applyBorder="1" applyAlignment="1" applyProtection="1">
      <alignment horizontal="left" vertical="center" shrinkToFit="1"/>
      <protection locked="0"/>
    </xf>
    <xf numFmtId="0" fontId="43" fillId="0" borderId="12" xfId="9" applyFont="1" applyFill="1" applyBorder="1" applyAlignment="1" applyProtection="1">
      <alignment horizontal="left" vertical="center" shrinkToFit="1"/>
      <protection locked="0"/>
    </xf>
    <xf numFmtId="0" fontId="43" fillId="0" borderId="6" xfId="9" applyFont="1" applyFill="1" applyBorder="1" applyAlignment="1" applyProtection="1">
      <alignment horizontal="left" vertical="center" shrinkToFit="1"/>
      <protection locked="0"/>
    </xf>
    <xf numFmtId="0" fontId="43" fillId="0" borderId="180" xfId="9" applyFont="1" applyFill="1" applyBorder="1" applyAlignment="1" applyProtection="1">
      <alignment horizontal="left" vertical="center" shrinkToFit="1"/>
      <protection locked="0"/>
    </xf>
    <xf numFmtId="0" fontId="43" fillId="0" borderId="45" xfId="9" applyFont="1" applyFill="1" applyBorder="1" applyAlignment="1">
      <alignment horizontal="left" vertical="center"/>
    </xf>
    <xf numFmtId="0" fontId="43" fillId="0" borderId="44" xfId="9" applyFont="1" applyFill="1" applyBorder="1" applyAlignment="1" applyProtection="1">
      <alignment horizontal="left" vertical="center" shrinkToFit="1"/>
      <protection locked="0"/>
    </xf>
    <xf numFmtId="0" fontId="43" fillId="0" borderId="107" xfId="9" applyFont="1" applyFill="1" applyBorder="1" applyAlignment="1" applyProtection="1">
      <alignment horizontal="left" vertical="center" shrinkToFit="1"/>
      <protection locked="0"/>
    </xf>
    <xf numFmtId="0" fontId="48" fillId="0" borderId="101" xfId="0" applyFont="1" applyBorder="1" applyAlignment="1" applyProtection="1">
      <alignment horizontal="left" vertical="center" shrinkToFit="1"/>
      <protection locked="0"/>
    </xf>
    <xf numFmtId="0" fontId="48" fillId="0" borderId="44" xfId="0" applyFont="1" applyBorder="1" applyAlignment="1" applyProtection="1">
      <alignment horizontal="left" vertical="center" shrinkToFit="1"/>
      <protection locked="0"/>
    </xf>
    <xf numFmtId="0" fontId="48" fillId="0" borderId="196" xfId="0" applyFont="1" applyBorder="1" applyAlignment="1" applyProtection="1">
      <alignment horizontal="left" vertical="center" shrinkToFit="1"/>
      <protection locked="0"/>
    </xf>
    <xf numFmtId="0" fontId="43" fillId="0" borderId="11" xfId="9" applyFont="1" applyFill="1" applyBorder="1" applyAlignment="1" applyProtection="1">
      <alignment horizontal="left" vertical="center" shrinkToFit="1"/>
      <protection locked="0"/>
    </xf>
    <xf numFmtId="0" fontId="43" fillId="0" borderId="128" xfId="9" applyFont="1" applyFill="1" applyBorder="1" applyAlignment="1" applyProtection="1">
      <alignment horizontal="left" vertical="center" shrinkToFit="1"/>
      <protection locked="0"/>
    </xf>
    <xf numFmtId="0" fontId="43" fillId="0" borderId="10" xfId="9" applyFont="1" applyFill="1" applyBorder="1" applyAlignment="1" applyProtection="1">
      <alignment horizontal="left" vertical="center" shrinkToFit="1"/>
      <protection locked="0"/>
    </xf>
    <xf numFmtId="0" fontId="41" fillId="0" borderId="9" xfId="9" applyFont="1" applyFill="1" applyBorder="1" applyAlignment="1">
      <alignment horizontal="center" vertical="center"/>
    </xf>
    <xf numFmtId="0" fontId="41" fillId="0" borderId="11" xfId="9" applyFont="1" applyFill="1" applyBorder="1" applyAlignment="1">
      <alignment horizontal="center" vertical="center"/>
    </xf>
    <xf numFmtId="0" fontId="41" fillId="0" borderId="10" xfId="9" applyFont="1" applyFill="1" applyBorder="1" applyAlignment="1">
      <alignment horizontal="center" vertical="center"/>
    </xf>
    <xf numFmtId="0" fontId="94" fillId="0" borderId="18" xfId="9" applyFont="1" applyFill="1" applyBorder="1" applyAlignment="1">
      <alignment horizontal="center" vertical="center" wrapText="1"/>
    </xf>
    <xf numFmtId="0" fontId="94" fillId="0" borderId="12" xfId="9" applyFont="1" applyFill="1" applyBorder="1" applyAlignment="1">
      <alignment horizontal="center" vertical="center"/>
    </xf>
    <xf numFmtId="0" fontId="94" fillId="0" borderId="6" xfId="9" applyFont="1" applyFill="1" applyBorder="1" applyAlignment="1">
      <alignment horizontal="center" vertical="center"/>
    </xf>
    <xf numFmtId="0" fontId="94" fillId="0" borderId="7" xfId="9" applyFont="1" applyFill="1" applyBorder="1" applyAlignment="1">
      <alignment horizontal="center" vertical="center" wrapText="1"/>
    </xf>
    <xf numFmtId="0" fontId="94" fillId="0" borderId="0" xfId="9" applyFont="1" applyFill="1" applyAlignment="1">
      <alignment horizontal="center" vertical="center"/>
    </xf>
    <xf numFmtId="0" fontId="94" fillId="0" borderId="9" xfId="9" applyFont="1" applyFill="1" applyBorder="1" applyAlignment="1">
      <alignment horizontal="center" vertical="center"/>
    </xf>
    <xf numFmtId="0" fontId="94" fillId="0" borderId="11" xfId="9" applyFont="1" applyFill="1" applyBorder="1" applyAlignment="1">
      <alignment horizontal="center" vertical="center"/>
    </xf>
    <xf numFmtId="0" fontId="43" fillId="0" borderId="133" xfId="9" applyFont="1" applyFill="1" applyBorder="1" applyAlignment="1">
      <alignment horizontal="center" vertical="center"/>
    </xf>
    <xf numFmtId="0" fontId="43" fillId="0" borderId="128" xfId="9" applyFont="1" applyFill="1" applyBorder="1" applyAlignment="1">
      <alignment horizontal="center" vertical="center" shrinkToFit="1"/>
    </xf>
    <xf numFmtId="0" fontId="43" fillId="0" borderId="134" xfId="9" applyFont="1" applyFill="1" applyBorder="1" applyAlignment="1">
      <alignment horizontal="center" vertical="center" shrinkToFit="1"/>
    </xf>
    <xf numFmtId="0" fontId="94" fillId="0" borderId="12" xfId="9" applyFont="1" applyFill="1" applyBorder="1" applyAlignment="1">
      <alignment horizontal="center" vertical="center" wrapText="1"/>
    </xf>
    <xf numFmtId="0" fontId="94" fillId="0" borderId="6" xfId="9" applyFont="1" applyFill="1" applyBorder="1" applyAlignment="1">
      <alignment horizontal="center" vertical="center" wrapText="1"/>
    </xf>
    <xf numFmtId="0" fontId="94" fillId="0" borderId="0" xfId="9" applyFont="1" applyFill="1" applyAlignment="1">
      <alignment horizontal="center" vertical="center" wrapText="1"/>
    </xf>
    <xf numFmtId="0" fontId="94" fillId="0" borderId="8" xfId="9" applyFont="1" applyFill="1" applyBorder="1" applyAlignment="1">
      <alignment horizontal="center" vertical="center" wrapText="1"/>
    </xf>
    <xf numFmtId="190" fontId="43" fillId="6" borderId="18" xfId="9" applyNumberFormat="1" applyFont="1" applyFill="1" applyBorder="1" applyAlignment="1">
      <alignment horizontal="right" vertical="center"/>
    </xf>
    <xf numFmtId="190" fontId="43" fillId="6" borderId="12" xfId="9" applyNumberFormat="1" applyFont="1" applyFill="1" applyBorder="1" applyAlignment="1">
      <alignment horizontal="right" vertical="center"/>
    </xf>
    <xf numFmtId="190" fontId="43" fillId="6" borderId="7" xfId="9" applyNumberFormat="1" applyFont="1" applyFill="1" applyBorder="1" applyAlignment="1">
      <alignment horizontal="right" vertical="center"/>
    </xf>
    <xf numFmtId="190" fontId="43" fillId="6" borderId="0" xfId="9" applyNumberFormat="1" applyFont="1" applyFill="1" applyAlignment="1">
      <alignment horizontal="right" vertical="center"/>
    </xf>
    <xf numFmtId="0" fontId="43" fillId="0" borderId="84" xfId="9" applyFont="1" applyFill="1" applyBorder="1" applyAlignment="1">
      <alignment horizontal="center" vertical="center" shrinkToFit="1"/>
    </xf>
    <xf numFmtId="0" fontId="43" fillId="0" borderId="129" xfId="9" applyFont="1" applyFill="1" applyBorder="1" applyAlignment="1">
      <alignment horizontal="center" vertical="center" shrinkToFit="1"/>
    </xf>
    <xf numFmtId="0" fontId="43" fillId="0" borderId="6" xfId="9" applyFont="1" applyFill="1" applyBorder="1" applyAlignment="1">
      <alignment horizontal="center" vertical="center" shrinkToFit="1"/>
    </xf>
    <xf numFmtId="0" fontId="43" fillId="0" borderId="7" xfId="9" applyFont="1" applyFill="1" applyBorder="1" applyAlignment="1">
      <alignment horizontal="center" vertical="center" wrapText="1"/>
    </xf>
    <xf numFmtId="0" fontId="43" fillId="7" borderId="18" xfId="9" applyFont="1" applyFill="1" applyBorder="1" applyAlignment="1">
      <alignment horizontal="left" vertical="center"/>
    </xf>
    <xf numFmtId="0" fontId="43" fillId="7" borderId="12" xfId="9" applyFont="1" applyFill="1" applyBorder="1" applyAlignment="1">
      <alignment horizontal="left" vertical="center"/>
    </xf>
    <xf numFmtId="0" fontId="43" fillId="7" borderId="6" xfId="9" applyFont="1" applyFill="1" applyBorder="1" applyAlignment="1">
      <alignment horizontal="left" vertical="center"/>
    </xf>
    <xf numFmtId="191" fontId="94" fillId="7" borderId="18" xfId="9" applyNumberFormat="1" applyFont="1" applyFill="1" applyBorder="1" applyAlignment="1">
      <alignment horizontal="right" vertical="center"/>
    </xf>
    <xf numFmtId="191" fontId="94" fillId="7" borderId="12" xfId="9" applyNumberFormat="1" applyFont="1" applyFill="1" applyBorder="1" applyAlignment="1">
      <alignment horizontal="right" vertical="center"/>
    </xf>
    <xf numFmtId="191" fontId="94" fillId="7" borderId="6" xfId="9" applyNumberFormat="1" applyFont="1" applyFill="1" applyBorder="1" applyAlignment="1">
      <alignment horizontal="right" vertical="center"/>
    </xf>
    <xf numFmtId="194" fontId="41" fillId="7" borderId="18" xfId="10" applyNumberFormat="1" applyFont="1" applyFill="1" applyBorder="1" applyAlignment="1">
      <alignment horizontal="center" vertical="top" shrinkToFit="1"/>
    </xf>
    <xf numFmtId="194" fontId="41" fillId="7" borderId="129" xfId="10" applyNumberFormat="1" applyFont="1" applyFill="1" applyBorder="1" applyAlignment="1">
      <alignment horizontal="center" vertical="top" shrinkToFit="1"/>
    </xf>
    <xf numFmtId="194" fontId="41" fillId="7" borderId="84" xfId="10" applyNumberFormat="1" applyFont="1" applyFill="1" applyBorder="1" applyAlignment="1">
      <alignment horizontal="center" vertical="top" shrinkToFit="1"/>
    </xf>
    <xf numFmtId="0" fontId="41" fillId="0" borderId="133" xfId="9" applyFont="1" applyFill="1" applyBorder="1" applyAlignment="1">
      <alignment horizontal="center" vertical="center" wrapText="1"/>
    </xf>
    <xf numFmtId="0" fontId="41" fillId="0" borderId="134" xfId="9" applyFont="1" applyFill="1" applyBorder="1" applyAlignment="1">
      <alignment horizontal="center" vertical="center" wrapText="1"/>
    </xf>
    <xf numFmtId="0" fontId="43" fillId="0" borderId="105" xfId="9" applyFont="1" applyFill="1" applyBorder="1" applyAlignment="1">
      <alignment horizontal="center" vertical="center" wrapText="1"/>
    </xf>
    <xf numFmtId="0" fontId="43" fillId="0" borderId="75" xfId="9" applyFont="1" applyFill="1" applyBorder="1" applyAlignment="1">
      <alignment horizontal="center" vertical="center" wrapText="1"/>
    </xf>
    <xf numFmtId="0" fontId="43" fillId="0" borderId="99" xfId="9" applyFont="1" applyFill="1" applyBorder="1" applyAlignment="1">
      <alignment horizontal="center" vertical="center" wrapText="1"/>
    </xf>
    <xf numFmtId="0" fontId="43" fillId="0" borderId="85" xfId="9" applyFont="1" applyFill="1" applyBorder="1" applyAlignment="1">
      <alignment horizontal="center" vertical="center" wrapText="1"/>
    </xf>
    <xf numFmtId="0" fontId="43" fillId="0" borderId="100" xfId="9" applyFont="1" applyFill="1" applyBorder="1" applyAlignment="1">
      <alignment horizontal="center" vertical="center" wrapText="1"/>
    </xf>
    <xf numFmtId="0" fontId="43" fillId="0" borderId="43" xfId="9" applyFont="1" applyFill="1" applyBorder="1" applyAlignment="1">
      <alignment horizontal="center" vertical="center" wrapText="1"/>
    </xf>
    <xf numFmtId="0" fontId="43" fillId="0" borderId="75" xfId="9" applyFont="1" applyFill="1" applyBorder="1" applyAlignment="1">
      <alignment horizontal="center" vertical="center"/>
    </xf>
    <xf numFmtId="0" fontId="43" fillId="0" borderId="76" xfId="9" applyFont="1" applyFill="1" applyBorder="1" applyAlignment="1">
      <alignment horizontal="center" vertical="center"/>
    </xf>
    <xf numFmtId="0" fontId="43" fillId="0" borderId="85" xfId="9" applyFont="1" applyFill="1" applyBorder="1" applyAlignment="1">
      <alignment horizontal="center" vertical="center"/>
    </xf>
    <xf numFmtId="0" fontId="43" fillId="0" borderId="86" xfId="9" applyFont="1" applyFill="1" applyBorder="1" applyAlignment="1">
      <alignment horizontal="center" vertical="center"/>
    </xf>
    <xf numFmtId="0" fontId="43" fillId="0" borderId="43" xfId="9" applyFont="1" applyFill="1" applyBorder="1" applyAlignment="1">
      <alignment horizontal="center" vertical="center"/>
    </xf>
    <xf numFmtId="0" fontId="43" fillId="0" borderId="125" xfId="9" applyFont="1" applyFill="1" applyBorder="1" applyAlignment="1">
      <alignment horizontal="center" vertical="center"/>
    </xf>
    <xf numFmtId="0" fontId="43" fillId="7" borderId="51" xfId="9" applyFont="1" applyFill="1" applyBorder="1" applyAlignment="1">
      <alignment vertical="center" shrinkToFit="1"/>
    </xf>
    <xf numFmtId="0" fontId="43" fillId="7" borderId="47" xfId="9" applyFont="1" applyFill="1" applyBorder="1" applyAlignment="1">
      <alignment vertical="center" shrinkToFit="1"/>
    </xf>
    <xf numFmtId="194" fontId="41" fillId="7" borderId="12" xfId="10" applyNumberFormat="1" applyFont="1" applyFill="1" applyBorder="1" applyAlignment="1">
      <alignment horizontal="center" vertical="top" shrinkToFit="1"/>
    </xf>
    <xf numFmtId="4" fontId="43" fillId="6" borderId="71" xfId="9" applyNumberFormat="1" applyFont="1" applyFill="1" applyBorder="1" applyAlignment="1">
      <alignment horizontal="right" vertical="center"/>
    </xf>
    <xf numFmtId="4" fontId="43" fillId="6" borderId="21" xfId="9" applyNumberFormat="1" applyFont="1" applyFill="1" applyBorder="1" applyAlignment="1">
      <alignment horizontal="right" vertical="center"/>
    </xf>
    <xf numFmtId="4" fontId="43" fillId="6" borderId="53" xfId="9" applyNumberFormat="1" applyFont="1" applyFill="1" applyBorder="1" applyAlignment="1">
      <alignment horizontal="right" vertical="center"/>
    </xf>
    <xf numFmtId="4" fontId="43" fillId="6" borderId="3" xfId="9" applyNumberFormat="1" applyFont="1" applyFill="1" applyBorder="1" applyAlignment="1">
      <alignment horizontal="right" vertical="center"/>
    </xf>
    <xf numFmtId="0" fontId="43" fillId="7" borderId="7" xfId="9" applyFont="1" applyFill="1" applyBorder="1" applyAlignment="1">
      <alignment horizontal="center" vertical="top"/>
    </xf>
    <xf numFmtId="0" fontId="43" fillId="7" borderId="0" xfId="9" applyFont="1" applyFill="1" applyAlignment="1">
      <alignment horizontal="center" vertical="top"/>
    </xf>
    <xf numFmtId="0" fontId="43" fillId="7" borderId="8" xfId="9" applyFont="1" applyFill="1" applyBorder="1" applyAlignment="1">
      <alignment horizontal="center" vertical="top"/>
    </xf>
    <xf numFmtId="0" fontId="43" fillId="7" borderId="64" xfId="9" applyFont="1" applyFill="1" applyBorder="1" applyAlignment="1">
      <alignment horizontal="center" vertical="top"/>
    </xf>
    <xf numFmtId="0" fontId="43" fillId="7" borderId="63" xfId="9" applyFont="1" applyFill="1" applyBorder="1" applyAlignment="1">
      <alignment horizontal="center" vertical="top"/>
    </xf>
    <xf numFmtId="0" fontId="43" fillId="7" borderId="65" xfId="9" applyFont="1" applyFill="1" applyBorder="1" applyAlignment="1">
      <alignment horizontal="center" vertical="top"/>
    </xf>
    <xf numFmtId="4" fontId="43" fillId="7" borderId="7" xfId="9" applyNumberFormat="1" applyFont="1" applyFill="1" applyBorder="1" applyAlignment="1">
      <alignment horizontal="right" vertical="top" shrinkToFit="1"/>
    </xf>
    <xf numFmtId="4" fontId="43" fillId="7" borderId="0" xfId="9" applyNumberFormat="1" applyFont="1" applyFill="1" applyAlignment="1">
      <alignment horizontal="right" vertical="top" shrinkToFit="1"/>
    </xf>
    <xf numFmtId="4" fontId="43" fillId="7" borderId="8" xfId="9" applyNumberFormat="1" applyFont="1" applyFill="1" applyBorder="1" applyAlignment="1">
      <alignment horizontal="right" vertical="top" shrinkToFit="1"/>
    </xf>
    <xf numFmtId="4" fontId="43" fillId="7" borderId="64" xfId="9" applyNumberFormat="1" applyFont="1" applyFill="1" applyBorder="1" applyAlignment="1">
      <alignment horizontal="right" vertical="top" shrinkToFit="1"/>
    </xf>
    <xf numFmtId="4" fontId="43" fillId="7" borderId="63" xfId="9" applyNumberFormat="1" applyFont="1" applyFill="1" applyBorder="1" applyAlignment="1">
      <alignment horizontal="right" vertical="top" shrinkToFit="1"/>
    </xf>
    <xf numFmtId="4" fontId="43" fillId="7" borderId="65" xfId="9" applyNumberFormat="1" applyFont="1" applyFill="1" applyBorder="1" applyAlignment="1">
      <alignment horizontal="right" vertical="top" shrinkToFit="1"/>
    </xf>
    <xf numFmtId="0" fontId="43" fillId="7" borderId="7" xfId="10" applyFont="1" applyFill="1" applyBorder="1" applyAlignment="1">
      <alignment horizontal="center" vertical="top" shrinkToFit="1"/>
    </xf>
    <xf numFmtId="0" fontId="43" fillId="7" borderId="133" xfId="10" applyFont="1" applyFill="1" applyBorder="1" applyAlignment="1">
      <alignment horizontal="center" vertical="top" shrinkToFit="1"/>
    </xf>
    <xf numFmtId="0" fontId="43" fillId="7" borderId="87" xfId="10" applyFont="1" applyFill="1" applyBorder="1" applyAlignment="1">
      <alignment horizontal="center" vertical="top" shrinkToFit="1"/>
    </xf>
    <xf numFmtId="182" fontId="43" fillId="7" borderId="87" xfId="10" applyNumberFormat="1" applyFont="1" applyFill="1" applyBorder="1" applyAlignment="1">
      <alignment horizontal="center" vertical="top"/>
    </xf>
    <xf numFmtId="182" fontId="43" fillId="7" borderId="8" xfId="10" applyNumberFormat="1" applyFont="1" applyFill="1" applyBorder="1" applyAlignment="1">
      <alignment horizontal="center" vertical="top"/>
    </xf>
    <xf numFmtId="0" fontId="43" fillId="7" borderId="64" xfId="10" applyFont="1" applyFill="1" applyBorder="1" applyAlignment="1">
      <alignment horizontal="center" vertical="top" shrinkToFit="1"/>
    </xf>
    <xf numFmtId="0" fontId="43" fillId="7" borderId="212" xfId="10" applyFont="1" applyFill="1" applyBorder="1" applyAlignment="1">
      <alignment horizontal="center" vertical="top" shrinkToFit="1"/>
    </xf>
    <xf numFmtId="0" fontId="43" fillId="7" borderId="131" xfId="10" applyFont="1" applyFill="1" applyBorder="1" applyAlignment="1">
      <alignment horizontal="center" vertical="top" shrinkToFit="1"/>
    </xf>
    <xf numFmtId="182" fontId="43" fillId="7" borderId="131" xfId="10" applyNumberFormat="1" applyFont="1" applyFill="1" applyBorder="1" applyAlignment="1">
      <alignment horizontal="center" vertical="top"/>
    </xf>
    <xf numFmtId="182" fontId="43" fillId="7" borderId="65" xfId="10" applyNumberFormat="1" applyFont="1" applyFill="1" applyBorder="1" applyAlignment="1">
      <alignment horizontal="center" vertical="top"/>
    </xf>
    <xf numFmtId="207" fontId="43" fillId="7" borderId="131" xfId="9" applyNumberFormat="1" applyFont="1" applyFill="1" applyBorder="1" applyAlignment="1">
      <alignment horizontal="center" vertical="center" shrinkToFit="1"/>
    </xf>
    <xf numFmtId="207" fontId="43" fillId="7" borderId="212" xfId="9" applyNumberFormat="1" applyFont="1" applyFill="1" applyBorder="1" applyAlignment="1">
      <alignment horizontal="center" vertical="center" shrinkToFit="1"/>
    </xf>
    <xf numFmtId="207" fontId="43" fillId="7" borderId="65" xfId="9" applyNumberFormat="1" applyFont="1" applyFill="1" applyBorder="1" applyAlignment="1">
      <alignment horizontal="center" vertical="center" shrinkToFit="1"/>
    </xf>
    <xf numFmtId="0" fontId="43" fillId="7" borderId="77" xfId="9" applyFont="1" applyFill="1" applyBorder="1" applyAlignment="1">
      <alignment horizontal="center" vertical="center" shrinkToFit="1"/>
    </xf>
    <xf numFmtId="0" fontId="43" fillId="7" borderId="48" xfId="9" applyFont="1" applyFill="1" applyBorder="1" applyAlignment="1">
      <alignment horizontal="center" vertical="center" shrinkToFit="1"/>
    </xf>
    <xf numFmtId="0" fontId="43" fillId="7" borderId="82" xfId="9" applyFont="1" applyFill="1" applyBorder="1" applyAlignment="1">
      <alignment horizontal="center" vertical="center" shrinkToFit="1"/>
    </xf>
    <xf numFmtId="195" fontId="43" fillId="7" borderId="99" xfId="10" applyNumberFormat="1" applyFont="1" applyFill="1" applyBorder="1" applyAlignment="1">
      <alignment horizontal="center" vertical="top" shrinkToFit="1"/>
    </xf>
    <xf numFmtId="195" fontId="43" fillId="7" borderId="85" xfId="10" applyNumberFormat="1" applyFont="1" applyFill="1" applyBorder="1" applyAlignment="1">
      <alignment horizontal="center" vertical="top" shrinkToFit="1"/>
    </xf>
    <xf numFmtId="195" fontId="43" fillId="7" borderId="87" xfId="10" applyNumberFormat="1" applyFont="1" applyFill="1" applyBorder="1" applyAlignment="1">
      <alignment horizontal="center" vertical="top" shrinkToFit="1"/>
    </xf>
    <xf numFmtId="195" fontId="43" fillId="7" borderId="132" xfId="10" applyNumberFormat="1" applyFont="1" applyFill="1" applyBorder="1" applyAlignment="1">
      <alignment horizontal="center" vertical="top" shrinkToFit="1"/>
    </xf>
    <xf numFmtId="195" fontId="43" fillId="7" borderId="130" xfId="10" applyNumberFormat="1" applyFont="1" applyFill="1" applyBorder="1" applyAlignment="1">
      <alignment horizontal="center" vertical="top" shrinkToFit="1"/>
    </xf>
    <xf numFmtId="195" fontId="43" fillId="7" borderId="131" xfId="10" applyNumberFormat="1" applyFont="1" applyFill="1" applyBorder="1" applyAlignment="1">
      <alignment horizontal="center" vertical="top" shrinkToFit="1"/>
    </xf>
    <xf numFmtId="182" fontId="43" fillId="7" borderId="87" xfId="9" applyNumberFormat="1" applyFont="1" applyFill="1" applyBorder="1" applyAlignment="1">
      <alignment horizontal="center" vertical="center" shrinkToFit="1"/>
    </xf>
    <xf numFmtId="182" fontId="43" fillId="7" borderId="133" xfId="9" applyNumberFormat="1" applyFont="1" applyFill="1" applyBorder="1" applyAlignment="1">
      <alignment horizontal="center" vertical="center" shrinkToFit="1"/>
    </xf>
    <xf numFmtId="182" fontId="43" fillId="7" borderId="8" xfId="9" applyNumberFormat="1" applyFont="1" applyFill="1" applyBorder="1" applyAlignment="1">
      <alignment horizontal="center" vertical="center" shrinkToFit="1"/>
    </xf>
    <xf numFmtId="0" fontId="43" fillId="7" borderId="45" xfId="9" applyFont="1" applyFill="1" applyBorder="1" applyAlignment="1">
      <alignment vertical="center" shrinkToFit="1"/>
    </xf>
    <xf numFmtId="0" fontId="43" fillId="7" borderId="92" xfId="9" applyFont="1" applyFill="1" applyBorder="1" applyAlignment="1">
      <alignment vertical="center" shrinkToFit="1"/>
    </xf>
    <xf numFmtId="0" fontId="96" fillId="7" borderId="18" xfId="9" applyFont="1" applyFill="1" applyBorder="1" applyAlignment="1">
      <alignment horizontal="right" vertical="top"/>
    </xf>
    <xf numFmtId="0" fontId="96" fillId="7" borderId="12" xfId="9" applyFont="1" applyFill="1" applyBorder="1" applyAlignment="1">
      <alignment horizontal="right" vertical="top"/>
    </xf>
    <xf numFmtId="0" fontId="96" fillId="7" borderId="105" xfId="9" applyFont="1" applyFill="1" applyBorder="1" applyAlignment="1">
      <alignment horizontal="right" vertical="top"/>
    </xf>
    <xf numFmtId="0" fontId="96" fillId="7" borderId="75" xfId="9" applyFont="1" applyFill="1" applyBorder="1" applyAlignment="1">
      <alignment horizontal="right" vertical="top"/>
    </xf>
    <xf numFmtId="0" fontId="96" fillId="7" borderId="84" xfId="9" applyFont="1" applyFill="1" applyBorder="1" applyAlignment="1">
      <alignment horizontal="right" vertical="top"/>
    </xf>
    <xf numFmtId="0" fontId="96" fillId="7" borderId="87" xfId="9" applyFont="1" applyFill="1" applyBorder="1" applyAlignment="1">
      <alignment horizontal="right" vertical="top"/>
    </xf>
    <xf numFmtId="0" fontId="96" fillId="7" borderId="133" xfId="9" applyFont="1" applyFill="1" applyBorder="1" applyAlignment="1">
      <alignment horizontal="right" vertical="top"/>
    </xf>
    <xf numFmtId="182" fontId="96" fillId="7" borderId="84" xfId="9" applyNumberFormat="1" applyFont="1" applyFill="1" applyBorder="1" applyAlignment="1">
      <alignment horizontal="right" vertical="top"/>
    </xf>
    <xf numFmtId="182" fontId="96" fillId="7" borderId="6" xfId="9" applyNumberFormat="1" applyFont="1" applyFill="1" applyBorder="1" applyAlignment="1">
      <alignment horizontal="right" vertical="top"/>
    </xf>
    <xf numFmtId="180" fontId="43" fillId="7" borderId="7" xfId="9" applyNumberFormat="1" applyFont="1" applyFill="1" applyBorder="1" applyAlignment="1">
      <alignment horizontal="center" vertical="top" shrinkToFit="1"/>
    </xf>
    <xf numFmtId="180" fontId="43" fillId="7" borderId="0" xfId="9" applyNumberFormat="1" applyFont="1" applyFill="1" applyAlignment="1">
      <alignment horizontal="center" vertical="top" shrinkToFit="1"/>
    </xf>
    <xf numFmtId="180" fontId="43" fillId="7" borderId="8" xfId="9" applyNumberFormat="1" applyFont="1" applyFill="1" applyBorder="1" applyAlignment="1">
      <alignment horizontal="center" vertical="top" shrinkToFit="1"/>
    </xf>
    <xf numFmtId="0" fontId="43" fillId="7" borderId="64" xfId="9" applyFont="1" applyFill="1" applyBorder="1" applyAlignment="1">
      <alignment horizontal="center" vertical="top" shrinkToFit="1"/>
    </xf>
    <xf numFmtId="0" fontId="43" fillId="7" borderId="63" xfId="9" applyFont="1" applyFill="1" applyBorder="1" applyAlignment="1">
      <alignment horizontal="center" vertical="top" shrinkToFit="1"/>
    </xf>
    <xf numFmtId="0" fontId="43" fillId="7" borderId="65" xfId="9" applyFont="1" applyFill="1" applyBorder="1" applyAlignment="1">
      <alignment horizontal="center" vertical="top" shrinkToFit="1"/>
    </xf>
    <xf numFmtId="0" fontId="43" fillId="0" borderId="21" xfId="9" applyFont="1" applyFill="1" applyBorder="1" applyAlignment="1">
      <alignment horizontal="center" vertical="center" wrapText="1"/>
    </xf>
    <xf numFmtId="0" fontId="43" fillId="0" borderId="9" xfId="10" applyFont="1" applyBorder="1" applyAlignment="1" applyProtection="1">
      <alignment horizontal="center" vertical="center" shrinkToFit="1"/>
      <protection locked="0"/>
    </xf>
    <xf numFmtId="0" fontId="43" fillId="0" borderId="134" xfId="10" applyFont="1" applyBorder="1" applyAlignment="1" applyProtection="1">
      <alignment horizontal="center" vertical="center" shrinkToFit="1"/>
      <protection locked="0"/>
    </xf>
    <xf numFmtId="0" fontId="43" fillId="0" borderId="128" xfId="10" applyFont="1" applyBorder="1" applyAlignment="1" applyProtection="1">
      <alignment horizontal="center" vertical="center" shrinkToFit="1"/>
      <protection locked="0"/>
    </xf>
    <xf numFmtId="194" fontId="41" fillId="0" borderId="135" xfId="10" applyNumberFormat="1" applyFont="1" applyBorder="1" applyAlignment="1" applyProtection="1">
      <alignment horizontal="center" vertical="top" shrinkToFit="1"/>
      <protection locked="0"/>
    </xf>
    <xf numFmtId="194" fontId="41" fillId="0" borderId="136" xfId="10" applyNumberFormat="1" applyFont="1" applyBorder="1" applyAlignment="1" applyProtection="1">
      <alignment horizontal="center" vertical="top" shrinkToFit="1"/>
      <protection locked="0"/>
    </xf>
    <xf numFmtId="194" fontId="41" fillId="6" borderId="135" xfId="10" applyNumberFormat="1" applyFont="1" applyFill="1" applyBorder="1" applyAlignment="1">
      <alignment horizontal="center" vertical="top" shrinkToFit="1"/>
    </xf>
    <xf numFmtId="194" fontId="41" fillId="6" borderId="95" xfId="10" applyNumberFormat="1" applyFont="1" applyFill="1" applyBorder="1" applyAlignment="1">
      <alignment horizontal="center" vertical="top" shrinkToFit="1"/>
    </xf>
    <xf numFmtId="177" fontId="43" fillId="6" borderId="289" xfId="9" applyNumberFormat="1" applyFont="1" applyFill="1" applyBorder="1" applyAlignment="1">
      <alignment horizontal="center" vertical="center" shrinkToFit="1"/>
    </xf>
    <xf numFmtId="177" fontId="43" fillId="6" borderId="290" xfId="9" applyNumberFormat="1" applyFont="1" applyFill="1" applyBorder="1" applyAlignment="1">
      <alignment horizontal="center" vertical="center" shrinkToFit="1"/>
    </xf>
    <xf numFmtId="177" fontId="43" fillId="6" borderId="291" xfId="9" applyNumberFormat="1" applyFont="1" applyFill="1" applyBorder="1" applyAlignment="1">
      <alignment horizontal="center" vertical="center" shrinkToFit="1"/>
    </xf>
    <xf numFmtId="177" fontId="43" fillId="6" borderId="32" xfId="9" applyNumberFormat="1" applyFont="1" applyFill="1" applyBorder="1" applyAlignment="1">
      <alignment horizontal="center" vertical="center" shrinkToFit="1"/>
    </xf>
    <xf numFmtId="177" fontId="43" fillId="6" borderId="31" xfId="9" applyNumberFormat="1" applyFont="1" applyFill="1" applyBorder="1" applyAlignment="1">
      <alignment horizontal="center" vertical="center" shrinkToFit="1"/>
    </xf>
    <xf numFmtId="177" fontId="43" fillId="6" borderId="30" xfId="9" applyNumberFormat="1" applyFont="1" applyFill="1" applyBorder="1" applyAlignment="1">
      <alignment horizontal="center" vertical="center" shrinkToFit="1"/>
    </xf>
    <xf numFmtId="223" fontId="43" fillId="6" borderId="122" xfId="10" applyNumberFormat="1" applyFont="1" applyFill="1" applyBorder="1" applyAlignment="1">
      <alignment horizontal="center" vertical="center" shrinkToFit="1"/>
    </xf>
    <xf numFmtId="223" fontId="43" fillId="6" borderId="94" xfId="10" applyNumberFormat="1" applyFont="1" applyFill="1" applyBorder="1" applyAlignment="1">
      <alignment horizontal="center" vertical="center" shrinkToFit="1"/>
    </xf>
    <xf numFmtId="223" fontId="43" fillId="6" borderId="7" xfId="10" applyNumberFormat="1" applyFont="1" applyFill="1" applyBorder="1" applyAlignment="1">
      <alignment horizontal="center" vertical="center" shrinkToFit="1"/>
    </xf>
    <xf numFmtId="223" fontId="43" fillId="6" borderId="0" xfId="10" applyNumberFormat="1" applyFont="1" applyFill="1" applyAlignment="1">
      <alignment horizontal="center" vertical="center" shrinkToFit="1"/>
    </xf>
    <xf numFmtId="0" fontId="43" fillId="0" borderId="135" xfId="9" applyFont="1" applyFill="1" applyBorder="1" applyAlignment="1" applyProtection="1">
      <alignment horizontal="center" shrinkToFit="1"/>
      <protection locked="0"/>
    </xf>
    <xf numFmtId="0" fontId="43" fillId="0" borderId="136" xfId="9" applyFont="1" applyFill="1" applyBorder="1" applyAlignment="1" applyProtection="1">
      <alignment horizontal="center" shrinkToFit="1"/>
      <protection locked="0"/>
    </xf>
    <xf numFmtId="182" fontId="43" fillId="6" borderId="128" xfId="10" applyNumberFormat="1" applyFont="1" applyFill="1" applyBorder="1" applyAlignment="1">
      <alignment horizontal="center" vertical="center" shrinkToFit="1"/>
    </xf>
    <xf numFmtId="182" fontId="43" fillId="6" borderId="10" xfId="10" applyNumberFormat="1" applyFont="1" applyFill="1" applyBorder="1" applyAlignment="1">
      <alignment horizontal="center" vertical="center" shrinkToFit="1"/>
    </xf>
    <xf numFmtId="207" fontId="43" fillId="0" borderId="128" xfId="9" applyNumberFormat="1" applyFont="1" applyFill="1" applyBorder="1" applyAlignment="1" applyProtection="1">
      <alignment horizontal="center" vertical="center" shrinkToFit="1"/>
      <protection locked="0"/>
    </xf>
    <xf numFmtId="207" fontId="43" fillId="0" borderId="134" xfId="9" applyNumberFormat="1" applyFont="1" applyFill="1" applyBorder="1" applyAlignment="1" applyProtection="1">
      <alignment horizontal="center" vertical="center" shrinkToFit="1"/>
      <protection locked="0"/>
    </xf>
    <xf numFmtId="194" fontId="41" fillId="0" borderId="122" xfId="10" applyNumberFormat="1" applyFont="1" applyBorder="1" applyAlignment="1" applyProtection="1">
      <alignment horizontal="center" vertical="top" shrinkToFit="1"/>
      <protection locked="0"/>
    </xf>
    <xf numFmtId="207" fontId="43" fillId="0" borderId="10" xfId="9" applyNumberFormat="1" applyFont="1" applyFill="1" applyBorder="1" applyAlignment="1" applyProtection="1">
      <alignment horizontal="center" vertical="center" shrinkToFit="1"/>
      <protection locked="0"/>
    </xf>
    <xf numFmtId="0" fontId="43" fillId="0" borderId="93" xfId="9" applyFont="1" applyFill="1" applyBorder="1" applyAlignment="1" applyProtection="1">
      <alignment horizontal="left" vertical="center" shrinkToFit="1"/>
      <protection locked="0"/>
    </xf>
    <xf numFmtId="194" fontId="41" fillId="7" borderId="6" xfId="10" applyNumberFormat="1" applyFont="1" applyFill="1" applyBorder="1" applyAlignment="1">
      <alignment horizontal="center" vertical="top" shrinkToFit="1"/>
    </xf>
    <xf numFmtId="194" fontId="41" fillId="6" borderId="84" xfId="10" applyNumberFormat="1" applyFont="1" applyFill="1" applyBorder="1" applyAlignment="1">
      <alignment horizontal="center" vertical="top" shrinkToFit="1"/>
    </xf>
    <xf numFmtId="194" fontId="41" fillId="6" borderId="6" xfId="10" applyNumberFormat="1" applyFont="1" applyFill="1" applyBorder="1" applyAlignment="1">
      <alignment horizontal="center" vertical="top" shrinkToFit="1"/>
    </xf>
    <xf numFmtId="223" fontId="43" fillId="6" borderId="32" xfId="10" applyNumberFormat="1" applyFont="1" applyFill="1" applyBorder="1" applyAlignment="1">
      <alignment horizontal="center" vertical="center" shrinkToFit="1"/>
    </xf>
    <xf numFmtId="223" fontId="43" fillId="6" borderId="31" xfId="10" applyNumberFormat="1" applyFont="1" applyFill="1" applyBorder="1" applyAlignment="1">
      <alignment horizontal="center" vertical="center" shrinkToFit="1"/>
    </xf>
    <xf numFmtId="223" fontId="43" fillId="6" borderId="181" xfId="10" applyNumberFormat="1" applyFont="1" applyFill="1" applyBorder="1" applyAlignment="1">
      <alignment horizontal="center" vertical="center" shrinkToFit="1"/>
    </xf>
    <xf numFmtId="182" fontId="43" fillId="0" borderId="84" xfId="9" applyNumberFormat="1" applyFont="1" applyFill="1" applyBorder="1" applyAlignment="1" applyProtection="1">
      <alignment horizontal="center" shrinkToFit="1"/>
      <protection locked="0"/>
    </xf>
    <xf numFmtId="182" fontId="43" fillId="0" borderId="129" xfId="9" applyNumberFormat="1" applyFont="1" applyFill="1" applyBorder="1" applyAlignment="1" applyProtection="1">
      <alignment horizontal="center" shrinkToFit="1"/>
      <protection locked="0"/>
    </xf>
    <xf numFmtId="182" fontId="43" fillId="0" borderId="6" xfId="9" applyNumberFormat="1" applyFont="1" applyFill="1" applyBorder="1" applyAlignment="1" applyProtection="1">
      <alignment horizontal="center" shrinkToFit="1"/>
      <protection locked="0"/>
    </xf>
    <xf numFmtId="0" fontId="43" fillId="0" borderId="47" xfId="9" applyFont="1" applyFill="1" applyBorder="1" applyAlignment="1" applyProtection="1">
      <alignment horizontal="left" vertical="center" shrinkToFit="1"/>
      <protection locked="0"/>
    </xf>
    <xf numFmtId="182" fontId="43" fillId="6" borderId="128" xfId="10" applyNumberFormat="1" applyFont="1" applyFill="1" applyBorder="1" applyAlignment="1">
      <alignment horizontal="center" vertical="top" shrinkToFit="1"/>
    </xf>
    <xf numFmtId="182" fontId="43" fillId="6" borderId="10" xfId="10" applyNumberFormat="1" applyFont="1" applyFill="1" applyBorder="1" applyAlignment="1">
      <alignment horizontal="center" vertical="top" shrinkToFit="1"/>
    </xf>
    <xf numFmtId="202" fontId="43" fillId="6" borderId="119" xfId="9" applyNumberFormat="1" applyFont="1" applyFill="1" applyBorder="1" applyAlignment="1">
      <alignment horizontal="center" vertical="center"/>
    </xf>
    <xf numFmtId="202" fontId="43" fillId="6" borderId="120" xfId="9" applyNumberFormat="1" applyFont="1" applyFill="1" applyBorder="1" applyAlignment="1">
      <alignment horizontal="center" vertical="center"/>
    </xf>
    <xf numFmtId="190" fontId="43" fillId="6" borderId="120" xfId="9" applyNumberFormat="1" applyFont="1" applyFill="1" applyBorder="1" applyAlignment="1">
      <alignment horizontal="right" vertical="center"/>
    </xf>
    <xf numFmtId="190" fontId="43" fillId="6" borderId="121" xfId="9" applyNumberFormat="1" applyFont="1" applyFill="1" applyBorder="1" applyAlignment="1">
      <alignment horizontal="right" vertical="center"/>
    </xf>
    <xf numFmtId="0" fontId="43" fillId="0" borderId="18" xfId="9" applyFont="1" applyFill="1" applyBorder="1" applyAlignment="1" applyProtection="1">
      <alignment horizontal="center" vertical="center"/>
      <protection locked="0"/>
    </xf>
    <xf numFmtId="0" fontId="43" fillId="0" borderId="12" xfId="9" applyFont="1" applyFill="1" applyBorder="1" applyAlignment="1" applyProtection="1">
      <alignment horizontal="center" vertical="center"/>
      <protection locked="0"/>
    </xf>
    <xf numFmtId="0" fontId="43" fillId="0" borderId="6" xfId="9" applyFont="1" applyFill="1" applyBorder="1" applyAlignment="1" applyProtection="1">
      <alignment horizontal="center" vertical="center"/>
      <protection locked="0"/>
    </xf>
    <xf numFmtId="4" fontId="43" fillId="0" borderId="18" xfId="9" applyNumberFormat="1" applyFont="1" applyFill="1" applyBorder="1" applyAlignment="1" applyProtection="1">
      <alignment horizontal="center" vertical="center" shrinkToFit="1"/>
      <protection locked="0"/>
    </xf>
    <xf numFmtId="4" fontId="43" fillId="0" borderId="12" xfId="9" applyNumberFormat="1" applyFont="1" applyFill="1" applyBorder="1" applyAlignment="1" applyProtection="1">
      <alignment horizontal="center" vertical="center" shrinkToFit="1"/>
      <protection locked="0"/>
    </xf>
    <xf numFmtId="4" fontId="43" fillId="0" borderId="6" xfId="9" applyNumberFormat="1" applyFont="1" applyFill="1" applyBorder="1" applyAlignment="1" applyProtection="1">
      <alignment horizontal="center" vertical="center" shrinkToFit="1"/>
      <protection locked="0"/>
    </xf>
    <xf numFmtId="4" fontId="43" fillId="0" borderId="9" xfId="9" applyNumberFormat="1" applyFont="1" applyFill="1" applyBorder="1" applyAlignment="1" applyProtection="1">
      <alignment horizontal="center" vertical="center" shrinkToFit="1"/>
      <protection locked="0"/>
    </xf>
    <xf numFmtId="4" fontId="43" fillId="0" borderId="11" xfId="9" applyNumberFormat="1" applyFont="1" applyFill="1" applyBorder="1" applyAlignment="1" applyProtection="1">
      <alignment horizontal="center" vertical="center" shrinkToFit="1"/>
      <protection locked="0"/>
    </xf>
    <xf numFmtId="4" fontId="43" fillId="0" borderId="10" xfId="9" applyNumberFormat="1" applyFont="1" applyFill="1" applyBorder="1" applyAlignment="1" applyProtection="1">
      <alignment horizontal="center" vertical="center" shrinkToFit="1"/>
      <protection locked="0"/>
    </xf>
    <xf numFmtId="194" fontId="41" fillId="0" borderId="18" xfId="10" applyNumberFormat="1" applyFont="1" applyBorder="1" applyAlignment="1" applyProtection="1">
      <alignment horizontal="center" vertical="top" shrinkToFit="1"/>
      <protection locked="0"/>
    </xf>
    <xf numFmtId="194" fontId="41" fillId="0" borderId="129" xfId="10" applyNumberFormat="1" applyFont="1" applyBorder="1" applyAlignment="1" applyProtection="1">
      <alignment horizontal="center" vertical="top" shrinkToFit="1"/>
      <protection locked="0"/>
    </xf>
    <xf numFmtId="194" fontId="41" fillId="0" borderId="84" xfId="10" applyNumberFormat="1" applyFont="1" applyBorder="1" applyAlignment="1" applyProtection="1">
      <alignment horizontal="center" vertical="top" shrinkToFit="1"/>
      <protection locked="0"/>
    </xf>
    <xf numFmtId="0" fontId="43" fillId="0" borderId="128" xfId="10" applyFont="1" applyBorder="1" applyAlignment="1" applyProtection="1">
      <alignment horizontal="center" vertical="top" shrinkToFit="1"/>
      <protection locked="0"/>
    </xf>
    <xf numFmtId="0" fontId="43" fillId="0" borderId="134" xfId="10" applyFont="1" applyBorder="1" applyAlignment="1" applyProtection="1">
      <alignment horizontal="center" vertical="top" shrinkToFit="1"/>
      <protection locked="0"/>
    </xf>
    <xf numFmtId="0" fontId="43" fillId="0" borderId="122" xfId="9" applyFont="1" applyFill="1" applyBorder="1" applyAlignment="1" applyProtection="1">
      <alignment horizontal="center" vertical="center"/>
      <protection locked="0"/>
    </xf>
    <xf numFmtId="0" fontId="43" fillId="0" borderId="95" xfId="9" applyFont="1" applyFill="1" applyBorder="1" applyAlignment="1" applyProtection="1">
      <alignment horizontal="center" vertical="center"/>
      <protection locked="0"/>
    </xf>
    <xf numFmtId="4" fontId="43" fillId="0" borderId="122" xfId="9" applyNumberFormat="1" applyFont="1" applyFill="1" applyBorder="1" applyAlignment="1" applyProtection="1">
      <alignment horizontal="center" vertical="center" shrinkToFit="1"/>
      <protection locked="0"/>
    </xf>
    <xf numFmtId="4" fontId="43" fillId="0" borderId="94" xfId="9" applyNumberFormat="1" applyFont="1" applyFill="1" applyBorder="1" applyAlignment="1" applyProtection="1">
      <alignment horizontal="center" vertical="center" shrinkToFit="1"/>
      <protection locked="0"/>
    </xf>
    <xf numFmtId="4" fontId="43" fillId="0" borderId="95" xfId="9" applyNumberFormat="1" applyFont="1" applyFill="1" applyBorder="1" applyAlignment="1" applyProtection="1">
      <alignment horizontal="center" vertical="center" shrinkToFit="1"/>
      <protection locked="0"/>
    </xf>
    <xf numFmtId="182" fontId="43" fillId="0" borderId="135" xfId="9" applyNumberFormat="1" applyFont="1" applyFill="1" applyBorder="1" applyAlignment="1" applyProtection="1">
      <alignment horizontal="center" shrinkToFit="1"/>
      <protection locked="0"/>
    </xf>
    <xf numFmtId="182" fontId="43" fillId="0" borderId="95" xfId="9" applyNumberFormat="1" applyFont="1" applyFill="1" applyBorder="1" applyAlignment="1" applyProtection="1">
      <alignment horizontal="center" shrinkToFit="1"/>
      <protection locked="0"/>
    </xf>
    <xf numFmtId="0" fontId="43" fillId="0" borderId="137" xfId="9" applyFont="1" applyFill="1" applyBorder="1" applyAlignment="1" applyProtection="1">
      <alignment horizontal="left" vertical="center" shrinkToFit="1"/>
      <protection locked="0"/>
    </xf>
    <xf numFmtId="0" fontId="43" fillId="0" borderId="49" xfId="9" applyFont="1" applyFill="1" applyBorder="1" applyAlignment="1" applyProtection="1">
      <alignment horizontal="left" vertical="center" shrinkToFit="1"/>
      <protection locked="0"/>
    </xf>
    <xf numFmtId="0" fontId="43" fillId="0" borderId="18" xfId="9" applyFont="1" applyFill="1" applyBorder="1" applyAlignment="1" applyProtection="1">
      <alignment horizontal="center" vertical="center" wrapText="1"/>
      <protection locked="0"/>
    </xf>
    <xf numFmtId="0" fontId="43" fillId="0" borderId="12" xfId="9" applyFont="1" applyFill="1" applyBorder="1" applyAlignment="1" applyProtection="1">
      <alignment horizontal="center" vertical="center" wrapText="1"/>
      <protection locked="0"/>
    </xf>
    <xf numFmtId="0" fontId="43" fillId="0" borderId="6" xfId="9" applyFont="1" applyFill="1" applyBorder="1" applyAlignment="1" applyProtection="1">
      <alignment horizontal="center" vertical="center" wrapText="1"/>
      <protection locked="0"/>
    </xf>
    <xf numFmtId="0" fontId="43" fillId="0" borderId="9" xfId="9" applyFont="1" applyFill="1" applyBorder="1" applyAlignment="1" applyProtection="1">
      <alignment horizontal="center" vertical="center" wrapText="1"/>
      <protection locked="0"/>
    </xf>
    <xf numFmtId="0" fontId="43" fillId="0" borderId="11" xfId="9" applyFont="1" applyFill="1" applyBorder="1" applyAlignment="1" applyProtection="1">
      <alignment horizontal="center" vertical="center" wrapText="1"/>
      <protection locked="0"/>
    </xf>
    <xf numFmtId="0" fontId="43" fillId="0" borderId="10" xfId="9" applyFont="1" applyFill="1" applyBorder="1" applyAlignment="1" applyProtection="1">
      <alignment horizontal="center" vertical="center" wrapText="1"/>
      <protection locked="0"/>
    </xf>
    <xf numFmtId="0" fontId="43" fillId="0" borderId="9" xfId="10" applyFont="1" applyBorder="1" applyAlignment="1" applyProtection="1">
      <alignment horizontal="center" vertical="top" shrinkToFit="1"/>
      <protection locked="0"/>
    </xf>
    <xf numFmtId="194" fontId="41" fillId="6" borderId="136" xfId="10" applyNumberFormat="1" applyFont="1" applyFill="1" applyBorder="1" applyAlignment="1">
      <alignment horizontal="center" vertical="top" shrinkToFit="1"/>
    </xf>
    <xf numFmtId="182" fontId="43" fillId="6" borderId="122" xfId="9" applyNumberFormat="1" applyFont="1" applyFill="1" applyBorder="1" applyAlignment="1">
      <alignment horizontal="center" vertical="center" shrinkToFit="1"/>
    </xf>
    <xf numFmtId="182" fontId="43" fillId="6" borderId="94" xfId="9" applyNumberFormat="1" applyFont="1" applyFill="1" applyBorder="1" applyAlignment="1">
      <alignment horizontal="center" vertical="center" shrinkToFit="1"/>
    </xf>
    <xf numFmtId="182" fontId="43" fillId="6" borderId="95" xfId="9" applyNumberFormat="1" applyFont="1" applyFill="1" applyBorder="1" applyAlignment="1">
      <alignment horizontal="center" vertical="center" shrinkToFit="1"/>
    </xf>
    <xf numFmtId="182" fontId="43" fillId="6" borderId="64" xfId="9" applyNumberFormat="1" applyFont="1" applyFill="1" applyBorder="1" applyAlignment="1">
      <alignment horizontal="center" vertical="center" shrinkToFit="1"/>
    </xf>
    <xf numFmtId="182" fontId="43" fillId="6" borderId="63" xfId="9" applyNumberFormat="1" applyFont="1" applyFill="1" applyBorder="1" applyAlignment="1">
      <alignment horizontal="center" vertical="center" shrinkToFit="1"/>
    </xf>
    <xf numFmtId="182" fontId="43" fillId="6" borderId="65" xfId="9" applyNumberFormat="1" applyFont="1" applyFill="1" applyBorder="1" applyAlignment="1">
      <alignment horizontal="center" vertical="center" shrinkToFit="1"/>
    </xf>
    <xf numFmtId="223" fontId="43" fillId="6" borderId="64" xfId="10" applyNumberFormat="1" applyFont="1" applyFill="1" applyBorder="1" applyAlignment="1">
      <alignment horizontal="center" vertical="center" shrinkToFit="1"/>
    </xf>
    <xf numFmtId="223" fontId="43" fillId="6" borderId="63" xfId="10" applyNumberFormat="1" applyFont="1" applyFill="1" applyBorder="1" applyAlignment="1">
      <alignment horizontal="center" vertical="center" shrinkToFit="1"/>
    </xf>
    <xf numFmtId="182" fontId="43" fillId="6" borderId="135" xfId="9" applyNumberFormat="1" applyFont="1" applyFill="1" applyBorder="1" applyAlignment="1">
      <alignment horizontal="center" shrinkToFit="1"/>
    </xf>
    <xf numFmtId="182" fontId="43" fillId="6" borderId="136" xfId="9" applyNumberFormat="1" applyFont="1" applyFill="1" applyBorder="1" applyAlignment="1">
      <alignment horizontal="center" shrinkToFit="1"/>
    </xf>
    <xf numFmtId="182" fontId="43" fillId="6" borderId="131" xfId="10" applyNumberFormat="1" applyFont="1" applyFill="1" applyBorder="1" applyAlignment="1">
      <alignment horizontal="center" vertical="top" shrinkToFit="1"/>
    </xf>
    <xf numFmtId="182" fontId="43" fillId="6" borderId="212" xfId="10" applyNumberFormat="1" applyFont="1" applyFill="1" applyBorder="1" applyAlignment="1">
      <alignment horizontal="center" vertical="top" shrinkToFit="1"/>
    </xf>
    <xf numFmtId="207" fontId="43" fillId="6" borderId="131" xfId="9" applyNumberFormat="1" applyFont="1" applyFill="1" applyBorder="1" applyAlignment="1">
      <alignment horizontal="center" vertical="center" shrinkToFit="1"/>
    </xf>
    <xf numFmtId="207" fontId="43" fillId="6" borderId="212" xfId="9" applyNumberFormat="1" applyFont="1" applyFill="1" applyBorder="1" applyAlignment="1">
      <alignment horizontal="center" vertical="center" shrinkToFit="1"/>
    </xf>
    <xf numFmtId="177" fontId="43" fillId="6" borderId="41" xfId="9" applyNumberFormat="1" applyFont="1" applyFill="1" applyBorder="1" applyAlignment="1">
      <alignment horizontal="center" vertical="center" shrinkToFit="1"/>
    </xf>
    <xf numFmtId="177" fontId="43" fillId="6" borderId="40" xfId="9" applyNumberFormat="1" applyFont="1" applyFill="1" applyBorder="1" applyAlignment="1">
      <alignment horizontal="center" vertical="center" shrinkToFit="1"/>
    </xf>
    <xf numFmtId="177" fontId="43" fillId="6" borderId="224" xfId="9" applyNumberFormat="1" applyFont="1" applyFill="1" applyBorder="1" applyAlignment="1">
      <alignment horizontal="center" vertical="center" shrinkToFit="1"/>
    </xf>
    <xf numFmtId="207" fontId="43" fillId="0" borderId="131" xfId="9" applyNumberFormat="1" applyFont="1" applyFill="1" applyBorder="1" applyAlignment="1" applyProtection="1">
      <alignment horizontal="center" vertical="center" shrinkToFit="1"/>
      <protection locked="0"/>
    </xf>
    <xf numFmtId="207" fontId="43" fillId="0" borderId="212" xfId="9" applyNumberFormat="1" applyFont="1" applyFill="1" applyBorder="1" applyAlignment="1" applyProtection="1">
      <alignment horizontal="center" vertical="center" shrinkToFit="1"/>
      <protection locked="0"/>
    </xf>
    <xf numFmtId="0" fontId="44" fillId="0" borderId="94" xfId="9" applyFont="1" applyFill="1" applyBorder="1" applyAlignment="1">
      <alignment horizontal="left" vertical="center" wrapText="1"/>
    </xf>
    <xf numFmtId="0" fontId="44" fillId="0" borderId="95" xfId="9" applyFont="1" applyFill="1" applyBorder="1" applyAlignment="1">
      <alignment horizontal="left" vertical="center" wrapText="1"/>
    </xf>
    <xf numFmtId="0" fontId="44" fillId="0" borderId="0" xfId="9" applyFont="1" applyFill="1" applyAlignment="1">
      <alignment horizontal="left" vertical="center" wrapText="1"/>
    </xf>
    <xf numFmtId="0" fontId="44" fillId="0" borderId="8" xfId="9" applyFont="1" applyFill="1" applyBorder="1" applyAlignment="1">
      <alignment horizontal="left" vertical="center" wrapText="1"/>
    </xf>
    <xf numFmtId="0" fontId="43" fillId="0" borderId="122" xfId="9" applyFont="1" applyFill="1" applyBorder="1" applyAlignment="1">
      <alignment horizontal="center" vertical="center" shrinkToFit="1"/>
    </xf>
    <xf numFmtId="0" fontId="43" fillId="0" borderId="95" xfId="9" applyFont="1" applyFill="1" applyBorder="1" applyAlignment="1">
      <alignment horizontal="center" vertical="center" shrinkToFit="1"/>
    </xf>
    <xf numFmtId="0" fontId="43" fillId="0" borderId="9" xfId="9" applyFont="1" applyFill="1" applyBorder="1" applyAlignment="1">
      <alignment horizontal="center" vertical="center" shrinkToFit="1"/>
    </xf>
    <xf numFmtId="0" fontId="43" fillId="0" borderId="11" xfId="9" applyFont="1" applyFill="1" applyBorder="1" applyAlignment="1">
      <alignment horizontal="center" vertical="center" shrinkToFit="1"/>
    </xf>
    <xf numFmtId="223" fontId="43" fillId="6" borderId="9" xfId="10" applyNumberFormat="1" applyFont="1" applyFill="1" applyBorder="1" applyAlignment="1">
      <alignment horizontal="center" vertical="center" shrinkToFit="1"/>
    </xf>
    <xf numFmtId="223" fontId="43" fillId="6" borderId="11" xfId="10" applyNumberFormat="1" applyFont="1" applyFill="1" applyBorder="1" applyAlignment="1">
      <alignment horizontal="center" vertical="center" shrinkToFit="1"/>
    </xf>
    <xf numFmtId="182" fontId="43" fillId="0" borderId="136" xfId="9" applyNumberFormat="1" applyFont="1" applyFill="1" applyBorder="1" applyAlignment="1" applyProtection="1">
      <alignment horizontal="center" shrinkToFit="1"/>
      <protection locked="0"/>
    </xf>
    <xf numFmtId="182" fontId="43" fillId="6" borderId="95" xfId="9" applyNumberFormat="1" applyFont="1" applyFill="1" applyBorder="1" applyAlignment="1">
      <alignment horizontal="center" shrinkToFit="1"/>
    </xf>
    <xf numFmtId="0" fontId="43" fillId="7" borderId="122" xfId="9" applyFont="1" applyFill="1" applyBorder="1" applyAlignment="1">
      <alignment horizontal="center" vertical="center"/>
    </xf>
    <xf numFmtId="0" fontId="43" fillId="7" borderId="94" xfId="9" applyFont="1" applyFill="1" applyBorder="1" applyAlignment="1">
      <alignment horizontal="center" vertical="center"/>
    </xf>
    <xf numFmtId="0" fontId="43" fillId="7" borderId="95" xfId="9" applyFont="1" applyFill="1" applyBorder="1" applyAlignment="1">
      <alignment horizontal="center" vertical="center"/>
    </xf>
    <xf numFmtId="0" fontId="43" fillId="7" borderId="64" xfId="9" applyFont="1" applyFill="1" applyBorder="1" applyAlignment="1">
      <alignment horizontal="center" vertical="center"/>
    </xf>
    <xf numFmtId="0" fontId="43" fillId="7" borderId="63" xfId="9" applyFont="1" applyFill="1" applyBorder="1" applyAlignment="1">
      <alignment horizontal="center" vertical="center"/>
    </xf>
    <xf numFmtId="0" fontId="43" fillId="7" borderId="65" xfId="9" applyFont="1" applyFill="1" applyBorder="1" applyAlignment="1">
      <alignment horizontal="center" vertical="center"/>
    </xf>
    <xf numFmtId="0" fontId="43" fillId="0" borderId="122" xfId="9" applyFont="1" applyFill="1" applyBorder="1" applyAlignment="1">
      <alignment horizontal="center" vertical="center"/>
    </xf>
    <xf numFmtId="0" fontId="43" fillId="0" borderId="95" xfId="9" applyFont="1" applyFill="1" applyBorder="1" applyAlignment="1">
      <alignment horizontal="center" vertical="center"/>
    </xf>
    <xf numFmtId="0" fontId="43" fillId="0" borderId="64" xfId="9" applyFont="1" applyFill="1" applyBorder="1" applyAlignment="1">
      <alignment horizontal="center" vertical="center"/>
    </xf>
    <xf numFmtId="0" fontId="43" fillId="0" borderId="63" xfId="9" applyFont="1" applyFill="1" applyBorder="1" applyAlignment="1">
      <alignment horizontal="center" vertical="center"/>
    </xf>
    <xf numFmtId="0" fontId="43" fillId="0" borderId="65" xfId="9" applyFont="1" applyFill="1" applyBorder="1" applyAlignment="1">
      <alignment horizontal="center" vertical="center"/>
    </xf>
    <xf numFmtId="4" fontId="43" fillId="6" borderId="122" xfId="9" applyNumberFormat="1" applyFont="1" applyFill="1" applyBorder="1" applyAlignment="1">
      <alignment horizontal="center" vertical="center" shrinkToFit="1"/>
    </xf>
    <xf numFmtId="4" fontId="43" fillId="6" borderId="94" xfId="9" applyNumberFormat="1" applyFont="1" applyFill="1" applyBorder="1" applyAlignment="1">
      <alignment horizontal="center" vertical="center" shrinkToFit="1"/>
    </xf>
    <xf numFmtId="4" fontId="43" fillId="6" borderId="95" xfId="9" applyNumberFormat="1" applyFont="1" applyFill="1" applyBorder="1" applyAlignment="1">
      <alignment horizontal="center" vertical="center" shrinkToFit="1"/>
    </xf>
    <xf numFmtId="4" fontId="43" fillId="6" borderId="64" xfId="9" applyNumberFormat="1" applyFont="1" applyFill="1" applyBorder="1" applyAlignment="1">
      <alignment horizontal="center" vertical="center" shrinkToFit="1"/>
    </xf>
    <xf numFmtId="4" fontId="43" fillId="6" borderId="63" xfId="9" applyNumberFormat="1" applyFont="1" applyFill="1" applyBorder="1" applyAlignment="1">
      <alignment horizontal="center" vertical="center" shrinkToFit="1"/>
    </xf>
    <xf numFmtId="4" fontId="43" fillId="6" borderId="65" xfId="9" applyNumberFormat="1" applyFont="1" applyFill="1" applyBorder="1" applyAlignment="1">
      <alignment horizontal="center" vertical="center" shrinkToFit="1"/>
    </xf>
    <xf numFmtId="194" fontId="41" fillId="6" borderId="122" xfId="10" applyNumberFormat="1" applyFont="1" applyFill="1" applyBorder="1" applyAlignment="1">
      <alignment horizontal="center" vertical="top" shrinkToFit="1"/>
    </xf>
    <xf numFmtId="182" fontId="43" fillId="6" borderId="64" xfId="10" applyNumberFormat="1" applyFont="1" applyFill="1" applyBorder="1" applyAlignment="1">
      <alignment horizontal="center" vertical="top" shrinkToFit="1"/>
    </xf>
    <xf numFmtId="223" fontId="43" fillId="6" borderId="41" xfId="10" applyNumberFormat="1" applyFont="1" applyFill="1" applyBorder="1" applyAlignment="1">
      <alignment horizontal="center" vertical="center" shrinkToFit="1"/>
    </xf>
    <xf numFmtId="223" fontId="43" fillId="6" borderId="40" xfId="10" applyNumberFormat="1" applyFont="1" applyFill="1" applyBorder="1" applyAlignment="1">
      <alignment horizontal="center" vertical="center" shrinkToFit="1"/>
    </xf>
    <xf numFmtId="223" fontId="43" fillId="6" borderId="283" xfId="10" applyNumberFormat="1" applyFont="1" applyFill="1" applyBorder="1" applyAlignment="1">
      <alignment horizontal="center" vertical="center" shrinkToFit="1"/>
    </xf>
    <xf numFmtId="0" fontId="132" fillId="0" borderId="18" xfId="9" applyFont="1" applyBorder="1" applyAlignment="1">
      <alignment horizontal="left" vertical="top"/>
    </xf>
    <xf numFmtId="0" fontId="132" fillId="0" borderId="12" xfId="9" applyFont="1" applyBorder="1" applyAlignment="1">
      <alignment horizontal="left" vertical="top"/>
    </xf>
    <xf numFmtId="0" fontId="105" fillId="2" borderId="0" xfId="9" applyFont="1" applyFill="1" applyAlignment="1">
      <alignment horizontal="center" vertical="top" textRotation="255" shrinkToFit="1"/>
    </xf>
    <xf numFmtId="0" fontId="105" fillId="2" borderId="0" xfId="9" applyFont="1" applyFill="1" applyAlignment="1">
      <alignment horizontal="left" vertical="top" wrapText="1"/>
    </xf>
    <xf numFmtId="0" fontId="105" fillId="2" borderId="8" xfId="9" applyFont="1" applyFill="1" applyBorder="1" applyAlignment="1">
      <alignment horizontal="left" vertical="top" wrapText="1"/>
    </xf>
    <xf numFmtId="207" fontId="43" fillId="6" borderId="65" xfId="9" applyNumberFormat="1" applyFont="1" applyFill="1" applyBorder="1" applyAlignment="1">
      <alignment horizontal="center" vertical="center" shrinkToFit="1"/>
    </xf>
    <xf numFmtId="0" fontId="43" fillId="0" borderId="7" xfId="9" applyFont="1" applyFill="1" applyBorder="1" applyAlignment="1" applyProtection="1">
      <alignment horizontal="center" vertical="center"/>
      <protection locked="0"/>
    </xf>
    <xf numFmtId="0" fontId="43" fillId="0" borderId="8" xfId="9" applyFont="1" applyFill="1" applyBorder="1" applyAlignment="1" applyProtection="1">
      <alignment horizontal="center" vertical="center"/>
      <protection locked="0"/>
    </xf>
    <xf numFmtId="0" fontId="43" fillId="0" borderId="1" xfId="9" applyFont="1" applyFill="1" applyBorder="1" applyAlignment="1">
      <alignment horizontal="right" vertical="center"/>
    </xf>
    <xf numFmtId="0" fontId="43" fillId="0" borderId="1" xfId="9" applyFont="1" applyFill="1" applyBorder="1" applyAlignment="1">
      <alignment horizontal="right" vertical="top"/>
    </xf>
    <xf numFmtId="0" fontId="43" fillId="0" borderId="0" xfId="9" applyFont="1" applyFill="1" applyAlignment="1">
      <alignment horizontal="right" vertical="top"/>
    </xf>
    <xf numFmtId="0" fontId="41" fillId="2" borderId="0" xfId="9" applyFont="1" applyFill="1" applyAlignment="1">
      <alignment horizontal="right" vertical="center"/>
    </xf>
    <xf numFmtId="0" fontId="41" fillId="0" borderId="0" xfId="9" applyFont="1">
      <alignment vertical="center"/>
    </xf>
    <xf numFmtId="0" fontId="41" fillId="0" borderId="0" xfId="9" applyFont="1" applyFill="1" applyAlignment="1">
      <alignment horizontal="left" wrapText="1"/>
    </xf>
    <xf numFmtId="0" fontId="41" fillId="0" borderId="8" xfId="9" applyFont="1" applyFill="1" applyBorder="1" applyAlignment="1">
      <alignment horizontal="left" wrapText="1"/>
    </xf>
    <xf numFmtId="0" fontId="43" fillId="0" borderId="122" xfId="9" applyFont="1" applyFill="1" applyBorder="1" applyAlignment="1">
      <alignment horizontal="center" vertical="center" wrapText="1" shrinkToFit="1"/>
    </xf>
    <xf numFmtId="0" fontId="43" fillId="0" borderId="94" xfId="9" applyFont="1" applyFill="1" applyBorder="1" applyAlignment="1">
      <alignment horizontal="center" vertical="center" wrapText="1" shrinkToFit="1"/>
    </xf>
    <xf numFmtId="0" fontId="43" fillId="0" borderId="95" xfId="9" applyFont="1" applyFill="1" applyBorder="1" applyAlignment="1">
      <alignment horizontal="center" vertical="center" wrapText="1" shrinkToFit="1"/>
    </xf>
    <xf numFmtId="0" fontId="43" fillId="0" borderId="9" xfId="9" applyFont="1" applyFill="1" applyBorder="1" applyAlignment="1">
      <alignment horizontal="center" vertical="center" wrapText="1" shrinkToFit="1"/>
    </xf>
    <xf numFmtId="0" fontId="43" fillId="0" borderId="11" xfId="9" applyFont="1" applyFill="1" applyBorder="1" applyAlignment="1">
      <alignment horizontal="center" vertical="center" wrapText="1" shrinkToFit="1"/>
    </xf>
    <xf numFmtId="0" fontId="43" fillId="0" borderId="10" xfId="9" applyFont="1" applyFill="1" applyBorder="1" applyAlignment="1">
      <alignment horizontal="center" vertical="center" wrapText="1" shrinkToFit="1"/>
    </xf>
    <xf numFmtId="0" fontId="43" fillId="0" borderId="11" xfId="10" applyFont="1" applyBorder="1" applyAlignment="1" applyProtection="1">
      <alignment horizontal="center" vertical="center" shrinkToFit="1"/>
      <protection locked="0"/>
    </xf>
    <xf numFmtId="0" fontId="44" fillId="0" borderId="126" xfId="9" applyFont="1" applyFill="1" applyBorder="1" applyAlignment="1">
      <alignment horizontal="center" vertical="center"/>
    </xf>
    <xf numFmtId="0" fontId="43" fillId="0" borderId="11" xfId="9" applyFont="1" applyFill="1" applyBorder="1" applyAlignment="1">
      <alignment horizontal="distributed" vertical="center"/>
    </xf>
    <xf numFmtId="0" fontId="41" fillId="0" borderId="11" xfId="9" applyFont="1" applyFill="1" applyBorder="1" applyAlignment="1">
      <alignment horizontal="right" vertical="center" shrinkToFit="1"/>
    </xf>
    <xf numFmtId="0" fontId="43" fillId="0" borderId="11" xfId="9" applyFont="1" applyFill="1" applyBorder="1" applyAlignment="1" applyProtection="1">
      <alignment horizontal="center" vertical="center" shrinkToFit="1"/>
      <protection locked="0"/>
    </xf>
    <xf numFmtId="0" fontId="41" fillId="0" borderId="138" xfId="9" applyFont="1" applyFill="1" applyBorder="1" applyAlignment="1">
      <alignment horizontal="center" vertical="center"/>
    </xf>
    <xf numFmtId="0" fontId="41" fillId="0" borderId="139" xfId="9" applyFont="1" applyFill="1" applyBorder="1" applyAlignment="1">
      <alignment horizontal="center" vertical="center"/>
    </xf>
    <xf numFmtId="0" fontId="41" fillId="0" borderId="140" xfId="9" applyFont="1" applyFill="1" applyBorder="1" applyAlignment="1">
      <alignment horizontal="center" vertical="center"/>
    </xf>
    <xf numFmtId="0" fontId="41" fillId="0" borderId="141" xfId="9" applyFont="1" applyFill="1" applyBorder="1" applyAlignment="1">
      <alignment horizontal="center" vertical="center"/>
    </xf>
    <xf numFmtId="0" fontId="43" fillId="0" borderId="18" xfId="9" applyFont="1" applyFill="1" applyBorder="1" applyAlignment="1">
      <alignment horizontal="left" vertical="center"/>
    </xf>
    <xf numFmtId="0" fontId="48" fillId="0" borderId="6" xfId="0" applyFont="1" applyBorder="1">
      <alignment vertical="center"/>
    </xf>
    <xf numFmtId="0" fontId="48" fillId="0" borderId="9" xfId="0" applyFont="1" applyBorder="1">
      <alignment vertical="center"/>
    </xf>
    <xf numFmtId="0" fontId="48" fillId="0" borderId="11" xfId="0" applyFont="1" applyBorder="1">
      <alignment vertical="center"/>
    </xf>
    <xf numFmtId="0" fontId="48" fillId="0" borderId="10" xfId="0" applyFont="1" applyBorder="1">
      <alignment vertical="center"/>
    </xf>
    <xf numFmtId="183" fontId="43" fillId="0" borderId="55" xfId="9" applyNumberFormat="1" applyFont="1" applyFill="1" applyBorder="1" applyAlignment="1">
      <alignment horizontal="right" vertical="center" shrinkToFit="1"/>
    </xf>
    <xf numFmtId="183" fontId="43" fillId="0" borderId="45" xfId="9" applyNumberFormat="1" applyFont="1" applyFill="1" applyBorder="1" applyAlignment="1">
      <alignment horizontal="right" vertical="center" shrinkToFit="1"/>
    </xf>
    <xf numFmtId="183" fontId="43" fillId="0" borderId="92" xfId="9" applyNumberFormat="1" applyFont="1" applyFill="1" applyBorder="1" applyAlignment="1">
      <alignment horizontal="right" vertical="center" shrinkToFit="1"/>
    </xf>
    <xf numFmtId="0" fontId="43" fillId="0" borderId="55" xfId="9" applyFont="1" applyFill="1" applyBorder="1" applyAlignment="1" applyProtection="1">
      <alignment horizontal="right" vertical="center" shrinkToFit="1"/>
      <protection locked="0"/>
    </xf>
    <xf numFmtId="0" fontId="43" fillId="0" borderId="192" xfId="9" applyFont="1" applyFill="1" applyBorder="1" applyAlignment="1" applyProtection="1">
      <alignment horizontal="right" vertical="center" shrinkToFit="1"/>
      <protection locked="0"/>
    </xf>
    <xf numFmtId="184" fontId="43" fillId="0" borderId="188" xfId="9" applyNumberFormat="1" applyFont="1" applyFill="1" applyBorder="1" applyAlignment="1" applyProtection="1">
      <alignment shrinkToFit="1"/>
      <protection locked="0"/>
    </xf>
    <xf numFmtId="184" fontId="43" fillId="0" borderId="92" xfId="9" applyNumberFormat="1" applyFont="1" applyFill="1" applyBorder="1" applyAlignment="1" applyProtection="1">
      <alignment shrinkToFit="1"/>
      <protection locked="0"/>
    </xf>
    <xf numFmtId="184" fontId="43" fillId="0" borderId="187" xfId="9" applyNumberFormat="1" applyFont="1" applyFill="1" applyBorder="1" applyAlignment="1" applyProtection="1">
      <alignment shrinkToFit="1"/>
      <protection locked="0"/>
    </xf>
    <xf numFmtId="184" fontId="43" fillId="0" borderId="47" xfId="9" applyNumberFormat="1" applyFont="1" applyFill="1" applyBorder="1" applyAlignment="1" applyProtection="1">
      <alignment shrinkToFit="1"/>
      <protection locked="0"/>
    </xf>
    <xf numFmtId="183" fontId="43" fillId="0" borderId="54" xfId="9" applyNumberFormat="1" applyFont="1" applyFill="1" applyBorder="1" applyAlignment="1">
      <alignment horizontal="right" vertical="center" shrinkToFit="1"/>
    </xf>
    <xf numFmtId="183" fontId="43" fillId="0" borderId="51" xfId="9" applyNumberFormat="1" applyFont="1" applyFill="1" applyBorder="1" applyAlignment="1">
      <alignment horizontal="right" vertical="center" shrinkToFit="1"/>
    </xf>
    <xf numFmtId="183" fontId="43" fillId="0" borderId="47" xfId="9" applyNumberFormat="1" applyFont="1" applyFill="1" applyBorder="1" applyAlignment="1">
      <alignment horizontal="right" vertical="center" shrinkToFit="1"/>
    </xf>
    <xf numFmtId="0" fontId="43" fillId="0" borderId="54" xfId="9" applyFont="1" applyFill="1" applyBorder="1" applyAlignment="1" applyProtection="1">
      <alignment horizontal="right" vertical="center" shrinkToFit="1"/>
      <protection locked="0"/>
    </xf>
    <xf numFmtId="0" fontId="43" fillId="0" borderId="191" xfId="9" applyFont="1" applyFill="1" applyBorder="1" applyAlignment="1" applyProtection="1">
      <alignment horizontal="right" vertical="center" shrinkToFit="1"/>
      <protection locked="0"/>
    </xf>
    <xf numFmtId="182" fontId="43" fillId="6" borderId="54" xfId="9" applyNumberFormat="1" applyFont="1" applyFill="1" applyBorder="1" applyAlignment="1">
      <alignment shrinkToFit="1"/>
    </xf>
    <xf numFmtId="182" fontId="43" fillId="6" borderId="51" xfId="9" applyNumberFormat="1" applyFont="1" applyFill="1" applyBorder="1" applyAlignment="1">
      <alignment shrinkToFit="1"/>
    </xf>
    <xf numFmtId="182" fontId="43" fillId="6" borderId="47" xfId="9" applyNumberFormat="1" applyFont="1" applyFill="1" applyBorder="1" applyAlignment="1">
      <alignment shrinkToFit="1"/>
    </xf>
    <xf numFmtId="182" fontId="43" fillId="6" borderId="191" xfId="9" applyNumberFormat="1" applyFont="1" applyFill="1" applyBorder="1" applyAlignment="1">
      <alignment shrinkToFit="1"/>
    </xf>
    <xf numFmtId="182" fontId="43" fillId="6" borderId="188" xfId="9" applyNumberFormat="1" applyFont="1" applyFill="1" applyBorder="1" applyAlignment="1">
      <alignment shrinkToFit="1"/>
    </xf>
    <xf numFmtId="182" fontId="43" fillId="6" borderId="92" xfId="9" applyNumberFormat="1" applyFont="1" applyFill="1" applyBorder="1" applyAlignment="1">
      <alignment shrinkToFit="1"/>
    </xf>
    <xf numFmtId="182" fontId="43" fillId="6" borderId="55" xfId="9" applyNumberFormat="1" applyFont="1" applyFill="1" applyBorder="1" applyAlignment="1">
      <alignment shrinkToFit="1"/>
    </xf>
    <xf numFmtId="182" fontId="43" fillId="6" borderId="45" xfId="9" applyNumberFormat="1" applyFont="1" applyFill="1" applyBorder="1" applyAlignment="1">
      <alignment shrinkToFit="1"/>
    </xf>
    <xf numFmtId="182" fontId="43" fillId="6" borderId="192" xfId="9" applyNumberFormat="1" applyFont="1" applyFill="1" applyBorder="1" applyAlignment="1">
      <alignment shrinkToFit="1"/>
    </xf>
    <xf numFmtId="182" fontId="43" fillId="6" borderId="187" xfId="9" applyNumberFormat="1" applyFont="1" applyFill="1" applyBorder="1" applyAlignment="1">
      <alignment shrinkToFit="1"/>
    </xf>
    <xf numFmtId="183" fontId="48" fillId="0" borderId="92" xfId="0" applyNumberFormat="1" applyFont="1" applyBorder="1" applyAlignment="1">
      <alignment horizontal="right" vertical="center" shrinkToFit="1"/>
    </xf>
    <xf numFmtId="184" fontId="43" fillId="0" borderId="189" xfId="9" applyNumberFormat="1" applyFont="1" applyFill="1" applyBorder="1" applyAlignment="1" applyProtection="1">
      <alignment shrinkToFit="1"/>
      <protection locked="0"/>
    </xf>
    <xf numFmtId="184" fontId="43" fillId="0" borderId="93" xfId="9" applyNumberFormat="1" applyFont="1" applyFill="1" applyBorder="1" applyAlignment="1" applyProtection="1">
      <alignment shrinkToFit="1"/>
      <protection locked="0"/>
    </xf>
    <xf numFmtId="183" fontId="43" fillId="0" borderId="57" xfId="9" applyNumberFormat="1" applyFont="1" applyFill="1" applyBorder="1" applyAlignment="1">
      <alignment horizontal="right" vertical="center" shrinkToFit="1"/>
    </xf>
    <xf numFmtId="183" fontId="43" fillId="0" borderId="44" xfId="9" applyNumberFormat="1" applyFont="1" applyFill="1" applyBorder="1" applyAlignment="1">
      <alignment horizontal="right" vertical="center" shrinkToFit="1"/>
    </xf>
    <xf numFmtId="183" fontId="43" fillId="0" borderId="93" xfId="9" applyNumberFormat="1" applyFont="1" applyFill="1" applyBorder="1" applyAlignment="1">
      <alignment horizontal="right" vertical="center" shrinkToFit="1"/>
    </xf>
    <xf numFmtId="0" fontId="43" fillId="0" borderId="57" xfId="9" applyFont="1" applyFill="1" applyBorder="1" applyAlignment="1" applyProtection="1">
      <alignment horizontal="right" vertical="center" shrinkToFit="1"/>
      <protection locked="0"/>
    </xf>
    <xf numFmtId="0" fontId="43" fillId="0" borderId="193" xfId="9" applyFont="1" applyFill="1" applyBorder="1" applyAlignment="1" applyProtection="1">
      <alignment horizontal="right" vertical="center" shrinkToFit="1"/>
      <protection locked="0"/>
    </xf>
    <xf numFmtId="182" fontId="43" fillId="6" borderId="189" xfId="9" applyNumberFormat="1" applyFont="1" applyFill="1" applyBorder="1" applyAlignment="1">
      <alignment shrinkToFit="1"/>
    </xf>
    <xf numFmtId="182" fontId="43" fillId="6" borderId="93" xfId="9" applyNumberFormat="1" applyFont="1" applyFill="1" applyBorder="1" applyAlignment="1">
      <alignment shrinkToFit="1"/>
    </xf>
    <xf numFmtId="182" fontId="43" fillId="6" borderId="57" xfId="9" applyNumberFormat="1" applyFont="1" applyFill="1" applyBorder="1" applyAlignment="1">
      <alignment shrinkToFit="1"/>
    </xf>
    <xf numFmtId="182" fontId="43" fillId="6" borderId="44" xfId="9" applyNumberFormat="1" applyFont="1" applyFill="1" applyBorder="1" applyAlignment="1">
      <alignment shrinkToFit="1"/>
    </xf>
    <xf numFmtId="182" fontId="43" fillId="6" borderId="193" xfId="9" applyNumberFormat="1" applyFont="1" applyFill="1" applyBorder="1" applyAlignment="1">
      <alignment shrinkToFit="1"/>
    </xf>
    <xf numFmtId="182" fontId="43" fillId="6" borderId="18" xfId="9" applyNumberFormat="1" applyFont="1" applyFill="1" applyBorder="1" applyAlignment="1">
      <alignment shrinkToFit="1"/>
    </xf>
    <xf numFmtId="182" fontId="43" fillId="6" borderId="12" xfId="9" applyNumberFormat="1" applyFont="1" applyFill="1" applyBorder="1" applyAlignment="1">
      <alignment shrinkToFit="1"/>
    </xf>
    <xf numFmtId="182" fontId="43" fillId="6" borderId="6" xfId="9" applyNumberFormat="1" applyFont="1" applyFill="1" applyBorder="1" applyAlignment="1">
      <alignment shrinkToFit="1"/>
    </xf>
    <xf numFmtId="182" fontId="43" fillId="6" borderId="9" xfId="9" applyNumberFormat="1" applyFont="1" applyFill="1" applyBorder="1" applyAlignment="1">
      <alignment shrinkToFit="1"/>
    </xf>
    <xf numFmtId="182" fontId="43" fillId="6" borderId="11" xfId="9" applyNumberFormat="1" applyFont="1" applyFill="1" applyBorder="1" applyAlignment="1">
      <alignment shrinkToFit="1"/>
    </xf>
    <xf numFmtId="182" fontId="43" fillId="6" borderId="10" xfId="9" applyNumberFormat="1" applyFont="1" applyFill="1" applyBorder="1" applyAlignment="1">
      <alignment shrinkToFit="1"/>
    </xf>
    <xf numFmtId="182" fontId="43" fillId="6" borderId="9" xfId="9" applyNumberFormat="1" applyFont="1" applyFill="1" applyBorder="1" applyAlignment="1">
      <alignment horizontal="right" vertical="center" shrinkToFit="1"/>
    </xf>
    <xf numFmtId="182" fontId="43" fillId="6" borderId="142" xfId="9" applyNumberFormat="1" applyFont="1" applyFill="1" applyBorder="1" applyAlignment="1">
      <alignment horizontal="right" vertical="center" shrinkToFit="1"/>
    </xf>
    <xf numFmtId="0" fontId="41" fillId="0" borderId="0" xfId="0" applyFont="1" applyAlignment="1">
      <alignment horizontal="right" vertical="center" shrinkToFit="1"/>
    </xf>
    <xf numFmtId="182" fontId="41" fillId="0" borderId="0" xfId="9" applyNumberFormat="1" applyFont="1" applyFill="1" applyAlignment="1">
      <alignment horizontal="left"/>
    </xf>
    <xf numFmtId="182" fontId="43" fillId="6" borderId="143" xfId="9" applyNumberFormat="1" applyFont="1" applyFill="1" applyBorder="1" applyAlignment="1">
      <alignment shrinkToFit="1"/>
    </xf>
    <xf numFmtId="182" fontId="43" fillId="6" borderId="144" xfId="9" applyNumberFormat="1" applyFont="1" applyFill="1" applyBorder="1" applyAlignment="1">
      <alignment shrinkToFit="1"/>
    </xf>
    <xf numFmtId="182" fontId="43" fillId="6" borderId="50" xfId="9" applyNumberFormat="1" applyFont="1" applyFill="1" applyBorder="1" applyAlignment="1">
      <alignment shrinkToFit="1"/>
    </xf>
    <xf numFmtId="182" fontId="43" fillId="6" borderId="142" xfId="9" applyNumberFormat="1" applyFont="1" applyFill="1" applyBorder="1" applyAlignment="1">
      <alignment shrinkToFit="1"/>
    </xf>
    <xf numFmtId="0" fontId="48" fillId="0" borderId="6" xfId="0" applyFont="1" applyBorder="1" applyAlignment="1">
      <alignment horizontal="center" vertical="center"/>
    </xf>
    <xf numFmtId="0" fontId="48" fillId="0" borderId="9" xfId="0" applyFont="1" applyBorder="1" applyAlignment="1">
      <alignment horizontal="center" vertical="center"/>
    </xf>
    <xf numFmtId="0" fontId="48" fillId="0" borderId="11" xfId="0" applyFont="1" applyBorder="1" applyAlignment="1">
      <alignment horizontal="center" vertical="center"/>
    </xf>
    <xf numFmtId="0" fontId="48" fillId="0" borderId="10" xfId="0" applyFont="1" applyBorder="1" applyAlignment="1">
      <alignment horizontal="center" vertical="center"/>
    </xf>
    <xf numFmtId="0" fontId="43" fillId="0" borderId="0" xfId="9" applyFont="1" applyFill="1" applyAlignment="1">
      <alignment horizontal="distributed" vertical="center" shrinkToFit="1"/>
    </xf>
    <xf numFmtId="0" fontId="43" fillId="0" borderId="46" xfId="9" applyFont="1" applyFill="1" applyBorder="1" applyAlignment="1" applyProtection="1">
      <alignment horizontal="center" vertical="center" shrinkToFit="1"/>
      <protection locked="0"/>
    </xf>
    <xf numFmtId="0" fontId="108" fillId="0" borderId="0" xfId="9" applyFont="1" applyFill="1" applyAlignment="1">
      <alignment horizontal="center" vertical="center" shrinkToFit="1"/>
    </xf>
    <xf numFmtId="190" fontId="43" fillId="0" borderId="46" xfId="9" applyNumberFormat="1" applyFont="1" applyFill="1" applyBorder="1" applyAlignment="1" applyProtection="1">
      <alignment horizontal="center" vertical="center" shrinkToFit="1"/>
      <protection locked="0"/>
    </xf>
    <xf numFmtId="0" fontId="43" fillId="0" borderId="0" xfId="9" applyFont="1" applyFill="1" applyAlignment="1" applyProtection="1">
      <alignment horizontal="center" vertical="top" shrinkToFit="1"/>
      <protection locked="0"/>
    </xf>
    <xf numFmtId="182" fontId="43" fillId="6" borderId="75" xfId="9" applyNumberFormat="1" applyFont="1" applyFill="1" applyBorder="1" applyAlignment="1">
      <alignment shrinkToFit="1"/>
    </xf>
    <xf numFmtId="182" fontId="43" fillId="6" borderId="76" xfId="9" applyNumberFormat="1" applyFont="1" applyFill="1" applyBorder="1" applyAlignment="1">
      <alignment shrinkToFit="1"/>
    </xf>
    <xf numFmtId="182" fontId="43" fillId="6" borderId="43" xfId="9" applyNumberFormat="1" applyFont="1" applyFill="1" applyBorder="1" applyAlignment="1">
      <alignment shrinkToFit="1"/>
    </xf>
    <xf numFmtId="182" fontId="43" fillId="6" borderId="125" xfId="9" applyNumberFormat="1" applyFont="1" applyFill="1" applyBorder="1" applyAlignment="1">
      <alignment shrinkToFit="1"/>
    </xf>
    <xf numFmtId="182" fontId="43" fillId="6" borderId="145" xfId="9" applyNumberFormat="1" applyFont="1" applyFill="1" applyBorder="1" applyAlignment="1">
      <alignment shrinkToFit="1"/>
    </xf>
    <xf numFmtId="182" fontId="43" fillId="6" borderId="146" xfId="9" applyNumberFormat="1" applyFont="1" applyFill="1" applyBorder="1" applyAlignment="1">
      <alignment shrinkToFit="1"/>
    </xf>
    <xf numFmtId="182" fontId="43" fillId="6" borderId="147" xfId="9" applyNumberFormat="1" applyFont="1" applyFill="1" applyBorder="1" applyAlignment="1">
      <alignment shrinkToFit="1"/>
    </xf>
    <xf numFmtId="182" fontId="43" fillId="6" borderId="148" xfId="9" applyNumberFormat="1" applyFont="1" applyFill="1" applyBorder="1" applyAlignment="1">
      <alignment shrinkToFit="1"/>
    </xf>
    <xf numFmtId="0" fontId="41" fillId="0" borderId="12" xfId="0" applyFont="1" applyBorder="1" applyAlignment="1">
      <alignment horizontal="right" vertical="center" shrinkToFit="1"/>
    </xf>
    <xf numFmtId="182" fontId="41" fillId="0" borderId="12" xfId="9" applyNumberFormat="1" applyFont="1" applyFill="1" applyBorder="1" applyAlignment="1">
      <alignment horizontal="left"/>
    </xf>
    <xf numFmtId="182" fontId="41" fillId="0" borderId="12" xfId="9" applyNumberFormat="1" applyFont="1" applyFill="1" applyBorder="1" applyAlignment="1">
      <alignment horizontal="left" shrinkToFit="1"/>
    </xf>
    <xf numFmtId="0" fontId="41" fillId="0" borderId="0" xfId="9" applyFont="1" applyFill="1" applyAlignment="1">
      <alignment horizontal="left" vertical="center" shrinkToFit="1"/>
    </xf>
    <xf numFmtId="184" fontId="43" fillId="0" borderId="0" xfId="9" applyNumberFormat="1" applyFont="1" applyFill="1" applyAlignment="1">
      <alignment horizontal="left" vertical="center"/>
    </xf>
    <xf numFmtId="0" fontId="44" fillId="0" borderId="22" xfId="9" applyFont="1" applyBorder="1" applyAlignment="1">
      <alignment horizontal="left" vertical="top" wrapText="1"/>
    </xf>
    <xf numFmtId="0" fontId="44" fillId="0" borderId="21" xfId="9" applyFont="1" applyBorder="1" applyAlignment="1">
      <alignment horizontal="left" vertical="top" wrapText="1"/>
    </xf>
    <xf numFmtId="0" fontId="44" fillId="0" borderId="108" xfId="9" applyFont="1" applyBorder="1" applyAlignment="1">
      <alignment horizontal="left" vertical="top" wrapText="1"/>
    </xf>
    <xf numFmtId="0" fontId="44" fillId="0" borderId="1" xfId="9" applyFont="1" applyBorder="1" applyAlignment="1">
      <alignment horizontal="left" vertical="top" wrapText="1"/>
    </xf>
    <xf numFmtId="0" fontId="44" fillId="0" borderId="0" xfId="9" applyFont="1" applyAlignment="1">
      <alignment horizontal="left" vertical="top" wrapText="1"/>
    </xf>
    <xf numFmtId="0" fontId="44" fillId="0" borderId="2" xfId="9" applyFont="1" applyBorder="1" applyAlignment="1">
      <alignment horizontal="left" vertical="top" wrapText="1"/>
    </xf>
    <xf numFmtId="0" fontId="44" fillId="0" borderId="4" xfId="9" applyFont="1" applyBorder="1" applyAlignment="1">
      <alignment horizontal="left" vertical="top" wrapText="1"/>
    </xf>
    <xf numFmtId="0" fontId="44" fillId="0" borderId="3" xfId="9" applyFont="1" applyBorder="1" applyAlignment="1">
      <alignment horizontal="left" vertical="top" wrapText="1"/>
    </xf>
    <xf numFmtId="0" fontId="44" fillId="0" borderId="5" xfId="9" applyFont="1" applyBorder="1" applyAlignment="1">
      <alignment horizontal="left" vertical="top" wrapText="1"/>
    </xf>
    <xf numFmtId="177" fontId="43" fillId="11" borderId="280" xfId="9" applyNumberFormat="1" applyFont="1" applyFill="1" applyBorder="1">
      <alignment vertical="center"/>
    </xf>
    <xf numFmtId="180" fontId="43" fillId="6" borderId="167" xfId="9" applyNumberFormat="1" applyFont="1" applyFill="1" applyBorder="1" applyAlignment="1">
      <alignment horizontal="center" vertical="center"/>
    </xf>
    <xf numFmtId="204" fontId="43" fillId="0" borderId="157" xfId="9" applyNumberFormat="1" applyFont="1" applyFill="1" applyBorder="1" applyAlignment="1" applyProtection="1">
      <alignment horizontal="center" vertical="center"/>
      <protection locked="0"/>
    </xf>
    <xf numFmtId="204" fontId="43" fillId="0" borderId="89" xfId="9" applyNumberFormat="1" applyFont="1" applyFill="1" applyBorder="1" applyAlignment="1" applyProtection="1">
      <alignment horizontal="center" vertical="center"/>
      <protection locked="0"/>
    </xf>
    <xf numFmtId="194" fontId="43" fillId="0" borderId="101" xfId="9" applyNumberFormat="1" applyFont="1" applyFill="1" applyBorder="1" applyAlignment="1" applyProtection="1">
      <alignment horizontal="center" vertical="center"/>
      <protection locked="0"/>
    </xf>
    <xf numFmtId="194" fontId="43" fillId="0" borderId="44" xfId="9" applyNumberFormat="1" applyFont="1" applyFill="1" applyBorder="1" applyAlignment="1" applyProtection="1">
      <alignment horizontal="center" vertical="center"/>
      <protection locked="0"/>
    </xf>
    <xf numFmtId="194" fontId="43" fillId="0" borderId="93" xfId="9" applyNumberFormat="1" applyFont="1" applyFill="1" applyBorder="1" applyAlignment="1" applyProtection="1">
      <alignment horizontal="center" vertical="center"/>
      <protection locked="0"/>
    </xf>
    <xf numFmtId="216" fontId="43" fillId="6" borderId="57" xfId="9" applyNumberFormat="1" applyFont="1" applyFill="1" applyBorder="1" applyAlignment="1">
      <alignment horizontal="center" vertical="center" wrapText="1"/>
    </xf>
    <xf numFmtId="216" fontId="43" fillId="6" borderId="44" xfId="9" applyNumberFormat="1" applyFont="1" applyFill="1" applyBorder="1" applyAlignment="1">
      <alignment horizontal="center" vertical="center" wrapText="1"/>
    </xf>
    <xf numFmtId="216" fontId="43" fillId="6" borderId="93" xfId="9" applyNumberFormat="1" applyFont="1" applyFill="1" applyBorder="1" applyAlignment="1">
      <alignment horizontal="center" vertical="center" wrapText="1"/>
    </xf>
    <xf numFmtId="216" fontId="43" fillId="0" borderId="0" xfId="9" applyNumberFormat="1" applyFont="1" applyFill="1" applyAlignment="1">
      <alignment horizontal="center" vertical="center" shrinkToFit="1"/>
    </xf>
    <xf numFmtId="177" fontId="43" fillId="11" borderId="245" xfId="9" applyNumberFormat="1" applyFont="1" applyFill="1" applyBorder="1">
      <alignment vertical="center"/>
    </xf>
    <xf numFmtId="177" fontId="43" fillId="11" borderId="166" xfId="9" applyNumberFormat="1" applyFont="1" applyFill="1" applyBorder="1">
      <alignment vertical="center"/>
    </xf>
    <xf numFmtId="177" fontId="43" fillId="11" borderId="190" xfId="9" applyNumberFormat="1" applyFont="1" applyFill="1" applyBorder="1">
      <alignment vertical="center"/>
    </xf>
    <xf numFmtId="20" fontId="43" fillId="0" borderId="44" xfId="9" applyNumberFormat="1" applyFont="1" applyFill="1" applyBorder="1" applyAlignment="1">
      <alignment vertical="center" shrinkToFit="1"/>
    </xf>
    <xf numFmtId="0" fontId="43" fillId="0" borderId="44" xfId="9" applyFont="1" applyFill="1" applyBorder="1" applyAlignment="1">
      <alignment vertical="center" shrinkToFit="1"/>
    </xf>
    <xf numFmtId="20" fontId="41" fillId="0" borderId="44" xfId="9" applyNumberFormat="1" applyFont="1" applyFill="1" applyBorder="1" applyAlignment="1">
      <alignment horizontal="center" vertical="center" shrinkToFit="1"/>
    </xf>
    <xf numFmtId="200" fontId="43" fillId="0" borderId="157" xfId="9" applyNumberFormat="1" applyFont="1" applyFill="1" applyBorder="1" applyProtection="1">
      <alignment vertical="center"/>
      <protection locked="0"/>
    </xf>
    <xf numFmtId="200" fontId="43" fillId="0" borderId="89" xfId="9" applyNumberFormat="1" applyFont="1" applyFill="1" applyBorder="1" applyProtection="1">
      <alignment vertical="center"/>
      <protection locked="0"/>
    </xf>
    <xf numFmtId="200" fontId="43" fillId="0" borderId="158" xfId="9" applyNumberFormat="1" applyFont="1" applyFill="1" applyBorder="1" applyProtection="1">
      <alignment vertical="center"/>
      <protection locked="0"/>
    </xf>
    <xf numFmtId="204" fontId="43" fillId="6" borderId="57" xfId="9" applyNumberFormat="1" applyFont="1" applyFill="1" applyBorder="1">
      <alignment vertical="center"/>
    </xf>
    <xf numFmtId="204" fontId="43" fillId="6" borderId="44" xfId="9" applyNumberFormat="1" applyFont="1" applyFill="1" applyBorder="1">
      <alignment vertical="center"/>
    </xf>
    <xf numFmtId="180" fontId="43" fillId="6" borderId="166" xfId="9" applyNumberFormat="1" applyFont="1" applyFill="1" applyBorder="1" applyAlignment="1">
      <alignment horizontal="center" vertical="center"/>
    </xf>
    <xf numFmtId="20" fontId="43" fillId="0" borderId="45" xfId="9" applyNumberFormat="1" applyFont="1" applyFill="1" applyBorder="1" applyAlignment="1">
      <alignment vertical="center" shrinkToFit="1"/>
    </xf>
    <xf numFmtId="0" fontId="43" fillId="0" borderId="45" xfId="9" applyFont="1" applyFill="1" applyBorder="1" applyAlignment="1">
      <alignment vertical="center" shrinkToFit="1"/>
    </xf>
    <xf numFmtId="200" fontId="43" fillId="0" borderId="153" xfId="9" applyNumberFormat="1" applyFont="1" applyFill="1" applyBorder="1" applyProtection="1">
      <alignment vertical="center"/>
      <protection locked="0"/>
    </xf>
    <xf numFmtId="200" fontId="43" fillId="0" borderId="151" xfId="9" applyNumberFormat="1" applyFont="1" applyFill="1" applyBorder="1" applyProtection="1">
      <alignment vertical="center"/>
      <protection locked="0"/>
    </xf>
    <xf numFmtId="200" fontId="43" fillId="0" borderId="150" xfId="9" applyNumberFormat="1" applyFont="1" applyFill="1" applyBorder="1" applyProtection="1">
      <alignment vertical="center"/>
      <protection locked="0"/>
    </xf>
    <xf numFmtId="200" fontId="43" fillId="0" borderId="106" xfId="9" applyNumberFormat="1" applyFont="1" applyFill="1" applyBorder="1" applyProtection="1">
      <alignment vertical="center"/>
      <protection locked="0"/>
    </xf>
    <xf numFmtId="204" fontId="43" fillId="6" borderId="153" xfId="9" applyNumberFormat="1" applyFont="1" applyFill="1" applyBorder="1">
      <alignment vertical="center"/>
    </xf>
    <xf numFmtId="204" fontId="43" fillId="6" borderId="151" xfId="9" applyNumberFormat="1" applyFont="1" applyFill="1" applyBorder="1">
      <alignment vertical="center"/>
    </xf>
    <xf numFmtId="204" fontId="43" fillId="6" borderId="98" xfId="9" applyNumberFormat="1" applyFont="1" applyFill="1" applyBorder="1">
      <alignment vertical="center"/>
    </xf>
    <xf numFmtId="204" fontId="43" fillId="0" borderId="153" xfId="9" applyNumberFormat="1" applyFont="1" applyFill="1" applyBorder="1" applyAlignment="1" applyProtection="1">
      <alignment horizontal="center" vertical="center"/>
      <protection locked="0"/>
    </xf>
    <xf numFmtId="204" fontId="43" fillId="0" borderId="151" xfId="9" applyNumberFormat="1" applyFont="1" applyFill="1" applyBorder="1" applyAlignment="1" applyProtection="1">
      <alignment horizontal="center" vertical="center"/>
      <protection locked="0"/>
    </xf>
    <xf numFmtId="194" fontId="43" fillId="0" borderId="98" xfId="9" applyNumberFormat="1" applyFont="1" applyFill="1" applyBorder="1" applyAlignment="1" applyProtection="1">
      <alignment horizontal="center" vertical="center"/>
      <protection locked="0"/>
    </xf>
    <xf numFmtId="194" fontId="43" fillId="0" borderId="45" xfId="9" applyNumberFormat="1" applyFont="1" applyFill="1" applyBorder="1" applyAlignment="1" applyProtection="1">
      <alignment horizontal="center" vertical="center"/>
      <protection locked="0"/>
    </xf>
    <xf numFmtId="194" fontId="43" fillId="0" borderId="92" xfId="9" applyNumberFormat="1" applyFont="1" applyFill="1" applyBorder="1" applyAlignment="1" applyProtection="1">
      <alignment horizontal="center" vertical="center"/>
      <protection locked="0"/>
    </xf>
    <xf numFmtId="216" fontId="43" fillId="6" borderId="55" xfId="9" applyNumberFormat="1" applyFont="1" applyFill="1" applyBorder="1" applyAlignment="1">
      <alignment horizontal="center" vertical="center" wrapText="1"/>
    </xf>
    <xf numFmtId="216" fontId="43" fillId="6" borderId="45" xfId="9" applyNumberFormat="1" applyFont="1" applyFill="1" applyBorder="1" applyAlignment="1">
      <alignment horizontal="center" vertical="center" wrapText="1"/>
    </xf>
    <xf numFmtId="216" fontId="43" fillId="6" borderId="92" xfId="9" applyNumberFormat="1" applyFont="1" applyFill="1" applyBorder="1" applyAlignment="1">
      <alignment horizontal="center" vertical="center" wrapText="1"/>
    </xf>
    <xf numFmtId="200" fontId="43" fillId="0" borderId="98" xfId="9" applyNumberFormat="1" applyFont="1" applyFill="1" applyBorder="1" applyProtection="1">
      <alignment vertical="center"/>
      <protection locked="0"/>
    </xf>
    <xf numFmtId="177" fontId="43" fillId="11" borderId="165" xfId="9" applyNumberFormat="1" applyFont="1" applyFill="1" applyBorder="1">
      <alignment vertical="center"/>
    </xf>
    <xf numFmtId="180" fontId="43" fillId="6" borderId="165" xfId="9" applyNumberFormat="1" applyFont="1" applyFill="1" applyBorder="1" applyAlignment="1">
      <alignment horizontal="center" vertical="center"/>
    </xf>
    <xf numFmtId="177" fontId="43" fillId="11" borderId="14" xfId="9" applyNumberFormat="1" applyFont="1" applyFill="1" applyBorder="1">
      <alignment vertical="center"/>
    </xf>
    <xf numFmtId="20" fontId="41" fillId="0" borderId="45" xfId="9" applyNumberFormat="1" applyFont="1" applyFill="1" applyBorder="1" applyAlignment="1">
      <alignment horizontal="right" vertical="center"/>
    </xf>
    <xf numFmtId="20" fontId="43" fillId="0" borderId="46" xfId="9" applyNumberFormat="1" applyFont="1" applyFill="1" applyBorder="1">
      <alignment vertical="center"/>
    </xf>
    <xf numFmtId="200" fontId="43" fillId="0" borderId="155" xfId="9" applyNumberFormat="1" applyFont="1" applyFill="1" applyBorder="1" applyProtection="1">
      <alignment vertical="center"/>
      <protection locked="0"/>
    </xf>
    <xf numFmtId="204" fontId="43" fillId="6" borderId="155" xfId="9" applyNumberFormat="1" applyFont="1" applyFill="1" applyBorder="1">
      <alignment vertical="center"/>
    </xf>
    <xf numFmtId="204" fontId="43" fillId="6" borderId="150" xfId="9" applyNumberFormat="1" applyFont="1" applyFill="1" applyBorder="1">
      <alignment vertical="center"/>
    </xf>
    <xf numFmtId="204" fontId="43" fillId="6" borderId="106" xfId="9" applyNumberFormat="1" applyFont="1" applyFill="1" applyBorder="1">
      <alignment vertical="center"/>
    </xf>
    <xf numFmtId="204" fontId="43" fillId="0" borderId="159" xfId="9" applyNumberFormat="1" applyFont="1" applyFill="1" applyBorder="1" applyAlignment="1" applyProtection="1">
      <alignment horizontal="center" vertical="center"/>
      <protection locked="0"/>
    </xf>
    <xf numFmtId="204" fontId="43" fillId="0" borderId="160" xfId="9" applyNumberFormat="1" applyFont="1" applyFill="1" applyBorder="1" applyAlignment="1" applyProtection="1">
      <alignment horizontal="center" vertical="center"/>
      <protection locked="0"/>
    </xf>
    <xf numFmtId="194" fontId="43" fillId="0" borderId="160" xfId="9" applyNumberFormat="1" applyFont="1" applyFill="1" applyBorder="1" applyAlignment="1" applyProtection="1">
      <alignment horizontal="center" vertical="center"/>
      <protection locked="0"/>
    </xf>
    <xf numFmtId="194" fontId="43" fillId="0" borderId="288" xfId="9" applyNumberFormat="1" applyFont="1" applyFill="1" applyBorder="1" applyAlignment="1" applyProtection="1">
      <alignment horizontal="center" vertical="center"/>
      <protection locked="0"/>
    </xf>
    <xf numFmtId="216" fontId="43" fillId="6" borderId="80" xfId="9" applyNumberFormat="1" applyFont="1" applyFill="1" applyBorder="1" applyAlignment="1">
      <alignment horizontal="center" vertical="center" wrapText="1"/>
    </xf>
    <xf numFmtId="216" fontId="43" fillId="6" borderId="137" xfId="9" applyNumberFormat="1" applyFont="1" applyFill="1" applyBorder="1" applyAlignment="1">
      <alignment horizontal="center" vertical="center" wrapText="1"/>
    </xf>
    <xf numFmtId="216" fontId="43" fillId="6" borderId="49" xfId="9" applyNumberFormat="1" applyFont="1" applyFill="1" applyBorder="1" applyAlignment="1">
      <alignment horizontal="center" vertical="center" wrapText="1"/>
    </xf>
    <xf numFmtId="177" fontId="43" fillId="11" borderId="243" xfId="9" applyNumberFormat="1" applyFont="1" applyFill="1" applyBorder="1">
      <alignment vertical="center"/>
    </xf>
    <xf numFmtId="0" fontId="41" fillId="0" borderId="123" xfId="9" applyFont="1" applyFill="1" applyBorder="1" applyAlignment="1">
      <alignment horizontal="center" vertical="center" textRotation="255"/>
    </xf>
    <xf numFmtId="0" fontId="41" fillId="0" borderId="81" xfId="9" applyFont="1" applyFill="1" applyBorder="1" applyAlignment="1">
      <alignment horizontal="center" vertical="center" textRotation="255"/>
    </xf>
    <xf numFmtId="0" fontId="41" fillId="0" borderId="23" xfId="9" applyFont="1" applyFill="1" applyBorder="1" applyAlignment="1">
      <alignment horizontal="center" vertical="center" textRotation="255"/>
    </xf>
    <xf numFmtId="0" fontId="41" fillId="0" borderId="80" xfId="9" applyFont="1" applyFill="1" applyBorder="1" applyAlignment="1">
      <alignment horizontal="right" vertical="center"/>
    </xf>
    <xf numFmtId="0" fontId="41" fillId="0" borderId="137" xfId="9" applyFont="1" applyFill="1" applyBorder="1" applyAlignment="1">
      <alignment horizontal="right" vertical="center"/>
    </xf>
    <xf numFmtId="200" fontId="43" fillId="0" borderId="159" xfId="9" applyNumberFormat="1" applyFont="1" applyFill="1" applyBorder="1" applyProtection="1">
      <alignment vertical="center"/>
      <protection locked="0"/>
    </xf>
    <xf numFmtId="200" fontId="43" fillId="0" borderId="160" xfId="9" applyNumberFormat="1" applyFont="1" applyFill="1" applyBorder="1" applyProtection="1">
      <alignment vertical="center"/>
      <protection locked="0"/>
    </xf>
    <xf numFmtId="200" fontId="43" fillId="0" borderId="161" xfId="9" applyNumberFormat="1" applyFont="1" applyFill="1" applyBorder="1" applyProtection="1">
      <alignment vertical="center"/>
      <protection locked="0"/>
    </xf>
    <xf numFmtId="204" fontId="43" fillId="6" borderId="159" xfId="9" applyNumberFormat="1" applyFont="1" applyFill="1" applyBorder="1">
      <alignment vertical="center"/>
    </xf>
    <xf numFmtId="204" fontId="43" fillId="6" borderId="160" xfId="9" applyNumberFormat="1" applyFont="1" applyFill="1" applyBorder="1">
      <alignment vertical="center"/>
    </xf>
    <xf numFmtId="204" fontId="43" fillId="6" borderId="161" xfId="9" applyNumberFormat="1" applyFont="1" applyFill="1" applyBorder="1">
      <alignment vertical="center"/>
    </xf>
    <xf numFmtId="204" fontId="43" fillId="0" borderId="251" xfId="9" applyNumberFormat="1" applyFont="1" applyFill="1" applyBorder="1" applyAlignment="1" applyProtection="1">
      <alignment horizontal="center" vertical="center"/>
      <protection locked="0"/>
    </xf>
    <xf numFmtId="204" fontId="43" fillId="0" borderId="252" xfId="9" applyNumberFormat="1" applyFont="1" applyFill="1" applyBorder="1" applyAlignment="1" applyProtection="1">
      <alignment horizontal="center" vertical="center"/>
      <protection locked="0"/>
    </xf>
    <xf numFmtId="194" fontId="43" fillId="0" borderId="287" xfId="9" applyNumberFormat="1" applyFont="1" applyFill="1" applyBorder="1" applyAlignment="1" applyProtection="1">
      <alignment horizontal="center" vertical="center"/>
      <protection locked="0"/>
    </xf>
    <xf numFmtId="194" fontId="43" fillId="0" borderId="48" xfId="9" applyNumberFormat="1" applyFont="1" applyFill="1" applyBorder="1" applyAlignment="1" applyProtection="1">
      <alignment horizontal="center" vertical="center"/>
      <protection locked="0"/>
    </xf>
    <xf numFmtId="194" fontId="43" fillId="0" borderId="82" xfId="9" applyNumberFormat="1" applyFont="1" applyFill="1" applyBorder="1" applyAlignment="1" applyProtection="1">
      <alignment horizontal="center" vertical="center"/>
      <protection locked="0"/>
    </xf>
    <xf numFmtId="216" fontId="43" fillId="6" borderId="77" xfId="9" applyNumberFormat="1" applyFont="1" applyFill="1" applyBorder="1" applyAlignment="1">
      <alignment horizontal="center" vertical="center" wrapText="1"/>
    </xf>
    <xf numFmtId="216" fontId="43" fillId="6" borderId="48" xfId="9" applyNumberFormat="1" applyFont="1" applyFill="1" applyBorder="1" applyAlignment="1">
      <alignment horizontal="center" vertical="center" wrapText="1"/>
    </xf>
    <xf numFmtId="216" fontId="43" fillId="6" borderId="82" xfId="9" applyNumberFormat="1" applyFont="1" applyFill="1" applyBorder="1" applyAlignment="1">
      <alignment horizontal="center" vertical="center" wrapText="1"/>
    </xf>
    <xf numFmtId="20" fontId="43" fillId="0" borderId="48" xfId="9" applyNumberFormat="1" applyFont="1" applyFill="1" applyBorder="1" applyAlignment="1">
      <alignment vertical="center" shrinkToFit="1"/>
    </xf>
    <xf numFmtId="0" fontId="43" fillId="0" borderId="48" xfId="9" applyFont="1" applyFill="1" applyBorder="1" applyAlignment="1">
      <alignment vertical="center" shrinkToFit="1"/>
    </xf>
    <xf numFmtId="20" fontId="41" fillId="0" borderId="48" xfId="9" applyNumberFormat="1" applyFont="1" applyFill="1" applyBorder="1" applyAlignment="1">
      <alignment horizontal="center" vertical="center" shrinkToFit="1"/>
    </xf>
    <xf numFmtId="200" fontId="43" fillId="0" borderId="251" xfId="9" applyNumberFormat="1" applyFont="1" applyFill="1" applyBorder="1" applyProtection="1">
      <alignment vertical="center"/>
      <protection locked="0"/>
    </xf>
    <xf numFmtId="200" fontId="43" fillId="0" borderId="252" xfId="9" applyNumberFormat="1" applyFont="1" applyFill="1" applyBorder="1" applyProtection="1">
      <alignment vertical="center"/>
      <protection locked="0"/>
    </xf>
    <xf numFmtId="200" fontId="43" fillId="0" borderId="253" xfId="9" applyNumberFormat="1" applyFont="1" applyFill="1" applyBorder="1" applyProtection="1">
      <alignment vertical="center"/>
      <protection locked="0"/>
    </xf>
    <xf numFmtId="204" fontId="43" fillId="6" borderId="77" xfId="9" applyNumberFormat="1" applyFont="1" applyFill="1" applyBorder="1">
      <alignment vertical="center"/>
    </xf>
    <xf numFmtId="204" fontId="43" fillId="6" borderId="48" xfId="9" applyNumberFormat="1" applyFont="1" applyFill="1" applyBorder="1">
      <alignment vertical="center"/>
    </xf>
    <xf numFmtId="0" fontId="43" fillId="0" borderId="1" xfId="9" quotePrefix="1" applyFont="1" applyFill="1" applyBorder="1" applyAlignment="1">
      <alignment horizontal="right" vertical="top"/>
    </xf>
    <xf numFmtId="0" fontId="43" fillId="0" borderId="0" xfId="9" applyFont="1" applyFill="1" applyAlignment="1">
      <alignment horizontal="left" vertical="center" wrapText="1" shrinkToFit="1"/>
    </xf>
    <xf numFmtId="0" fontId="48" fillId="0" borderId="0" xfId="0" applyFont="1" applyAlignment="1">
      <alignment horizontal="left" vertical="center" wrapText="1" shrinkToFit="1"/>
    </xf>
    <xf numFmtId="0" fontId="110" fillId="0" borderId="0" xfId="9" applyFont="1" applyFill="1" applyAlignment="1">
      <alignment horizontal="center" vertical="center"/>
    </xf>
    <xf numFmtId="0" fontId="91" fillId="0" borderId="6" xfId="0" applyFont="1" applyBorder="1">
      <alignment vertical="center"/>
    </xf>
    <xf numFmtId="0" fontId="41" fillId="0" borderId="12" xfId="9" applyFont="1" applyFill="1" applyBorder="1" applyAlignment="1">
      <alignment horizontal="left" vertical="top" wrapText="1"/>
    </xf>
    <xf numFmtId="0" fontId="41" fillId="0" borderId="248" xfId="9" applyFont="1" applyFill="1" applyBorder="1" applyAlignment="1">
      <alignment horizontal="center" vertical="center"/>
    </xf>
    <xf numFmtId="0" fontId="41" fillId="0" borderId="249" xfId="9" applyFont="1" applyFill="1" applyBorder="1" applyAlignment="1">
      <alignment horizontal="center" vertical="center"/>
    </xf>
    <xf numFmtId="0" fontId="41" fillId="0" borderId="250" xfId="9" applyFont="1" applyFill="1" applyBorder="1" applyAlignment="1">
      <alignment horizontal="center" vertical="center"/>
    </xf>
    <xf numFmtId="0" fontId="43" fillId="0" borderId="248" xfId="9" applyFont="1" applyFill="1" applyBorder="1" applyAlignment="1" applyProtection="1">
      <alignment horizontal="right" vertical="center" shrinkToFit="1"/>
      <protection locked="0"/>
    </xf>
    <xf numFmtId="0" fontId="43" fillId="0" borderId="249" xfId="9" applyFont="1" applyFill="1" applyBorder="1" applyAlignment="1" applyProtection="1">
      <alignment horizontal="right" vertical="center" shrinkToFit="1"/>
      <protection locked="0"/>
    </xf>
    <xf numFmtId="196" fontId="43" fillId="0" borderId="249" xfId="9" applyNumberFormat="1" applyFont="1" applyFill="1" applyBorder="1" applyAlignment="1" applyProtection="1">
      <alignment horizontal="left" vertical="center" shrinkToFit="1"/>
      <protection locked="0"/>
    </xf>
    <xf numFmtId="196" fontId="43" fillId="0" borderId="250" xfId="9" applyNumberFormat="1" applyFont="1" applyFill="1" applyBorder="1" applyAlignment="1" applyProtection="1">
      <alignment horizontal="left" vertical="center" shrinkToFit="1"/>
      <protection locked="0"/>
    </xf>
    <xf numFmtId="0" fontId="41" fillId="0" borderId="7" xfId="9" applyFont="1" applyFill="1" applyBorder="1" applyAlignment="1">
      <alignment horizontal="center" vertical="center" textRotation="255" wrapText="1"/>
    </xf>
    <xf numFmtId="0" fontId="41" fillId="0" borderId="8" xfId="9" applyFont="1" applyFill="1" applyBorder="1" applyAlignment="1">
      <alignment horizontal="center" vertical="center" textRotation="255" wrapText="1"/>
    </xf>
    <xf numFmtId="0" fontId="91" fillId="0" borderId="11" xfId="0" applyFont="1" applyBorder="1">
      <alignment vertical="center"/>
    </xf>
    <xf numFmtId="0" fontId="91" fillId="0" borderId="10" xfId="0" applyFont="1" applyBorder="1">
      <alignment vertical="center"/>
    </xf>
    <xf numFmtId="0" fontId="43" fillId="0" borderId="9" xfId="9" applyFont="1" applyFill="1" applyBorder="1" applyAlignment="1" applyProtection="1">
      <alignment horizontal="right" vertical="center" shrinkToFit="1"/>
      <protection locked="0"/>
    </xf>
    <xf numFmtId="0" fontId="43" fillId="0" borderId="11" xfId="9" applyFont="1" applyFill="1" applyBorder="1" applyAlignment="1" applyProtection="1">
      <alignment horizontal="right" vertical="center" shrinkToFit="1"/>
      <protection locked="0"/>
    </xf>
    <xf numFmtId="196" fontId="43" fillId="0" borderId="11" xfId="9" applyNumberFormat="1" applyFont="1" applyFill="1" applyBorder="1" applyAlignment="1" applyProtection="1">
      <alignment horizontal="left" vertical="center" shrinkToFit="1"/>
      <protection locked="0"/>
    </xf>
    <xf numFmtId="196" fontId="43" fillId="0" borderId="10" xfId="9" applyNumberFormat="1" applyFont="1" applyFill="1" applyBorder="1" applyAlignment="1" applyProtection="1">
      <alignment horizontal="left" vertical="center" shrinkToFit="1"/>
      <protection locked="0"/>
    </xf>
    <xf numFmtId="0" fontId="91" fillId="0" borderId="12" xfId="0" applyFont="1" applyBorder="1">
      <alignment vertical="center"/>
    </xf>
    <xf numFmtId="0" fontId="91" fillId="0" borderId="7" xfId="0" applyFont="1" applyBorder="1">
      <alignment vertical="center"/>
    </xf>
    <xf numFmtId="0" fontId="91" fillId="0" borderId="0" xfId="0" applyFont="1">
      <alignment vertical="center"/>
    </xf>
    <xf numFmtId="0" fontId="91" fillId="0" borderId="8" xfId="0" applyFont="1" applyBorder="1">
      <alignment vertical="center"/>
    </xf>
    <xf numFmtId="0" fontId="43" fillId="0" borderId="32" xfId="9" applyFont="1" applyFill="1" applyBorder="1" applyAlignment="1" applyProtection="1">
      <alignment horizontal="right" vertical="center" shrinkToFit="1"/>
      <protection locked="0"/>
    </xf>
    <xf numFmtId="0" fontId="43" fillId="0" borderId="31" xfId="9" applyFont="1" applyFill="1" applyBorder="1" applyAlignment="1" applyProtection="1">
      <alignment horizontal="right" vertical="center" shrinkToFit="1"/>
      <protection locked="0"/>
    </xf>
    <xf numFmtId="196" fontId="43" fillId="0" borderId="31" xfId="9" applyNumberFormat="1" applyFont="1" applyFill="1" applyBorder="1" applyAlignment="1" applyProtection="1">
      <alignment horizontal="left" vertical="center" shrinkToFit="1"/>
      <protection locked="0"/>
    </xf>
    <xf numFmtId="196" fontId="43" fillId="0" borderId="30" xfId="9" applyNumberFormat="1" applyFont="1" applyFill="1" applyBorder="1" applyAlignment="1" applyProtection="1">
      <alignment horizontal="left" vertical="center" shrinkToFit="1"/>
      <protection locked="0"/>
    </xf>
    <xf numFmtId="0" fontId="43" fillId="0" borderId="18" xfId="9" applyFont="1" applyFill="1" applyBorder="1" applyAlignment="1" applyProtection="1">
      <alignment horizontal="right" vertical="center" shrinkToFit="1"/>
      <protection locked="0"/>
    </xf>
    <xf numFmtId="0" fontId="43" fillId="0" borderId="12" xfId="9" applyFont="1" applyFill="1" applyBorder="1" applyAlignment="1" applyProtection="1">
      <alignment horizontal="right" vertical="center" shrinkToFit="1"/>
      <protection locked="0"/>
    </xf>
    <xf numFmtId="196" fontId="43" fillId="0" borderId="40" xfId="9" applyNumberFormat="1" applyFont="1" applyFill="1" applyBorder="1" applyAlignment="1" applyProtection="1">
      <alignment horizontal="left" vertical="center" shrinkToFit="1"/>
      <protection locked="0"/>
    </xf>
    <xf numFmtId="0" fontId="43" fillId="0" borderId="40" xfId="9" applyFont="1" applyFill="1" applyBorder="1" applyAlignment="1" applyProtection="1">
      <alignment horizontal="right" vertical="center" shrinkToFit="1"/>
      <protection locked="0"/>
    </xf>
    <xf numFmtId="196" fontId="43" fillId="0" borderId="224" xfId="9" applyNumberFormat="1" applyFont="1" applyFill="1" applyBorder="1" applyAlignment="1" applyProtection="1">
      <alignment horizontal="left" vertical="center" shrinkToFit="1"/>
      <protection locked="0"/>
    </xf>
    <xf numFmtId="196" fontId="43" fillId="0" borderId="51" xfId="9" applyNumberFormat="1" applyFont="1" applyFill="1" applyBorder="1" applyAlignment="1" applyProtection="1">
      <alignment horizontal="left" vertical="center" shrinkToFit="1"/>
      <protection locked="0"/>
    </xf>
    <xf numFmtId="0" fontId="43" fillId="0" borderId="51" xfId="9" applyFont="1" applyFill="1" applyBorder="1" applyAlignment="1" applyProtection="1">
      <alignment horizontal="right" vertical="center" shrinkToFit="1"/>
      <protection locked="0"/>
    </xf>
    <xf numFmtId="196" fontId="43" fillId="0" borderId="137" xfId="9" applyNumberFormat="1" applyFont="1" applyFill="1" applyBorder="1" applyAlignment="1" applyProtection="1">
      <alignment horizontal="left" vertical="center" shrinkToFit="1"/>
      <protection locked="0"/>
    </xf>
    <xf numFmtId="196" fontId="43" fillId="0" borderId="49" xfId="9" applyNumberFormat="1" applyFont="1" applyFill="1" applyBorder="1" applyAlignment="1" applyProtection="1">
      <alignment horizontal="left" vertical="center" shrinkToFit="1"/>
      <protection locked="0"/>
    </xf>
    <xf numFmtId="0" fontId="43" fillId="0" borderId="44" xfId="9" applyFont="1" applyFill="1" applyBorder="1" applyAlignment="1" applyProtection="1">
      <alignment horizontal="right" vertical="center" shrinkToFit="1"/>
      <protection locked="0"/>
    </xf>
    <xf numFmtId="196" fontId="43" fillId="0" borderId="44" xfId="9" applyNumberFormat="1" applyFont="1" applyFill="1" applyBorder="1" applyAlignment="1" applyProtection="1">
      <alignment horizontal="left" vertical="center" shrinkToFit="1"/>
      <protection locked="0"/>
    </xf>
    <xf numFmtId="196" fontId="43" fillId="0" borderId="93" xfId="9" applyNumberFormat="1" applyFont="1" applyFill="1" applyBorder="1" applyAlignment="1" applyProtection="1">
      <alignment horizontal="left" vertical="center" shrinkToFit="1"/>
      <protection locked="0"/>
    </xf>
    <xf numFmtId="0" fontId="43" fillId="0" borderId="122" xfId="9" applyFont="1" applyFill="1" applyBorder="1" applyAlignment="1" applyProtection="1">
      <alignment horizontal="right" vertical="center" shrinkToFit="1"/>
      <protection locked="0"/>
    </xf>
    <xf numFmtId="0" fontId="43" fillId="0" borderId="94" xfId="9" applyFont="1" applyFill="1" applyBorder="1" applyAlignment="1" applyProtection="1">
      <alignment horizontal="right" vertical="center" shrinkToFit="1"/>
      <protection locked="0"/>
    </xf>
    <xf numFmtId="0" fontId="43" fillId="0" borderId="137" xfId="9" applyFont="1" applyFill="1" applyBorder="1" applyAlignment="1" applyProtection="1">
      <alignment horizontal="right" vertical="center" shrinkToFit="1"/>
      <protection locked="0"/>
    </xf>
    <xf numFmtId="196" fontId="43" fillId="0" borderId="47" xfId="9" applyNumberFormat="1" applyFont="1" applyFill="1" applyBorder="1" applyAlignment="1" applyProtection="1">
      <alignment horizontal="left" vertical="center" shrinkToFit="1"/>
      <protection locked="0"/>
    </xf>
    <xf numFmtId="0" fontId="41" fillId="0" borderId="18" xfId="9" applyFont="1" applyFill="1" applyBorder="1" applyAlignment="1">
      <alignment horizontal="right" vertical="top" wrapText="1"/>
    </xf>
    <xf numFmtId="0" fontId="41" fillId="0" borderId="12" xfId="9" applyFont="1" applyFill="1" applyBorder="1" applyAlignment="1">
      <alignment horizontal="right" vertical="top" wrapText="1"/>
    </xf>
    <xf numFmtId="0" fontId="41" fillId="0" borderId="105" xfId="9" applyFont="1" applyFill="1" applyBorder="1" applyAlignment="1">
      <alignment horizontal="center" vertical="center"/>
    </xf>
    <xf numFmtId="0" fontId="41" fillId="0" borderId="75" xfId="9" applyFont="1" applyFill="1" applyBorder="1" applyAlignment="1">
      <alignment horizontal="center" vertical="center"/>
    </xf>
    <xf numFmtId="0" fontId="41" fillId="0" borderId="84" xfId="9" applyFont="1" applyFill="1" applyBorder="1" applyAlignment="1">
      <alignment horizontal="center" vertical="center"/>
    </xf>
    <xf numFmtId="0" fontId="41" fillId="0" borderId="24" xfId="9" applyFont="1" applyFill="1" applyBorder="1" applyAlignment="1">
      <alignment horizontal="center" vertical="center"/>
    </xf>
    <xf numFmtId="0" fontId="41" fillId="0" borderId="122" xfId="9" applyFont="1" applyFill="1" applyBorder="1" applyAlignment="1">
      <alignment horizontal="center" vertical="center" textRotation="255" wrapText="1"/>
    </xf>
    <xf numFmtId="0" fontId="41" fillId="0" borderId="94" xfId="9" applyFont="1" applyFill="1" applyBorder="1" applyAlignment="1">
      <alignment horizontal="center" vertical="center" textRotation="255" wrapText="1"/>
    </xf>
    <xf numFmtId="0" fontId="41" fillId="0" borderId="0" xfId="9" applyFont="1" applyFill="1" applyAlignment="1">
      <alignment horizontal="center" vertical="center" textRotation="255" wrapText="1"/>
    </xf>
    <xf numFmtId="0" fontId="41" fillId="0" borderId="9" xfId="9" applyFont="1" applyFill="1" applyBorder="1" applyAlignment="1">
      <alignment horizontal="center" vertical="center" textRotation="255" wrapText="1"/>
    </xf>
    <xf numFmtId="0" fontId="41" fillId="0" borderId="11" xfId="9" applyFont="1" applyFill="1" applyBorder="1" applyAlignment="1">
      <alignment horizontal="center" vertical="center" textRotation="255" wrapText="1"/>
    </xf>
    <xf numFmtId="0" fontId="41" fillId="0" borderId="122" xfId="9" applyFont="1" applyFill="1" applyBorder="1" applyAlignment="1">
      <alignment horizontal="center" vertical="center"/>
    </xf>
    <xf numFmtId="0" fontId="41" fillId="0" borderId="94" xfId="9" applyFont="1" applyFill="1" applyBorder="1" applyAlignment="1">
      <alignment horizontal="center" vertical="center"/>
    </xf>
    <xf numFmtId="0" fontId="41" fillId="0" borderId="95" xfId="9" applyFont="1" applyFill="1" applyBorder="1" applyAlignment="1">
      <alignment horizontal="center" vertical="center"/>
    </xf>
    <xf numFmtId="0" fontId="41" fillId="0" borderId="14" xfId="9" applyFont="1" applyFill="1" applyBorder="1" applyAlignment="1">
      <alignment horizontal="center" vertical="center" textRotation="255"/>
    </xf>
    <xf numFmtId="0" fontId="41" fillId="0" borderId="286" xfId="9" applyFont="1" applyFill="1" applyBorder="1" applyAlignment="1">
      <alignment horizontal="center" vertical="center" textRotation="255"/>
    </xf>
    <xf numFmtId="0" fontId="41" fillId="0" borderId="54" xfId="9" applyFont="1" applyFill="1" applyBorder="1" applyAlignment="1">
      <alignment horizontal="right" vertical="center"/>
    </xf>
    <xf numFmtId="0" fontId="41" fillId="0" borderId="51" xfId="9" applyFont="1" applyFill="1" applyBorder="1" applyAlignment="1">
      <alignment horizontal="right" vertical="center"/>
    </xf>
    <xf numFmtId="200" fontId="43" fillId="0" borderId="154" xfId="9" applyNumberFormat="1" applyFont="1" applyFill="1" applyBorder="1" applyProtection="1">
      <alignment vertical="center"/>
      <protection locked="0"/>
    </xf>
    <xf numFmtId="200" fontId="43" fillId="0" borderId="88" xfId="9" applyNumberFormat="1" applyFont="1" applyFill="1" applyBorder="1" applyProtection="1">
      <alignment vertical="center"/>
      <protection locked="0"/>
    </xf>
    <xf numFmtId="200" fontId="43" fillId="0" borderId="102" xfId="9" applyNumberFormat="1" applyFont="1" applyFill="1" applyBorder="1" applyProtection="1">
      <alignment vertical="center"/>
      <protection locked="0"/>
    </xf>
    <xf numFmtId="204" fontId="43" fillId="6" borderId="154" xfId="9" applyNumberFormat="1" applyFont="1" applyFill="1" applyBorder="1">
      <alignment vertical="center"/>
    </xf>
    <xf numFmtId="204" fontId="43" fillId="6" borderId="88" xfId="9" applyNumberFormat="1" applyFont="1" applyFill="1" applyBorder="1">
      <alignment vertical="center"/>
    </xf>
    <xf numFmtId="204" fontId="43" fillId="6" borderId="102" xfId="9" applyNumberFormat="1" applyFont="1" applyFill="1" applyBorder="1">
      <alignment vertical="center"/>
    </xf>
    <xf numFmtId="0" fontId="41" fillId="0" borderId="9" xfId="0" applyFont="1" applyBorder="1" applyAlignment="1">
      <alignment horizontal="left" vertical="center"/>
    </xf>
    <xf numFmtId="0" fontId="41" fillId="0" borderId="11" xfId="0" applyFont="1" applyBorder="1" applyAlignment="1">
      <alignment horizontal="left" vertical="center"/>
    </xf>
    <xf numFmtId="0" fontId="41" fillId="0" borderId="149" xfId="9" applyFont="1" applyFill="1" applyBorder="1" applyAlignment="1">
      <alignment horizontal="center" vertical="center"/>
    </xf>
    <xf numFmtId="0" fontId="41" fillId="0" borderId="168" xfId="9" applyFont="1" applyFill="1" applyBorder="1" applyAlignment="1">
      <alignment horizontal="center" vertical="center"/>
    </xf>
    <xf numFmtId="185" fontId="41" fillId="0" borderId="0" xfId="9" applyNumberFormat="1" applyFont="1" applyFill="1" applyAlignment="1">
      <alignment horizontal="left" vertical="top" wrapText="1"/>
    </xf>
    <xf numFmtId="176" fontId="41" fillId="0" borderId="0" xfId="3" applyFont="1" applyFill="1" applyAlignment="1">
      <alignment horizontal="left" vertical="top" wrapText="1"/>
    </xf>
    <xf numFmtId="176" fontId="41" fillId="0" borderId="3" xfId="3" applyFont="1" applyFill="1" applyBorder="1" applyAlignment="1">
      <alignment horizontal="left" vertical="top" wrapText="1"/>
    </xf>
    <xf numFmtId="0" fontId="94" fillId="11" borderId="24" xfId="9" applyFont="1" applyFill="1" applyBorder="1" applyAlignment="1">
      <alignment horizontal="center" vertical="center" wrapText="1"/>
    </xf>
    <xf numFmtId="0" fontId="94" fillId="11" borderId="24" xfId="9" applyFont="1" applyFill="1" applyBorder="1" applyAlignment="1">
      <alignment horizontal="center" vertical="center"/>
    </xf>
    <xf numFmtId="0" fontId="41" fillId="11" borderId="24" xfId="9" applyFont="1" applyFill="1" applyBorder="1" applyAlignment="1">
      <alignment horizontal="center" vertical="center"/>
    </xf>
    <xf numFmtId="0" fontId="41" fillId="11" borderId="220" xfId="9" applyFont="1" applyFill="1" applyBorder="1" applyAlignment="1">
      <alignment horizontal="center" vertical="center"/>
    </xf>
    <xf numFmtId="0" fontId="94" fillId="11" borderId="219" xfId="9" applyFont="1" applyFill="1" applyBorder="1" applyAlignment="1">
      <alignment horizontal="center" vertical="center"/>
    </xf>
    <xf numFmtId="204" fontId="43" fillId="0" borderId="154" xfId="9" applyNumberFormat="1" applyFont="1" applyFill="1" applyBorder="1" applyAlignment="1" applyProtection="1">
      <alignment horizontal="center" vertical="center"/>
      <protection locked="0"/>
    </xf>
    <xf numFmtId="204" fontId="43" fillId="0" borderId="88" xfId="9" applyNumberFormat="1" applyFont="1" applyFill="1" applyBorder="1" applyAlignment="1" applyProtection="1">
      <alignment horizontal="center" vertical="center"/>
      <protection locked="0"/>
    </xf>
    <xf numFmtId="194" fontId="43" fillId="0" borderId="88" xfId="9" applyNumberFormat="1" applyFont="1" applyFill="1" applyBorder="1" applyAlignment="1" applyProtection="1">
      <alignment horizontal="center" vertical="center"/>
      <protection locked="0"/>
    </xf>
    <xf numFmtId="194" fontId="43" fillId="0" borderId="156" xfId="9" applyNumberFormat="1" applyFont="1" applyFill="1" applyBorder="1" applyAlignment="1" applyProtection="1">
      <alignment horizontal="center" vertical="center"/>
      <protection locked="0"/>
    </xf>
    <xf numFmtId="216" fontId="43" fillId="6" borderId="54" xfId="9" applyNumberFormat="1" applyFont="1" applyFill="1" applyBorder="1" applyAlignment="1">
      <alignment horizontal="center" vertical="center" wrapText="1"/>
    </xf>
    <xf numFmtId="216" fontId="43" fillId="6" borderId="51" xfId="9" applyNumberFormat="1" applyFont="1" applyFill="1" applyBorder="1" applyAlignment="1">
      <alignment horizontal="center" vertical="center" wrapText="1"/>
    </xf>
    <xf numFmtId="216" fontId="43" fillId="6" borderId="47" xfId="9" applyNumberFormat="1" applyFont="1" applyFill="1" applyBorder="1" applyAlignment="1">
      <alignment horizontal="center" vertical="center" wrapText="1"/>
    </xf>
    <xf numFmtId="0" fontId="41" fillId="0" borderId="24" xfId="9" applyFont="1" applyFill="1" applyBorder="1" applyAlignment="1">
      <alignment horizontal="center" vertical="center" shrinkToFit="1"/>
    </xf>
    <xf numFmtId="0" fontId="110" fillId="0" borderId="0" xfId="9" applyFont="1" applyFill="1" applyAlignment="1">
      <alignment horizontal="left" vertical="center" wrapText="1"/>
    </xf>
    <xf numFmtId="0" fontId="43" fillId="0" borderId="0" xfId="9" applyFont="1" applyFill="1" applyAlignment="1">
      <alignment horizontal="left"/>
    </xf>
    <xf numFmtId="0" fontId="43" fillId="0" borderId="254" xfId="9" applyFont="1" applyFill="1" applyBorder="1" applyAlignment="1">
      <alignment horizontal="center" vertical="center"/>
    </xf>
    <xf numFmtId="0" fontId="44" fillId="0" borderId="114" xfId="9" applyFont="1" applyFill="1" applyBorder="1" applyAlignment="1">
      <alignment horizontal="center" vertical="center"/>
    </xf>
    <xf numFmtId="0" fontId="44" fillId="0" borderId="164" xfId="9" applyFont="1" applyFill="1" applyBorder="1" applyAlignment="1">
      <alignment horizontal="center" vertical="center"/>
    </xf>
    <xf numFmtId="0" fontId="43" fillId="0" borderId="16" xfId="9" quotePrefix="1" applyFont="1" applyFill="1" applyBorder="1" applyAlignment="1">
      <alignment horizontal="right" vertical="top"/>
    </xf>
    <xf numFmtId="0" fontId="43" fillId="0" borderId="12" xfId="9" applyFont="1" applyFill="1" applyBorder="1" applyAlignment="1">
      <alignment horizontal="right" vertical="top"/>
    </xf>
    <xf numFmtId="0" fontId="43" fillId="0" borderId="12" xfId="9" applyFont="1" applyFill="1" applyBorder="1" applyAlignment="1">
      <alignment horizontal="left" vertical="top" wrapText="1"/>
    </xf>
    <xf numFmtId="181" fontId="43" fillId="0" borderId="54" xfId="9" applyNumberFormat="1" applyFont="1" applyFill="1" applyBorder="1" applyAlignment="1" applyProtection="1">
      <alignment horizontal="center" vertical="center"/>
      <protection locked="0"/>
    </xf>
    <xf numFmtId="181" fontId="43" fillId="0" borderId="51" xfId="9" applyNumberFormat="1" applyFont="1" applyFill="1" applyBorder="1" applyAlignment="1" applyProtection="1">
      <alignment horizontal="center" vertical="center"/>
      <protection locked="0"/>
    </xf>
    <xf numFmtId="181" fontId="43" fillId="0" borderId="47" xfId="9" applyNumberFormat="1" applyFont="1" applyFill="1" applyBorder="1" applyAlignment="1" applyProtection="1">
      <alignment horizontal="center" vertical="center"/>
      <protection locked="0"/>
    </xf>
    <xf numFmtId="0" fontId="43" fillId="0" borderId="54" xfId="9" applyFont="1" applyFill="1" applyBorder="1" applyAlignment="1" applyProtection="1">
      <alignment vertical="center" shrinkToFit="1"/>
      <protection locked="0"/>
    </xf>
    <xf numFmtId="0" fontId="43" fillId="0" borderId="51" xfId="9" applyFont="1" applyFill="1" applyBorder="1" applyAlignment="1" applyProtection="1">
      <alignment vertical="center" shrinkToFit="1"/>
      <protection locked="0"/>
    </xf>
    <xf numFmtId="181" fontId="43" fillId="0" borderId="162" xfId="9" applyNumberFormat="1" applyFont="1" applyFill="1" applyBorder="1" applyAlignment="1" applyProtection="1">
      <alignment horizontal="center" vertical="center"/>
      <protection locked="0"/>
    </xf>
    <xf numFmtId="0" fontId="43" fillId="0" borderId="47" xfId="9" applyFont="1" applyFill="1" applyBorder="1" applyAlignment="1" applyProtection="1">
      <alignment vertical="center" shrinkToFit="1"/>
      <protection locked="0"/>
    </xf>
    <xf numFmtId="181" fontId="43" fillId="0" borderId="55" xfId="9" applyNumberFormat="1" applyFont="1" applyFill="1" applyBorder="1" applyAlignment="1" applyProtection="1">
      <alignment horizontal="center" vertical="center"/>
      <protection locked="0"/>
    </xf>
    <xf numFmtId="181" fontId="43" fillId="0" borderId="45" xfId="9" applyNumberFormat="1" applyFont="1" applyFill="1" applyBorder="1" applyAlignment="1" applyProtection="1">
      <alignment horizontal="center" vertical="center"/>
      <protection locked="0"/>
    </xf>
    <xf numFmtId="181" fontId="43" fillId="0" borderId="92" xfId="9" applyNumberFormat="1" applyFont="1" applyFill="1" applyBorder="1" applyAlignment="1" applyProtection="1">
      <alignment horizontal="center" vertical="center"/>
      <protection locked="0"/>
    </xf>
    <xf numFmtId="0" fontId="43" fillId="0" borderId="55" xfId="9" applyFont="1" applyFill="1" applyBorder="1" applyAlignment="1" applyProtection="1">
      <alignment vertical="center" shrinkToFit="1"/>
      <protection locked="0"/>
    </xf>
    <xf numFmtId="0" fontId="43" fillId="0" borderId="45" xfId="9" applyFont="1" applyFill="1" applyBorder="1" applyAlignment="1" applyProtection="1">
      <alignment vertical="center" shrinkToFit="1"/>
      <protection locked="0"/>
    </xf>
    <xf numFmtId="181" fontId="43" fillId="0" borderId="163" xfId="9" applyNumberFormat="1" applyFont="1" applyFill="1" applyBorder="1" applyAlignment="1" applyProtection="1">
      <alignment horizontal="center" vertical="center"/>
      <protection locked="0"/>
    </xf>
    <xf numFmtId="0" fontId="43" fillId="0" borderId="92" xfId="9" applyFont="1" applyFill="1" applyBorder="1" applyAlignment="1" applyProtection="1">
      <alignment vertical="center" shrinkToFit="1"/>
      <protection locked="0"/>
    </xf>
    <xf numFmtId="0" fontId="43" fillId="0" borderId="0" xfId="9" applyFont="1" applyFill="1" applyAlignment="1" applyProtection="1">
      <alignment horizontal="left" vertical="top" wrapText="1"/>
      <protection locked="0"/>
    </xf>
    <xf numFmtId="0" fontId="43" fillId="0" borderId="0" xfId="9" quotePrefix="1" applyFont="1" applyFill="1" applyAlignment="1">
      <alignment horizontal="right" vertical="top"/>
    </xf>
    <xf numFmtId="181" fontId="43" fillId="0" borderId="57" xfId="9" applyNumberFormat="1" applyFont="1" applyFill="1" applyBorder="1" applyAlignment="1" applyProtection="1">
      <alignment horizontal="center" vertical="center"/>
      <protection locked="0"/>
    </xf>
    <xf numFmtId="181" fontId="43" fillId="0" borderId="44" xfId="9" applyNumberFormat="1" applyFont="1" applyFill="1" applyBorder="1" applyAlignment="1" applyProtection="1">
      <alignment horizontal="center" vertical="center"/>
      <protection locked="0"/>
    </xf>
    <xf numFmtId="181" fontId="43" fillId="0" borderId="93" xfId="9" applyNumberFormat="1" applyFont="1" applyFill="1" applyBorder="1" applyAlignment="1" applyProtection="1">
      <alignment horizontal="center" vertical="center"/>
      <protection locked="0"/>
    </xf>
    <xf numFmtId="0" fontId="43" fillId="0" borderId="57" xfId="9" applyFont="1" applyFill="1" applyBorder="1" applyAlignment="1" applyProtection="1">
      <alignment vertical="center" shrinkToFit="1"/>
      <protection locked="0"/>
    </xf>
    <xf numFmtId="0" fontId="43" fillId="0" borderId="44" xfId="9" applyFont="1" applyFill="1" applyBorder="1" applyAlignment="1" applyProtection="1">
      <alignment vertical="center" shrinkToFit="1"/>
      <protection locked="0"/>
    </xf>
    <xf numFmtId="181" fontId="43" fillId="0" borderId="62" xfId="9" applyNumberFormat="1" applyFont="1" applyFill="1" applyBorder="1" applyAlignment="1" applyProtection="1">
      <alignment horizontal="center" vertical="center"/>
      <protection locked="0"/>
    </xf>
    <xf numFmtId="0" fontId="43" fillId="0" borderId="93" xfId="9" applyFont="1" applyFill="1" applyBorder="1" applyAlignment="1" applyProtection="1">
      <alignment vertical="center" shrinkToFit="1"/>
      <protection locked="0"/>
    </xf>
    <xf numFmtId="0" fontId="43" fillId="0" borderId="46" xfId="9" applyFont="1" applyFill="1" applyBorder="1" applyAlignment="1" applyProtection="1">
      <alignment horizontal="left" vertical="center" wrapText="1"/>
      <protection locked="0"/>
    </xf>
    <xf numFmtId="0" fontId="43" fillId="0" borderId="0" xfId="9" applyFont="1" applyFill="1" applyAlignment="1" applyProtection="1">
      <alignment horizontal="center" shrinkToFit="1"/>
      <protection locked="0"/>
    </xf>
    <xf numFmtId="3" fontId="43" fillId="0" borderId="0" xfId="9" applyNumberFormat="1" applyFont="1" applyFill="1" applyAlignment="1" applyProtection="1">
      <alignment horizontal="center"/>
      <protection locked="0"/>
    </xf>
    <xf numFmtId="0" fontId="43" fillId="0" borderId="24" xfId="9" applyFont="1" applyFill="1" applyBorder="1" applyAlignment="1" applyProtection="1">
      <alignment horizontal="center" vertical="center" wrapText="1"/>
      <protection locked="0"/>
    </xf>
    <xf numFmtId="0" fontId="43" fillId="0" borderId="165" xfId="9" applyFont="1" applyFill="1" applyBorder="1" applyAlignment="1" applyProtection="1">
      <alignment horizontal="center" vertical="center" wrapText="1"/>
      <protection locked="0"/>
    </xf>
    <xf numFmtId="0" fontId="114" fillId="0" borderId="12" xfId="9" applyFont="1" applyFill="1" applyBorder="1" applyAlignment="1">
      <alignment horizontal="left" vertical="center"/>
    </xf>
    <xf numFmtId="0" fontId="43" fillId="0" borderId="78" xfId="9" applyFont="1" applyFill="1" applyBorder="1" applyAlignment="1" applyProtection="1">
      <alignment horizontal="center" vertical="center" wrapText="1"/>
      <protection locked="0"/>
    </xf>
    <xf numFmtId="0" fontId="43" fillId="0" borderId="46" xfId="9" applyFont="1" applyFill="1" applyBorder="1" applyAlignment="1" applyProtection="1">
      <alignment horizontal="center" vertical="center" wrapText="1"/>
      <protection locked="0"/>
    </xf>
    <xf numFmtId="0" fontId="43" fillId="0" borderId="91" xfId="9" applyFont="1" applyFill="1" applyBorder="1" applyAlignment="1" applyProtection="1">
      <alignment horizontal="center" vertical="center" wrapText="1"/>
      <protection locked="0"/>
    </xf>
    <xf numFmtId="0" fontId="114" fillId="0" borderId="46" xfId="9" applyFont="1" applyFill="1" applyBorder="1">
      <alignment vertical="center"/>
    </xf>
    <xf numFmtId="0" fontId="94" fillId="0" borderId="46" xfId="9" applyFont="1" applyFill="1" applyBorder="1" applyAlignment="1" applyProtection="1">
      <alignment horizontal="left" vertical="center"/>
      <protection locked="0"/>
    </xf>
    <xf numFmtId="0" fontId="94" fillId="0" borderId="24" xfId="9" applyFont="1" applyFill="1" applyBorder="1" applyAlignment="1">
      <alignment horizontal="center" vertical="center"/>
    </xf>
    <xf numFmtId="0" fontId="94" fillId="0" borderId="24" xfId="9" applyFont="1" applyFill="1" applyBorder="1" applyAlignment="1">
      <alignment horizontal="center" vertical="center" wrapText="1" shrinkToFit="1"/>
    </xf>
    <xf numFmtId="0" fontId="43" fillId="0" borderId="166" xfId="9" applyFont="1" applyFill="1" applyBorder="1" applyAlignment="1" applyProtection="1">
      <alignment horizontal="center" vertical="center" wrapText="1"/>
      <protection locked="0"/>
    </xf>
    <xf numFmtId="0" fontId="114" fillId="0" borderId="0" xfId="9" applyFont="1" applyFill="1" applyAlignment="1">
      <alignment horizontal="left" vertical="center"/>
    </xf>
    <xf numFmtId="0" fontId="43" fillId="0" borderId="55" xfId="9" applyFont="1" applyFill="1" applyBorder="1" applyAlignment="1" applyProtection="1">
      <alignment horizontal="center" vertical="center" wrapText="1"/>
      <protection locked="0"/>
    </xf>
    <xf numFmtId="0" fontId="43" fillId="0" borderId="45" xfId="9" applyFont="1" applyFill="1" applyBorder="1" applyAlignment="1" applyProtection="1">
      <alignment horizontal="center" vertical="center" wrapText="1"/>
      <protection locked="0"/>
    </xf>
    <xf numFmtId="0" fontId="43" fillId="0" borderId="92" xfId="9" applyFont="1" applyFill="1" applyBorder="1" applyAlignment="1" applyProtection="1">
      <alignment horizontal="center" vertical="center" wrapText="1"/>
      <protection locked="0"/>
    </xf>
    <xf numFmtId="0" fontId="43" fillId="0" borderId="190" xfId="9" applyFont="1" applyFill="1" applyBorder="1" applyAlignment="1" applyProtection="1">
      <alignment horizontal="center" vertical="center" wrapText="1"/>
      <protection locked="0"/>
    </xf>
    <xf numFmtId="0" fontId="94" fillId="0" borderId="11" xfId="9" applyFont="1" applyFill="1" applyBorder="1" applyAlignment="1" applyProtection="1">
      <alignment horizontal="left" vertical="center"/>
      <protection locked="0"/>
    </xf>
    <xf numFmtId="0" fontId="43" fillId="0" borderId="23" xfId="9" applyFont="1" applyFill="1" applyBorder="1" applyAlignment="1" applyProtection="1">
      <alignment horizontal="center" vertical="center" wrapText="1"/>
      <protection locked="0"/>
    </xf>
    <xf numFmtId="0" fontId="43" fillId="0" borderId="7" xfId="9" applyFont="1" applyFill="1" applyBorder="1" applyAlignment="1" applyProtection="1">
      <alignment horizontal="center" vertical="center" wrapText="1"/>
      <protection locked="0"/>
    </xf>
    <xf numFmtId="0" fontId="43" fillId="0" borderId="0" xfId="9" applyFont="1" applyFill="1" applyAlignment="1" applyProtection="1">
      <alignment horizontal="center" vertical="center" wrapText="1"/>
      <protection locked="0"/>
    </xf>
    <xf numFmtId="0" fontId="43" fillId="0" borderId="8" xfId="9" applyFont="1" applyFill="1" applyBorder="1" applyAlignment="1" applyProtection="1">
      <alignment horizontal="center" vertical="center" wrapText="1"/>
      <protection locked="0"/>
    </xf>
    <xf numFmtId="0" fontId="114" fillId="0" borderId="11" xfId="9" applyFont="1" applyFill="1" applyBorder="1">
      <alignment vertical="center"/>
    </xf>
    <xf numFmtId="0" fontId="43" fillId="0" borderId="1" xfId="0" quotePrefix="1" applyFont="1" applyBorder="1" applyAlignment="1">
      <alignment horizontal="right" vertical="center"/>
    </xf>
    <xf numFmtId="0" fontId="43" fillId="0" borderId="0" xfId="0" applyFont="1" applyAlignment="1">
      <alignment horizontal="right" vertical="center"/>
    </xf>
    <xf numFmtId="0" fontId="49" fillId="0" borderId="0" xfId="9" applyFont="1" applyFill="1" applyAlignment="1">
      <alignment horizontal="center" vertical="top" wrapText="1"/>
    </xf>
    <xf numFmtId="0" fontId="41" fillId="0" borderId="11" xfId="9" applyFont="1" applyFill="1" applyBorder="1" applyAlignment="1">
      <alignment horizontal="left" vertical="top" wrapText="1"/>
    </xf>
    <xf numFmtId="0" fontId="48" fillId="0" borderId="0" xfId="0" applyFont="1" applyAlignment="1">
      <alignment horizontal="right" vertical="top"/>
    </xf>
    <xf numFmtId="0" fontId="41" fillId="0" borderId="2" xfId="9" applyFont="1" applyFill="1" applyBorder="1" applyAlignment="1">
      <alignment horizontal="left" vertical="center"/>
    </xf>
    <xf numFmtId="0" fontId="43" fillId="0" borderId="1" xfId="0" quotePrefix="1" applyFont="1" applyBorder="1" applyAlignment="1">
      <alignment horizontal="right" vertical="top"/>
    </xf>
    <xf numFmtId="0" fontId="43" fillId="0" borderId="0" xfId="0" applyFont="1" applyAlignment="1">
      <alignment horizontal="right" vertical="top"/>
    </xf>
    <xf numFmtId="0" fontId="43" fillId="0" borderId="46" xfId="9" applyFont="1" applyFill="1" applyBorder="1" applyAlignment="1" applyProtection="1">
      <alignment horizontal="left" vertical="center"/>
      <protection locked="0"/>
    </xf>
    <xf numFmtId="0" fontId="44" fillId="0" borderId="112" xfId="9" applyFont="1" applyFill="1" applyBorder="1" applyAlignment="1">
      <alignment horizontal="center" vertical="center"/>
    </xf>
    <xf numFmtId="0" fontId="44" fillId="0" borderId="113" xfId="9" applyFont="1" applyFill="1" applyBorder="1" applyAlignment="1">
      <alignment horizontal="center" vertical="center"/>
    </xf>
    <xf numFmtId="0" fontId="116" fillId="0" borderId="32" xfId="9" applyFont="1" applyFill="1" applyBorder="1" applyAlignment="1">
      <alignment horizontal="center" vertical="center"/>
    </xf>
    <xf numFmtId="0" fontId="116" fillId="0" borderId="31" xfId="9" applyFont="1" applyFill="1" applyBorder="1" applyAlignment="1">
      <alignment horizontal="center" vertical="center"/>
    </xf>
    <xf numFmtId="0" fontId="116" fillId="0" borderId="181" xfId="9" applyFont="1" applyFill="1" applyBorder="1" applyAlignment="1">
      <alignment horizontal="center" vertical="center"/>
    </xf>
    <xf numFmtId="0" fontId="116" fillId="0" borderId="168" xfId="9" applyFont="1" applyFill="1" applyBorder="1" applyAlignment="1">
      <alignment horizontal="center" vertical="center"/>
    </xf>
    <xf numFmtId="0" fontId="116" fillId="0" borderId="30" xfId="9" applyFont="1" applyFill="1" applyBorder="1" applyAlignment="1">
      <alignment horizontal="center" vertical="center"/>
    </xf>
    <xf numFmtId="0" fontId="116" fillId="0" borderId="18" xfId="9" applyFont="1" applyFill="1" applyBorder="1" applyAlignment="1">
      <alignment horizontal="distributed" vertical="center" shrinkToFit="1"/>
    </xf>
    <xf numFmtId="0" fontId="116" fillId="0" borderId="12" xfId="9" applyFont="1" applyFill="1" applyBorder="1" applyAlignment="1">
      <alignment horizontal="distributed" vertical="center" shrinkToFit="1"/>
    </xf>
    <xf numFmtId="0" fontId="116" fillId="0" borderId="129" xfId="9" applyFont="1" applyFill="1" applyBorder="1" applyAlignment="1">
      <alignment horizontal="distributed" vertical="center" shrinkToFit="1"/>
    </xf>
    <xf numFmtId="0" fontId="116" fillId="0" borderId="84" xfId="9" applyFont="1" applyFill="1" applyBorder="1" applyAlignment="1">
      <alignment horizontal="distributed" vertical="center" shrinkToFit="1"/>
    </xf>
    <xf numFmtId="0" fontId="116" fillId="0" borderId="166" xfId="9" applyFont="1" applyFill="1" applyBorder="1" applyAlignment="1">
      <alignment horizontal="distributed" vertical="center" shrinkToFit="1"/>
    </xf>
    <xf numFmtId="0" fontId="116" fillId="0" borderId="153" xfId="9" applyFont="1" applyFill="1" applyBorder="1" applyAlignment="1">
      <alignment horizontal="distributed" vertical="center" shrinkToFit="1"/>
    </xf>
    <xf numFmtId="0" fontId="116" fillId="0" borderId="98" xfId="9" applyFont="1" applyFill="1" applyBorder="1" applyAlignment="1">
      <alignment horizontal="distributed" vertical="center" shrinkToFit="1"/>
    </xf>
    <xf numFmtId="0" fontId="116" fillId="0" borderId="45" xfId="9" applyFont="1" applyFill="1" applyBorder="1" applyAlignment="1">
      <alignment horizontal="distributed" vertical="center" shrinkToFit="1"/>
    </xf>
    <xf numFmtId="0" fontId="116" fillId="0" borderId="180" xfId="9" applyFont="1" applyFill="1" applyBorder="1" applyAlignment="1">
      <alignment horizontal="distributed" vertical="center" shrinkToFit="1"/>
    </xf>
    <xf numFmtId="0" fontId="116" fillId="0" borderId="55" xfId="9" applyFont="1" applyFill="1" applyBorder="1" applyAlignment="1">
      <alignment horizontal="distributed" vertical="center" shrinkToFit="1"/>
    </xf>
    <xf numFmtId="0" fontId="116" fillId="0" borderId="9" xfId="9" applyFont="1" applyFill="1" applyBorder="1" applyAlignment="1">
      <alignment horizontal="distributed" vertical="center" shrinkToFit="1"/>
    </xf>
    <xf numFmtId="0" fontId="116" fillId="0" borderId="11" xfId="9" applyFont="1" applyFill="1" applyBorder="1" applyAlignment="1">
      <alignment horizontal="distributed" vertical="center" shrinkToFit="1"/>
    </xf>
    <xf numFmtId="0" fontId="116" fillId="0" borderId="11" xfId="9" applyFont="1" applyFill="1" applyBorder="1" applyAlignment="1" applyProtection="1">
      <alignment horizontal="left" vertical="center" shrinkToFit="1"/>
      <protection locked="0"/>
    </xf>
    <xf numFmtId="0" fontId="110" fillId="0" borderId="0" xfId="9" applyFont="1" applyFill="1" applyAlignment="1">
      <alignment horizontal="left" vertical="top" wrapText="1"/>
    </xf>
    <xf numFmtId="0" fontId="41" fillId="0" borderId="0" xfId="9" applyFont="1" applyFill="1" applyAlignment="1">
      <alignment horizontal="left" vertical="top"/>
    </xf>
    <xf numFmtId="0" fontId="43" fillId="0" borderId="46" xfId="9" applyFont="1" applyFill="1" applyBorder="1" applyAlignment="1">
      <alignment horizontal="left" vertical="center" shrinkToFit="1"/>
    </xf>
    <xf numFmtId="0" fontId="49" fillId="0" borderId="46" xfId="0" applyFont="1" applyBorder="1" applyAlignment="1" applyProtection="1">
      <alignment horizontal="center" vertical="center"/>
      <protection locked="0"/>
    </xf>
    <xf numFmtId="0" fontId="92" fillId="0" borderId="0" xfId="9" applyFont="1" applyFill="1" applyAlignment="1">
      <alignment horizontal="left" vertical="center"/>
    </xf>
    <xf numFmtId="0" fontId="43" fillId="0" borderId="0" xfId="9" applyFont="1" applyFill="1" applyAlignment="1">
      <alignment horizontal="right" vertical="center" shrinkToFit="1"/>
    </xf>
    <xf numFmtId="181" fontId="43" fillId="0" borderId="46" xfId="9" applyNumberFormat="1" applyFont="1" applyFill="1" applyBorder="1" applyAlignment="1" applyProtection="1">
      <alignment horizontal="center" vertical="center" shrinkToFit="1"/>
      <protection locked="0"/>
    </xf>
    <xf numFmtId="0" fontId="49" fillId="0" borderId="0" xfId="9" applyFont="1" applyFill="1" applyAlignment="1">
      <alignment horizontal="center" vertical="center"/>
    </xf>
    <xf numFmtId="49" fontId="3" fillId="0" borderId="0" xfId="9" quotePrefix="1" applyNumberFormat="1" applyFont="1" applyAlignment="1">
      <alignment horizontal="center" vertical="center"/>
    </xf>
    <xf numFmtId="0" fontId="9" fillId="0" borderId="0" xfId="9" applyAlignment="1">
      <alignment horizontal="center" vertical="center"/>
    </xf>
    <xf numFmtId="0" fontId="9" fillId="0" borderId="11" xfId="9" applyBorder="1" applyAlignment="1">
      <alignment horizontal="center" vertical="center"/>
    </xf>
    <xf numFmtId="0" fontId="59" fillId="0" borderId="0" xfId="9" applyFont="1" applyAlignment="1">
      <alignment horizontal="right" vertical="center"/>
    </xf>
    <xf numFmtId="0" fontId="17" fillId="0" borderId="0" xfId="9" applyFont="1" applyAlignment="1">
      <alignment horizontal="left" vertical="center"/>
    </xf>
    <xf numFmtId="0" fontId="17" fillId="0" borderId="0" xfId="9" applyFont="1" applyAlignment="1">
      <alignment horizontal="left" vertical="center" shrinkToFit="1"/>
    </xf>
    <xf numFmtId="0" fontId="9" fillId="2" borderId="11" xfId="9" applyFill="1" applyBorder="1" applyAlignment="1" applyProtection="1">
      <alignment horizontal="center" vertical="center" shrinkToFit="1"/>
      <protection locked="0"/>
    </xf>
    <xf numFmtId="0" fontId="64" fillId="8" borderId="32" xfId="0" applyFont="1" applyFill="1" applyBorder="1" applyAlignment="1">
      <alignment horizontal="center" vertical="center"/>
    </xf>
    <xf numFmtId="0" fontId="64" fillId="8" borderId="31" xfId="0" applyFont="1" applyFill="1" applyBorder="1" applyAlignment="1">
      <alignment horizontal="center" vertical="center"/>
    </xf>
    <xf numFmtId="0" fontId="64" fillId="8" borderId="30" xfId="0" applyFont="1" applyFill="1" applyBorder="1" applyAlignment="1">
      <alignment horizontal="center" vertical="center"/>
    </xf>
    <xf numFmtId="0" fontId="64" fillId="8" borderId="24" xfId="0" applyFont="1" applyFill="1" applyBorder="1" applyAlignment="1">
      <alignment horizontal="center" vertical="center"/>
    </xf>
    <xf numFmtId="0" fontId="9" fillId="2" borderId="22" xfId="9" applyFill="1" applyBorder="1" applyAlignment="1">
      <alignment horizontal="center" vertical="center"/>
    </xf>
    <xf numFmtId="0" fontId="9" fillId="2" borderId="21" xfId="9" applyFill="1" applyBorder="1" applyAlignment="1">
      <alignment horizontal="center" vertical="center"/>
    </xf>
    <xf numFmtId="0" fontId="9" fillId="2" borderId="72" xfId="9" applyFill="1" applyBorder="1" applyAlignment="1">
      <alignment horizontal="center" vertical="center"/>
    </xf>
    <xf numFmtId="0" fontId="9" fillId="2" borderId="37" xfId="9" applyFill="1" applyBorder="1" applyAlignment="1">
      <alignment horizontal="center" vertical="center"/>
    </xf>
    <xf numFmtId="0" fontId="9" fillId="2" borderId="11" xfId="9" applyFill="1" applyBorder="1" applyAlignment="1">
      <alignment horizontal="center" vertical="center"/>
    </xf>
    <xf numFmtId="0" fontId="9" fillId="2" borderId="10" xfId="9" applyFill="1" applyBorder="1" applyAlignment="1">
      <alignment horizontal="center" vertical="center"/>
    </xf>
    <xf numFmtId="0" fontId="9" fillId="2" borderId="71" xfId="9" applyFill="1" applyBorder="1" applyAlignment="1">
      <alignment horizontal="center" vertical="center"/>
    </xf>
    <xf numFmtId="0" fontId="9" fillId="2" borderId="9" xfId="9" applyFill="1" applyBorder="1" applyAlignment="1">
      <alignment horizontal="center" vertical="center"/>
    </xf>
    <xf numFmtId="0" fontId="16" fillId="0" borderId="71" xfId="0" applyFont="1" applyBorder="1" applyAlignment="1">
      <alignment horizontal="center" vertical="center" wrapText="1"/>
    </xf>
    <xf numFmtId="0" fontId="16" fillId="0" borderId="108" xfId="0" applyFont="1" applyBorder="1" applyAlignment="1">
      <alignment horizontal="center" vertical="center" wrapText="1"/>
    </xf>
    <xf numFmtId="0" fontId="16" fillId="0" borderId="9" xfId="0" applyFont="1" applyBorder="1" applyAlignment="1">
      <alignment horizontal="center" vertical="center" wrapText="1"/>
    </xf>
    <xf numFmtId="0" fontId="16" fillId="0" borderId="96" xfId="0" applyFont="1" applyBorder="1" applyAlignment="1">
      <alignment horizontal="center" vertical="center" wrapText="1"/>
    </xf>
    <xf numFmtId="0" fontId="64" fillId="0" borderId="215" xfId="0" applyFont="1" applyBorder="1" applyAlignment="1">
      <alignment horizontal="center" vertical="center"/>
    </xf>
    <xf numFmtId="0" fontId="64" fillId="0" borderId="216" xfId="0" applyFont="1" applyBorder="1" applyAlignment="1">
      <alignment horizontal="center" vertical="center"/>
    </xf>
    <xf numFmtId="0" fontId="18" fillId="8" borderId="30" xfId="0" applyFont="1" applyFill="1" applyBorder="1" applyAlignment="1">
      <alignment horizontal="center" vertical="center"/>
    </xf>
    <xf numFmtId="0" fontId="18" fillId="8" borderId="24" xfId="0" applyFont="1" applyFill="1" applyBorder="1" applyAlignment="1">
      <alignment horizontal="center" vertical="center"/>
    </xf>
    <xf numFmtId="56" fontId="64" fillId="0" borderId="214" xfId="0" applyNumberFormat="1" applyFont="1" applyBorder="1" applyAlignment="1">
      <alignment horizontal="center" vertical="center"/>
    </xf>
    <xf numFmtId="0" fontId="64" fillId="0" borderId="110" xfId="0" applyFont="1" applyBorder="1" applyAlignment="1">
      <alignment horizontal="center" vertical="center"/>
    </xf>
    <xf numFmtId="0" fontId="18" fillId="9" borderId="9" xfId="0" applyFont="1" applyFill="1" applyBorder="1" applyAlignment="1">
      <alignment horizontal="center" vertical="center"/>
    </xf>
    <xf numFmtId="0" fontId="18" fillId="9" borderId="10" xfId="0" applyFont="1" applyFill="1" applyBorder="1" applyAlignment="1">
      <alignment horizontal="center" vertical="center"/>
    </xf>
    <xf numFmtId="0" fontId="9" fillId="2" borderId="206" xfId="9" applyFill="1" applyBorder="1" applyAlignment="1" applyProtection="1">
      <alignment vertical="center" shrinkToFit="1"/>
      <protection locked="0"/>
    </xf>
    <xf numFmtId="0" fontId="9" fillId="2" borderId="51" xfId="9" applyFill="1" applyBorder="1" applyAlignment="1" applyProtection="1">
      <alignment vertical="center" shrinkToFit="1"/>
      <protection locked="0"/>
    </xf>
    <xf numFmtId="0" fontId="9" fillId="2" borderId="47" xfId="9" applyFill="1" applyBorder="1" applyAlignment="1" applyProtection="1">
      <alignment vertical="center" shrinkToFit="1"/>
      <protection locked="0"/>
    </xf>
    <xf numFmtId="0" fontId="9" fillId="2" borderId="54" xfId="9" applyFill="1" applyBorder="1" applyAlignment="1" applyProtection="1">
      <alignment horizontal="center" vertical="center" shrinkToFit="1"/>
      <protection locked="0"/>
    </xf>
    <xf numFmtId="0" fontId="8" fillId="0" borderId="51" xfId="0" applyFont="1" applyBorder="1" applyAlignment="1" applyProtection="1">
      <alignment horizontal="center" vertical="center" shrinkToFit="1"/>
      <protection locked="0"/>
    </xf>
    <xf numFmtId="0" fontId="8" fillId="0" borderId="47" xfId="0" applyFont="1" applyBorder="1" applyAlignment="1" applyProtection="1">
      <alignment horizontal="center" vertical="center" shrinkToFit="1"/>
      <protection locked="0"/>
    </xf>
    <xf numFmtId="212" fontId="9" fillId="2" borderId="207" xfId="9" applyNumberFormat="1" applyFill="1" applyBorder="1" applyAlignment="1" applyProtection="1">
      <alignment horizontal="center" vertical="center" shrinkToFit="1"/>
      <protection locked="0"/>
    </xf>
    <xf numFmtId="0" fontId="18" fillId="0" borderId="24" xfId="6" applyFont="1" applyBorder="1" applyAlignment="1">
      <alignment horizontal="center" vertical="center" shrinkToFit="1"/>
    </xf>
    <xf numFmtId="0" fontId="18" fillId="0" borderId="32" xfId="6" applyFont="1" applyBorder="1" applyAlignment="1">
      <alignment horizontal="center" vertical="center" shrinkToFit="1"/>
    </xf>
    <xf numFmtId="0" fontId="9" fillId="2" borderId="208" xfId="9" applyFill="1" applyBorder="1" applyAlignment="1" applyProtection="1">
      <alignment vertical="center" shrinkToFit="1"/>
      <protection locked="0"/>
    </xf>
    <xf numFmtId="0" fontId="9" fillId="2" borderId="45" xfId="9" applyFill="1" applyBorder="1" applyAlignment="1" applyProtection="1">
      <alignment vertical="center" shrinkToFit="1"/>
      <protection locked="0"/>
    </xf>
    <xf numFmtId="0" fontId="9" fillId="2" borderId="92" xfId="9" applyFill="1" applyBorder="1" applyAlignment="1" applyProtection="1">
      <alignment vertical="center" shrinkToFit="1"/>
      <protection locked="0"/>
    </xf>
    <xf numFmtId="0" fontId="9" fillId="2" borderId="55" xfId="9" applyFill="1" applyBorder="1" applyAlignment="1" applyProtection="1">
      <alignment horizontal="center" vertical="center" shrinkToFit="1"/>
      <protection locked="0"/>
    </xf>
    <xf numFmtId="0" fontId="9" fillId="2" borderId="45" xfId="9" applyFill="1" applyBorder="1" applyAlignment="1" applyProtection="1">
      <alignment horizontal="center" vertical="center" shrinkToFit="1"/>
      <protection locked="0"/>
    </xf>
    <xf numFmtId="0" fontId="9" fillId="2" borderId="92" xfId="9" applyFill="1" applyBorder="1" applyAlignment="1" applyProtection="1">
      <alignment horizontal="center" vertical="center" shrinkToFit="1"/>
      <protection locked="0"/>
    </xf>
    <xf numFmtId="212" fontId="9" fillId="2" borderId="55" xfId="9" applyNumberFormat="1" applyFill="1" applyBorder="1" applyAlignment="1" applyProtection="1">
      <alignment horizontal="center" vertical="center" shrinkToFit="1"/>
      <protection locked="0"/>
    </xf>
    <xf numFmtId="212" fontId="9" fillId="2" borderId="56" xfId="9" applyNumberFormat="1" applyFill="1" applyBorder="1" applyAlignment="1" applyProtection="1">
      <alignment horizontal="center" vertical="center" shrinkToFit="1"/>
      <protection locked="0"/>
    </xf>
    <xf numFmtId="0" fontId="8" fillId="0" borderId="45" xfId="0" applyFont="1" applyBorder="1" applyAlignment="1" applyProtection="1">
      <alignment horizontal="center" vertical="center" shrinkToFit="1"/>
      <protection locked="0"/>
    </xf>
    <xf numFmtId="0" fontId="8" fillId="0" borderId="92" xfId="0" applyFont="1" applyBorder="1" applyAlignment="1" applyProtection="1">
      <alignment horizontal="center" vertical="center" shrinkToFit="1"/>
      <protection locked="0"/>
    </xf>
    <xf numFmtId="0" fontId="9" fillId="2" borderId="32" xfId="9" applyFill="1" applyBorder="1" applyAlignment="1">
      <alignment horizontal="center" vertical="center"/>
    </xf>
    <xf numFmtId="0" fontId="9" fillId="2" borderId="31" xfId="9" applyFill="1" applyBorder="1" applyAlignment="1">
      <alignment horizontal="center" vertical="center"/>
    </xf>
    <xf numFmtId="0" fontId="9" fillId="2" borderId="30" xfId="9" applyFill="1" applyBorder="1" applyAlignment="1">
      <alignment horizontal="center" vertical="center"/>
    </xf>
    <xf numFmtId="20" fontId="18" fillId="8" borderId="14" xfId="0" applyNumberFormat="1" applyFont="1" applyFill="1" applyBorder="1" applyAlignment="1">
      <alignment horizontal="center" vertical="center"/>
    </xf>
    <xf numFmtId="0" fontId="18" fillId="8" borderId="14" xfId="0" applyFont="1" applyFill="1" applyBorder="1" applyAlignment="1">
      <alignment horizontal="center" vertical="center"/>
    </xf>
    <xf numFmtId="0" fontId="9" fillId="2" borderId="209" xfId="9" applyFill="1" applyBorder="1" applyAlignment="1" applyProtection="1">
      <alignment vertical="center" shrinkToFit="1"/>
      <protection locked="0"/>
    </xf>
    <xf numFmtId="0" fontId="9" fillId="2" borderId="59" xfId="9" applyFill="1" applyBorder="1" applyAlignment="1" applyProtection="1">
      <alignment vertical="center" shrinkToFit="1"/>
      <protection locked="0"/>
    </xf>
    <xf numFmtId="0" fontId="9" fillId="2" borderId="174" xfId="9" applyFill="1" applyBorder="1" applyAlignment="1" applyProtection="1">
      <alignment vertical="center" shrinkToFit="1"/>
      <protection locked="0"/>
    </xf>
    <xf numFmtId="0" fontId="9" fillId="2" borderId="58" xfId="9" applyFill="1" applyBorder="1" applyAlignment="1" applyProtection="1">
      <alignment horizontal="center" vertical="center" shrinkToFit="1"/>
      <protection locked="0"/>
    </xf>
    <xf numFmtId="0" fontId="9" fillId="2" borderId="59" xfId="9" applyFill="1" applyBorder="1" applyAlignment="1" applyProtection="1">
      <alignment horizontal="center" vertical="center" shrinkToFit="1"/>
      <protection locked="0"/>
    </xf>
    <xf numFmtId="0" fontId="9" fillId="2" borderId="174" xfId="9" applyFill="1" applyBorder="1" applyAlignment="1" applyProtection="1">
      <alignment horizontal="center" vertical="center" shrinkToFit="1"/>
      <protection locked="0"/>
    </xf>
    <xf numFmtId="212" fontId="9" fillId="2" borderId="58" xfId="9" applyNumberFormat="1" applyFill="1" applyBorder="1" applyAlignment="1" applyProtection="1">
      <alignment horizontal="center" vertical="center" shrinkToFit="1"/>
      <protection locked="0"/>
    </xf>
    <xf numFmtId="212" fontId="9" fillId="2" borderId="60" xfId="9" applyNumberFormat="1" applyFill="1" applyBorder="1" applyAlignment="1" applyProtection="1">
      <alignment horizontal="center" vertical="center" shrinkToFit="1"/>
      <protection locked="0"/>
    </xf>
    <xf numFmtId="0" fontId="21" fillId="10" borderId="51" xfId="9" applyFont="1" applyFill="1" applyBorder="1" applyAlignment="1">
      <alignment horizontal="center" vertical="center" shrinkToFit="1"/>
    </xf>
    <xf numFmtId="201" fontId="21" fillId="10" borderId="54" xfId="9" applyNumberFormat="1" applyFont="1" applyFill="1" applyBorder="1" applyAlignment="1">
      <alignment horizontal="center" vertical="center"/>
    </xf>
    <xf numFmtId="201" fontId="21" fillId="10" borderId="51" xfId="9" applyNumberFormat="1" applyFont="1" applyFill="1" applyBorder="1" applyAlignment="1">
      <alignment horizontal="center" vertical="center"/>
    </xf>
    <xf numFmtId="201" fontId="21" fillId="10" borderId="47" xfId="9" applyNumberFormat="1" applyFont="1" applyFill="1" applyBorder="1" applyAlignment="1">
      <alignment horizontal="center" vertical="center"/>
    </xf>
    <xf numFmtId="201" fontId="21" fillId="10" borderId="54" xfId="9" applyNumberFormat="1" applyFont="1" applyFill="1" applyBorder="1" applyAlignment="1">
      <alignment horizontal="center" vertical="center" shrinkToFit="1"/>
    </xf>
    <xf numFmtId="201" fontId="21" fillId="10" borderId="51" xfId="9" applyNumberFormat="1" applyFont="1" applyFill="1" applyBorder="1" applyAlignment="1">
      <alignment horizontal="center" vertical="center" shrinkToFit="1"/>
    </xf>
    <xf numFmtId="201" fontId="21" fillId="10" borderId="47" xfId="9" applyNumberFormat="1" applyFont="1" applyFill="1" applyBorder="1" applyAlignment="1">
      <alignment horizontal="center" vertical="center" shrinkToFit="1"/>
    </xf>
    <xf numFmtId="0" fontId="9" fillId="2" borderId="0" xfId="9" applyFill="1" applyAlignment="1">
      <alignment horizontal="left" vertical="center" wrapText="1"/>
    </xf>
    <xf numFmtId="0" fontId="21" fillId="2" borderId="45" xfId="9" applyFont="1" applyFill="1" applyBorder="1" applyAlignment="1" applyProtection="1">
      <alignment horizontal="center" vertical="center" shrinkToFit="1"/>
      <protection locked="0"/>
    </xf>
    <xf numFmtId="201" fontId="21" fillId="2" borderId="55" xfId="9" applyNumberFormat="1" applyFont="1" applyFill="1" applyBorder="1" applyAlignment="1" applyProtection="1">
      <alignment horizontal="center" vertical="center"/>
      <protection locked="0"/>
    </xf>
    <xf numFmtId="201" fontId="21" fillId="2" borderId="45" xfId="9" applyNumberFormat="1" applyFont="1" applyFill="1" applyBorder="1" applyAlignment="1" applyProtection="1">
      <alignment horizontal="center" vertical="center"/>
      <protection locked="0"/>
    </xf>
    <xf numFmtId="201" fontId="21" fillId="2" borderId="92" xfId="9" applyNumberFormat="1" applyFont="1" applyFill="1" applyBorder="1" applyAlignment="1" applyProtection="1">
      <alignment horizontal="center" vertical="center"/>
      <protection locked="0"/>
    </xf>
    <xf numFmtId="201" fontId="21" fillId="6" borderId="55" xfId="9" applyNumberFormat="1" applyFont="1" applyFill="1" applyBorder="1" applyAlignment="1">
      <alignment horizontal="center" vertical="center"/>
    </xf>
    <xf numFmtId="0" fontId="21" fillId="6" borderId="45" xfId="9" applyFont="1" applyFill="1" applyBorder="1" applyAlignment="1">
      <alignment horizontal="center" vertical="center"/>
    </xf>
    <xf numFmtId="0" fontId="21" fillId="6" borderId="92" xfId="9" applyFont="1" applyFill="1" applyBorder="1" applyAlignment="1">
      <alignment horizontal="center" vertical="center"/>
    </xf>
    <xf numFmtId="0" fontId="9" fillId="2" borderId="0" xfId="9" applyFill="1" applyAlignment="1">
      <alignment horizontal="left" vertical="top" wrapText="1"/>
    </xf>
    <xf numFmtId="0" fontId="65" fillId="2" borderId="21" xfId="9" applyFont="1" applyFill="1" applyBorder="1" applyAlignment="1">
      <alignment horizontal="left" vertical="top" wrapText="1"/>
    </xf>
    <xf numFmtId="0" fontId="65" fillId="2" borderId="108" xfId="9" applyFont="1" applyFill="1" applyBorder="1" applyAlignment="1">
      <alignment horizontal="left" vertical="top" wrapText="1"/>
    </xf>
    <xf numFmtId="0" fontId="65" fillId="2" borderId="0" xfId="9" applyFont="1" applyFill="1" applyAlignment="1">
      <alignment horizontal="left" vertical="top" wrapText="1"/>
    </xf>
    <xf numFmtId="0" fontId="65" fillId="2" borderId="2" xfId="9" applyFont="1" applyFill="1" applyBorder="1" applyAlignment="1">
      <alignment horizontal="left" vertical="top" wrapText="1"/>
    </xf>
    <xf numFmtId="0" fontId="65" fillId="2" borderId="3" xfId="9" applyFont="1" applyFill="1" applyBorder="1" applyAlignment="1">
      <alignment horizontal="left" vertical="top" wrapText="1"/>
    </xf>
    <xf numFmtId="0" fontId="65" fillId="2" borderId="5" xfId="9" applyFont="1" applyFill="1" applyBorder="1" applyAlignment="1">
      <alignment horizontal="left" vertical="top" wrapText="1"/>
    </xf>
    <xf numFmtId="3" fontId="9" fillId="2" borderId="0" xfId="9" applyNumberFormat="1" applyFill="1" applyAlignment="1">
      <alignment horizontal="right" vertical="center"/>
    </xf>
    <xf numFmtId="0" fontId="9" fillId="2" borderId="0" xfId="9" applyFill="1" applyAlignment="1">
      <alignment horizontal="right" vertical="center"/>
    </xf>
    <xf numFmtId="0" fontId="21" fillId="2" borderId="44" xfId="9" applyFont="1" applyFill="1" applyBorder="1" applyAlignment="1" applyProtection="1">
      <alignment horizontal="center" vertical="center" shrinkToFit="1"/>
      <protection locked="0"/>
    </xf>
    <xf numFmtId="201" fontId="21" fillId="2" borderId="57" xfId="9" applyNumberFormat="1" applyFont="1" applyFill="1" applyBorder="1" applyAlignment="1" applyProtection="1">
      <alignment horizontal="center" vertical="center"/>
      <protection locked="0"/>
    </xf>
    <xf numFmtId="201" fontId="21" fillId="2" borderId="44" xfId="9" applyNumberFormat="1" applyFont="1" applyFill="1" applyBorder="1" applyAlignment="1" applyProtection="1">
      <alignment horizontal="center" vertical="center"/>
      <protection locked="0"/>
    </xf>
    <xf numFmtId="201" fontId="21" fillId="2" borderId="93" xfId="9" applyNumberFormat="1" applyFont="1" applyFill="1" applyBorder="1" applyAlignment="1" applyProtection="1">
      <alignment horizontal="center" vertical="center"/>
      <protection locked="0"/>
    </xf>
    <xf numFmtId="201" fontId="21" fillId="6" borderId="57" xfId="9" applyNumberFormat="1" applyFont="1" applyFill="1" applyBorder="1" applyAlignment="1">
      <alignment horizontal="center" vertical="center"/>
    </xf>
    <xf numFmtId="0" fontId="21" fillId="6" borderId="44" xfId="9" applyFont="1" applyFill="1" applyBorder="1" applyAlignment="1">
      <alignment horizontal="center" vertical="center"/>
    </xf>
    <xf numFmtId="0" fontId="21" fillId="6" borderId="93" xfId="9" applyFont="1" applyFill="1" applyBorder="1" applyAlignment="1">
      <alignment horizontal="center" vertical="center"/>
    </xf>
    <xf numFmtId="0" fontId="44" fillId="0" borderId="18" xfId="9" applyFont="1" applyFill="1" applyBorder="1" applyAlignment="1">
      <alignment horizontal="left" vertical="top" wrapText="1"/>
    </xf>
    <xf numFmtId="0" fontId="43" fillId="0" borderId="6" xfId="9" applyFont="1" applyFill="1" applyBorder="1" applyAlignment="1">
      <alignment horizontal="left" vertical="top" wrapText="1"/>
    </xf>
    <xf numFmtId="0" fontId="43" fillId="0" borderId="7" xfId="9" applyFont="1" applyFill="1" applyBorder="1" applyAlignment="1">
      <alignment horizontal="left" vertical="top" wrapText="1"/>
    </xf>
    <xf numFmtId="0" fontId="43" fillId="0" borderId="8" xfId="9" applyFont="1" applyFill="1" applyBorder="1" applyAlignment="1">
      <alignment horizontal="left" vertical="top" wrapText="1"/>
    </xf>
    <xf numFmtId="0" fontId="43" fillId="0" borderId="9" xfId="9" applyFont="1" applyFill="1" applyBorder="1" applyAlignment="1">
      <alignment horizontal="left" vertical="top" wrapText="1"/>
    </xf>
    <xf numFmtId="0" fontId="43" fillId="0" borderId="11" xfId="9" applyFont="1" applyFill="1" applyBorder="1" applyAlignment="1">
      <alignment horizontal="left" vertical="top" wrapText="1"/>
    </xf>
    <xf numFmtId="0" fontId="43" fillId="0" borderId="10" xfId="9" applyFont="1" applyFill="1" applyBorder="1" applyAlignment="1">
      <alignment horizontal="left" vertical="top" wrapText="1"/>
    </xf>
    <xf numFmtId="0" fontId="43" fillId="0" borderId="13" xfId="9" applyFont="1" applyFill="1" applyBorder="1" applyAlignment="1">
      <alignment horizontal="left" vertical="top"/>
    </xf>
    <xf numFmtId="0" fontId="43" fillId="0" borderId="0" xfId="9" applyFont="1" applyFill="1" applyAlignment="1" applyProtection="1">
      <alignment horizontal="left" vertical="top" wrapText="1" shrinkToFit="1"/>
      <protection locked="0"/>
    </xf>
    <xf numFmtId="0" fontId="41" fillId="0" borderId="2" xfId="9" applyFont="1" applyFill="1" applyBorder="1" applyAlignment="1">
      <alignment horizontal="left" vertical="top" wrapText="1"/>
    </xf>
    <xf numFmtId="0" fontId="43" fillId="0" borderId="0" xfId="9" applyFont="1" applyFill="1" applyAlignment="1">
      <alignment horizontal="center"/>
    </xf>
    <xf numFmtId="0" fontId="43" fillId="0" borderId="0" xfId="9" applyFont="1" applyFill="1" applyAlignment="1">
      <alignment horizontal="right" shrinkToFit="1"/>
    </xf>
    <xf numFmtId="0" fontId="43" fillId="0" borderId="46" xfId="9" applyFont="1" applyFill="1" applyBorder="1" applyAlignment="1" applyProtection="1">
      <alignment horizontal="left"/>
      <protection locked="0"/>
    </xf>
    <xf numFmtId="0" fontId="39" fillId="0" borderId="0" xfId="0" applyFont="1" applyAlignment="1">
      <alignment horizontal="left" vertical="top" wrapText="1"/>
    </xf>
    <xf numFmtId="0" fontId="39" fillId="0" borderId="8" xfId="0" applyFont="1" applyBorder="1" applyAlignment="1">
      <alignment horizontal="left" vertical="top" wrapText="1"/>
    </xf>
    <xf numFmtId="0" fontId="48" fillId="0" borderId="0" xfId="0" applyFont="1" applyAlignment="1">
      <alignment horizontal="left" vertical="center"/>
    </xf>
    <xf numFmtId="0" fontId="43" fillId="0" borderId="0" xfId="9" applyFont="1" applyFill="1" applyAlignment="1">
      <alignment horizontal="left" vertical="top" shrinkToFit="1"/>
    </xf>
    <xf numFmtId="0" fontId="111" fillId="0" borderId="0" xfId="9" applyFont="1" applyFill="1" applyAlignment="1">
      <alignment horizontal="left" vertical="top" wrapText="1"/>
    </xf>
    <xf numFmtId="0" fontId="43" fillId="0" borderId="46" xfId="9" applyFont="1" applyFill="1" applyBorder="1" applyProtection="1">
      <alignment vertical="center"/>
      <protection locked="0"/>
    </xf>
    <xf numFmtId="0" fontId="43" fillId="0" borderId="0" xfId="0" applyFont="1" applyAlignment="1">
      <alignment horizontal="left" vertical="center" shrinkToFit="1"/>
    </xf>
    <xf numFmtId="0" fontId="48" fillId="0" borderId="0" xfId="0" applyFont="1" applyAlignment="1">
      <alignment horizontal="left" vertical="center" wrapText="1"/>
    </xf>
    <xf numFmtId="0" fontId="48" fillId="0" borderId="0" xfId="0" applyFont="1" applyAlignment="1">
      <alignment horizontal="left" vertical="top" wrapText="1"/>
    </xf>
    <xf numFmtId="49" fontId="3" fillId="0" borderId="0" xfId="9" quotePrefix="1" applyNumberFormat="1" applyFont="1" applyFill="1" applyAlignment="1">
      <alignment horizontal="center" vertical="center"/>
    </xf>
    <xf numFmtId="0" fontId="3" fillId="0" borderId="33" xfId="9" applyFont="1" applyFill="1" applyBorder="1" applyAlignment="1">
      <alignment horizontal="center" vertical="center"/>
    </xf>
    <xf numFmtId="0" fontId="3" fillId="0" borderId="34" xfId="9" applyFont="1" applyFill="1" applyBorder="1" applyAlignment="1">
      <alignment horizontal="center" vertical="center"/>
    </xf>
    <xf numFmtId="0" fontId="3" fillId="0" borderId="126" xfId="9" applyFont="1" applyFill="1" applyBorder="1" applyAlignment="1">
      <alignment horizontal="center" vertical="center"/>
    </xf>
    <xf numFmtId="0" fontId="3" fillId="0" borderId="127" xfId="9" applyFont="1" applyFill="1" applyBorder="1" applyAlignment="1">
      <alignment horizontal="center" vertical="center"/>
    </xf>
    <xf numFmtId="0" fontId="3" fillId="0" borderId="36" xfId="9" applyFont="1" applyFill="1" applyBorder="1" applyAlignment="1">
      <alignment horizontal="center" vertical="center"/>
    </xf>
    <xf numFmtId="0" fontId="9" fillId="0" borderId="16" xfId="9" quotePrefix="1" applyFill="1" applyBorder="1" applyAlignment="1">
      <alignment horizontal="right" vertical="center"/>
    </xf>
    <xf numFmtId="0" fontId="9" fillId="0" borderId="12" xfId="9" applyFill="1" applyBorder="1" applyAlignment="1">
      <alignment horizontal="right" vertical="center"/>
    </xf>
    <xf numFmtId="0" fontId="9" fillId="0" borderId="12" xfId="9" applyFill="1" applyBorder="1" applyAlignment="1">
      <alignment horizontal="left" vertical="center"/>
    </xf>
    <xf numFmtId="0" fontId="3" fillId="0" borderId="0" xfId="9" applyFont="1" applyFill="1" applyAlignment="1">
      <alignment horizontal="left" vertical="center"/>
    </xf>
    <xf numFmtId="0" fontId="9" fillId="0" borderId="1" xfId="9" quotePrefix="1" applyFill="1" applyBorder="1" applyAlignment="1">
      <alignment horizontal="right" vertical="center"/>
    </xf>
    <xf numFmtId="0" fontId="9" fillId="0" borderId="0" xfId="9" applyFill="1" applyAlignment="1">
      <alignment horizontal="right" vertical="center"/>
    </xf>
    <xf numFmtId="0" fontId="9" fillId="0" borderId="0" xfId="9" applyFill="1" applyAlignment="1">
      <alignment horizontal="left" vertical="center"/>
    </xf>
    <xf numFmtId="0" fontId="9" fillId="0" borderId="11" xfId="9" applyFill="1" applyBorder="1" applyAlignment="1">
      <alignment horizontal="left" vertical="center"/>
    </xf>
    <xf numFmtId="0" fontId="9" fillId="0" borderId="14" xfId="9" applyFill="1" applyBorder="1" applyAlignment="1">
      <alignment horizontal="center" vertical="center" textRotation="255" shrinkToFit="1"/>
    </xf>
    <xf numFmtId="0" fontId="9" fillId="0" borderId="81" xfId="9" applyFill="1" applyBorder="1" applyAlignment="1">
      <alignment horizontal="center" vertical="center" textRotation="255" shrinkToFit="1"/>
    </xf>
    <xf numFmtId="0" fontId="9" fillId="0" borderId="23" xfId="9" applyFill="1" applyBorder="1" applyAlignment="1">
      <alignment horizontal="center" vertical="center" textRotation="255" shrinkToFit="1"/>
    </xf>
    <xf numFmtId="0" fontId="15" fillId="0" borderId="18" xfId="0" applyFont="1" applyBorder="1" applyAlignment="1">
      <alignment horizontal="center" vertical="center"/>
    </xf>
    <xf numFmtId="0" fontId="15" fillId="0" borderId="12" xfId="0" applyFont="1" applyBorder="1" applyAlignment="1">
      <alignment horizontal="center" vertical="center"/>
    </xf>
    <xf numFmtId="0" fontId="15" fillId="0" borderId="6" xfId="0" applyFont="1" applyBorder="1" applyAlignment="1">
      <alignment horizontal="center" vertical="center"/>
    </xf>
    <xf numFmtId="0" fontId="15" fillId="0" borderId="9" xfId="0" applyFont="1" applyBorder="1" applyAlignment="1">
      <alignment horizontal="center" vertical="center"/>
    </xf>
    <xf numFmtId="0" fontId="15" fillId="0" borderId="11" xfId="0" applyFont="1" applyBorder="1" applyAlignment="1">
      <alignment horizontal="center" vertical="center"/>
    </xf>
    <xf numFmtId="0" fontId="15" fillId="0" borderId="10" xfId="0" applyFont="1" applyBorder="1" applyAlignment="1">
      <alignment horizontal="center" vertical="center"/>
    </xf>
    <xf numFmtId="0" fontId="15" fillId="0" borderId="18" xfId="9" applyFont="1" applyFill="1" applyBorder="1" applyAlignment="1">
      <alignment horizontal="center" vertical="center" shrinkToFit="1"/>
    </xf>
    <xf numFmtId="0" fontId="15" fillId="0" borderId="12" xfId="9" applyFont="1" applyFill="1" applyBorder="1" applyAlignment="1">
      <alignment horizontal="center" vertical="center" shrinkToFit="1"/>
    </xf>
    <xf numFmtId="0" fontId="15" fillId="0" borderId="6" xfId="9" applyFont="1" applyFill="1" applyBorder="1" applyAlignment="1">
      <alignment horizontal="center" vertical="center" shrinkToFit="1"/>
    </xf>
    <xf numFmtId="0" fontId="15" fillId="0" borderId="9" xfId="9" applyFont="1" applyFill="1" applyBorder="1" applyAlignment="1">
      <alignment horizontal="center" vertical="center" shrinkToFit="1"/>
    </xf>
    <xf numFmtId="0" fontId="15" fillId="0" borderId="11" xfId="9" applyFont="1" applyFill="1" applyBorder="1" applyAlignment="1">
      <alignment horizontal="center" vertical="center" shrinkToFit="1"/>
    </xf>
    <xf numFmtId="0" fontId="15" fillId="0" borderId="10" xfId="9" applyFont="1" applyFill="1" applyBorder="1" applyAlignment="1">
      <alignment horizontal="center" vertical="center" shrinkToFit="1"/>
    </xf>
    <xf numFmtId="0" fontId="15" fillId="0" borderId="18" xfId="9" applyFont="1" applyFill="1" applyBorder="1" applyAlignment="1">
      <alignment horizontal="center" vertical="center"/>
    </xf>
    <xf numFmtId="0" fontId="15" fillId="0" borderId="12" xfId="9" applyFont="1" applyFill="1" applyBorder="1" applyAlignment="1">
      <alignment horizontal="center" vertical="center"/>
    </xf>
    <xf numFmtId="0" fontId="15" fillId="0" borderId="6" xfId="9" applyFont="1" applyFill="1" applyBorder="1" applyAlignment="1">
      <alignment horizontal="center" vertical="center"/>
    </xf>
    <xf numFmtId="0" fontId="15" fillId="0" borderId="9" xfId="9" applyFont="1" applyFill="1" applyBorder="1" applyAlignment="1">
      <alignment horizontal="center" vertical="center"/>
    </xf>
    <xf numFmtId="0" fontId="15" fillId="0" borderId="11" xfId="9" applyFont="1" applyFill="1" applyBorder="1" applyAlignment="1">
      <alignment horizontal="center" vertical="center"/>
    </xf>
    <xf numFmtId="0" fontId="15" fillId="0" borderId="10" xfId="9" applyFont="1" applyFill="1" applyBorder="1" applyAlignment="1">
      <alignment horizontal="center" vertical="center"/>
    </xf>
    <xf numFmtId="0" fontId="15" fillId="0" borderId="18" xfId="9" applyFont="1" applyFill="1" applyBorder="1" applyAlignment="1">
      <alignment horizontal="center" vertical="center" wrapText="1" shrinkToFit="1"/>
    </xf>
    <xf numFmtId="0" fontId="15" fillId="0" borderId="12" xfId="9" applyFont="1" applyFill="1" applyBorder="1" applyAlignment="1">
      <alignment horizontal="center" vertical="center" wrapText="1" shrinkToFit="1"/>
    </xf>
    <xf numFmtId="0" fontId="15" fillId="0" borderId="6" xfId="9" applyFont="1" applyFill="1" applyBorder="1" applyAlignment="1">
      <alignment horizontal="center" vertical="center" wrapText="1" shrinkToFit="1"/>
    </xf>
    <xf numFmtId="0" fontId="15" fillId="0" borderId="9" xfId="9" applyFont="1" applyFill="1" applyBorder="1" applyAlignment="1">
      <alignment horizontal="center" vertical="center" wrapText="1" shrinkToFit="1"/>
    </xf>
    <xf numFmtId="0" fontId="15" fillId="0" borderId="11" xfId="9" applyFont="1" applyFill="1" applyBorder="1" applyAlignment="1">
      <alignment horizontal="center" vertical="center" wrapText="1" shrinkToFit="1"/>
    </xf>
    <xf numFmtId="0" fontId="15" fillId="0" borderId="10" xfId="9" applyFont="1" applyFill="1" applyBorder="1" applyAlignment="1">
      <alignment horizontal="center" vertical="center" wrapText="1" shrinkToFit="1"/>
    </xf>
    <xf numFmtId="0" fontId="15" fillId="0" borderId="54" xfId="9" applyFont="1" applyFill="1" applyBorder="1" applyAlignment="1">
      <alignment horizontal="center" vertical="center"/>
    </xf>
    <xf numFmtId="0" fontId="19" fillId="0" borderId="51" xfId="0" applyFont="1" applyBorder="1" applyAlignment="1">
      <alignment horizontal="center" vertical="center"/>
    </xf>
    <xf numFmtId="0" fontId="19" fillId="0" borderId="47" xfId="0" applyFont="1" applyBorder="1" applyAlignment="1">
      <alignment horizontal="center" vertical="center"/>
    </xf>
    <xf numFmtId="0" fontId="15" fillId="0" borderId="101" xfId="9" applyFont="1" applyFill="1" applyBorder="1" applyAlignment="1">
      <alignment horizontal="center" vertical="center"/>
    </xf>
    <xf numFmtId="0" fontId="15" fillId="0" borderId="44" xfId="9" applyFont="1" applyFill="1" applyBorder="1" applyAlignment="1">
      <alignment horizontal="center" vertical="center"/>
    </xf>
    <xf numFmtId="0" fontId="15" fillId="0" borderId="93" xfId="9" applyFont="1" applyFill="1" applyBorder="1" applyAlignment="1">
      <alignment horizontal="center" vertical="center"/>
    </xf>
    <xf numFmtId="0" fontId="15" fillId="0" borderId="166" xfId="0" applyFont="1" applyBorder="1" applyAlignment="1" applyProtection="1">
      <alignment horizontal="center" vertical="center" shrinkToFit="1"/>
      <protection locked="0"/>
    </xf>
    <xf numFmtId="0" fontId="15" fillId="0" borderId="166" xfId="9" applyFont="1" applyFill="1" applyBorder="1" applyAlignment="1" applyProtection="1">
      <alignment horizontal="center" vertical="center"/>
      <protection locked="0"/>
    </xf>
    <xf numFmtId="0" fontId="15" fillId="0" borderId="166" xfId="9" applyFont="1" applyFill="1" applyBorder="1" applyAlignment="1" applyProtection="1">
      <alignment horizontal="center" vertical="center" shrinkToFit="1"/>
      <protection locked="0"/>
    </xf>
    <xf numFmtId="181" fontId="15" fillId="0" borderId="166" xfId="9" applyNumberFormat="1" applyFont="1" applyFill="1" applyBorder="1" applyAlignment="1" applyProtection="1">
      <alignment horizontal="center" vertical="center"/>
      <protection locked="0"/>
    </xf>
    <xf numFmtId="181" fontId="15" fillId="0" borderId="55" xfId="9" applyNumberFormat="1" applyFont="1" applyFill="1" applyBorder="1" applyAlignment="1" applyProtection="1">
      <alignment horizontal="center" vertical="center"/>
      <protection locked="0"/>
    </xf>
    <xf numFmtId="181" fontId="15" fillId="0" borderId="92" xfId="9" applyNumberFormat="1" applyFont="1" applyFill="1" applyBorder="1" applyAlignment="1" applyProtection="1">
      <alignment horizontal="center" vertical="center"/>
      <protection locked="0"/>
    </xf>
    <xf numFmtId="0" fontId="15" fillId="0" borderId="55" xfId="9" applyFont="1" applyFill="1" applyBorder="1" applyAlignment="1" applyProtection="1">
      <alignment horizontal="center" vertical="center"/>
      <protection locked="0"/>
    </xf>
    <xf numFmtId="0" fontId="15" fillId="0" borderId="152" xfId="9" applyFont="1" applyFill="1" applyBorder="1" applyAlignment="1" applyProtection="1">
      <alignment horizontal="center" vertical="center"/>
      <protection locked="0"/>
    </xf>
    <xf numFmtId="0" fontId="15" fillId="0" borderId="166" xfId="0" applyFont="1" applyBorder="1" applyAlignment="1" applyProtection="1">
      <alignment horizontal="left" vertical="center"/>
      <protection locked="0"/>
    </xf>
    <xf numFmtId="181" fontId="15" fillId="0" borderId="45" xfId="9" applyNumberFormat="1" applyFont="1" applyFill="1" applyBorder="1" applyAlignment="1" applyProtection="1">
      <alignment horizontal="center" vertical="center"/>
      <protection locked="0"/>
    </xf>
    <xf numFmtId="0" fontId="15" fillId="0" borderId="180" xfId="9" applyFont="1" applyFill="1" applyBorder="1" applyAlignment="1" applyProtection="1">
      <alignment horizontal="center" vertical="center"/>
      <protection locked="0"/>
    </xf>
    <xf numFmtId="0" fontId="15" fillId="0" borderId="98" xfId="9" applyFont="1" applyFill="1" applyBorder="1" applyAlignment="1" applyProtection="1">
      <alignment horizontal="center" vertical="center"/>
      <protection locked="0"/>
    </xf>
    <xf numFmtId="0" fontId="15" fillId="0" borderId="45" xfId="9" applyFont="1" applyFill="1" applyBorder="1" applyAlignment="1" applyProtection="1">
      <alignment horizontal="center" vertical="center"/>
      <protection locked="0"/>
    </xf>
    <xf numFmtId="0" fontId="15" fillId="0" borderId="92" xfId="9" applyFont="1" applyFill="1" applyBorder="1" applyAlignment="1" applyProtection="1">
      <alignment horizontal="center" vertical="center"/>
      <protection locked="0"/>
    </xf>
    <xf numFmtId="0" fontId="15" fillId="0" borderId="55" xfId="0" applyFont="1" applyBorder="1" applyAlignment="1" applyProtection="1">
      <alignment horizontal="left" vertical="center"/>
      <protection locked="0"/>
    </xf>
    <xf numFmtId="0" fontId="15" fillId="0" borderId="45" xfId="0" applyFont="1" applyBorder="1" applyAlignment="1" applyProtection="1">
      <alignment horizontal="left" vertical="center"/>
      <protection locked="0"/>
    </xf>
    <xf numFmtId="0" fontId="15" fillId="0" borderId="92" xfId="0" applyFont="1" applyBorder="1" applyAlignment="1" applyProtection="1">
      <alignment horizontal="left" vertical="center"/>
      <protection locked="0"/>
    </xf>
    <xf numFmtId="0" fontId="9" fillId="0" borderId="14" xfId="9" applyFill="1" applyBorder="1" applyAlignment="1">
      <alignment horizontal="left" vertical="center"/>
    </xf>
    <xf numFmtId="0" fontId="9" fillId="0" borderId="190" xfId="9" applyFill="1" applyBorder="1" applyAlignment="1">
      <alignment horizontal="left" vertical="center"/>
    </xf>
    <xf numFmtId="0" fontId="9" fillId="0" borderId="14" xfId="9" applyFill="1" applyBorder="1" applyAlignment="1">
      <alignment horizontal="left" vertical="center" shrinkToFit="1"/>
    </xf>
    <xf numFmtId="0" fontId="9" fillId="0" borderId="190" xfId="9" applyFill="1" applyBorder="1" applyAlignment="1">
      <alignment horizontal="left" vertical="center" shrinkToFit="1"/>
    </xf>
    <xf numFmtId="0" fontId="66" fillId="5" borderId="165" xfId="0" applyFont="1" applyFill="1" applyBorder="1" applyAlignment="1">
      <alignment horizontal="center" vertical="center" shrinkToFit="1"/>
    </xf>
    <xf numFmtId="0" fontId="66" fillId="5" borderId="165" xfId="9" applyFont="1" applyFill="1" applyBorder="1" applyAlignment="1">
      <alignment horizontal="center" vertical="center"/>
    </xf>
    <xf numFmtId="0" fontId="66" fillId="5" borderId="165" xfId="9" applyFont="1" applyFill="1" applyBorder="1" applyAlignment="1">
      <alignment horizontal="center" vertical="center" shrinkToFit="1"/>
    </xf>
    <xf numFmtId="181" fontId="66" fillId="5" borderId="165" xfId="9" applyNumberFormat="1" applyFont="1" applyFill="1" applyBorder="1" applyAlignment="1">
      <alignment horizontal="center" vertical="center"/>
    </xf>
    <xf numFmtId="181" fontId="66" fillId="5" borderId="54" xfId="9" applyNumberFormat="1" applyFont="1" applyFill="1" applyBorder="1" applyAlignment="1">
      <alignment horizontal="center" vertical="center"/>
    </xf>
    <xf numFmtId="181" fontId="66" fillId="5" borderId="47" xfId="9" applyNumberFormat="1" applyFont="1" applyFill="1" applyBorder="1" applyAlignment="1">
      <alignment horizontal="center" vertical="center"/>
    </xf>
    <xf numFmtId="0" fontId="66" fillId="5" borderId="54" xfId="9" applyFont="1" applyFill="1" applyBorder="1" applyAlignment="1">
      <alignment horizontal="center" vertical="center"/>
    </xf>
    <xf numFmtId="0" fontId="66" fillId="5" borderId="156" xfId="9" applyFont="1" applyFill="1" applyBorder="1" applyAlignment="1">
      <alignment horizontal="center" vertical="center"/>
    </xf>
    <xf numFmtId="0" fontId="32" fillId="5" borderId="165" xfId="0" applyFont="1" applyFill="1" applyBorder="1" applyAlignment="1">
      <alignment horizontal="center" vertical="center"/>
    </xf>
    <xf numFmtId="0" fontId="9" fillId="0" borderId="79" xfId="9" applyFill="1" applyBorder="1" applyAlignment="1">
      <alignment horizontal="left" vertical="center"/>
    </xf>
    <xf numFmtId="0" fontId="9" fillId="0" borderId="90" xfId="9" applyFill="1" applyBorder="1" applyAlignment="1">
      <alignment horizontal="left" vertical="center"/>
    </xf>
    <xf numFmtId="0" fontId="9" fillId="0" borderId="7" xfId="9" applyFill="1" applyBorder="1" applyAlignment="1">
      <alignment horizontal="left" vertical="center"/>
    </xf>
    <xf numFmtId="0" fontId="9" fillId="0" borderId="78" xfId="9" applyFill="1" applyBorder="1" applyAlignment="1">
      <alignment horizontal="left" vertical="center"/>
    </xf>
    <xf numFmtId="0" fontId="9" fillId="0" borderId="46" xfId="9" applyFill="1" applyBorder="1" applyAlignment="1">
      <alignment horizontal="left" vertical="center"/>
    </xf>
    <xf numFmtId="0" fontId="9" fillId="0" borderId="79" xfId="9" applyFill="1" applyBorder="1" applyAlignment="1">
      <alignment horizontal="left" vertical="center" wrapText="1" shrinkToFit="1"/>
    </xf>
    <xf numFmtId="0" fontId="9" fillId="0" borderId="90" xfId="9" applyFill="1" applyBorder="1" applyAlignment="1">
      <alignment horizontal="left" vertical="center" wrapText="1" shrinkToFit="1"/>
    </xf>
    <xf numFmtId="0" fontId="9" fillId="0" borderId="104" xfId="9" applyFill="1" applyBorder="1" applyAlignment="1">
      <alignment horizontal="left" vertical="center" wrapText="1" shrinkToFit="1"/>
    </xf>
    <xf numFmtId="0" fontId="9" fillId="0" borderId="7" xfId="9" applyFill="1" applyBorder="1" applyAlignment="1">
      <alignment horizontal="left" vertical="center" wrapText="1" shrinkToFit="1"/>
    </xf>
    <xf numFmtId="0" fontId="9" fillId="0" borderId="0" xfId="9" applyFill="1" applyAlignment="1">
      <alignment horizontal="left" vertical="center" wrapText="1" shrinkToFit="1"/>
    </xf>
    <xf numFmtId="0" fontId="9" fillId="0" borderId="8" xfId="9" applyFill="1" applyBorder="1" applyAlignment="1">
      <alignment horizontal="left" vertical="center" wrapText="1" shrinkToFit="1"/>
    </xf>
    <xf numFmtId="0" fontId="9" fillId="0" borderId="78" xfId="9" applyFill="1" applyBorder="1" applyAlignment="1">
      <alignment horizontal="left" vertical="center" wrapText="1" shrinkToFit="1"/>
    </xf>
    <xf numFmtId="0" fontId="9" fillId="0" borderId="46" xfId="9" applyFill="1" applyBorder="1" applyAlignment="1">
      <alignment horizontal="left" vertical="center" wrapText="1" shrinkToFit="1"/>
    </xf>
    <xf numFmtId="0" fontId="9" fillId="0" borderId="91" xfId="9" applyFill="1" applyBorder="1" applyAlignment="1">
      <alignment horizontal="left" vertical="center" wrapText="1" shrinkToFit="1"/>
    </xf>
    <xf numFmtId="0" fontId="15" fillId="0" borderId="55" xfId="0" applyFont="1" applyBorder="1" applyAlignment="1" applyProtection="1">
      <alignment horizontal="center" vertical="center" shrinkToFit="1"/>
      <protection locked="0"/>
    </xf>
    <xf numFmtId="0" fontId="15" fillId="0" borderId="45" xfId="0" applyFont="1" applyBorder="1" applyAlignment="1" applyProtection="1">
      <alignment horizontal="center" vertical="center" shrinkToFit="1"/>
      <protection locked="0"/>
    </xf>
    <xf numFmtId="0" fontId="15" fillId="0" borderId="92" xfId="0" applyFont="1" applyBorder="1" applyAlignment="1" applyProtection="1">
      <alignment horizontal="center" vertical="center" shrinkToFit="1"/>
      <protection locked="0"/>
    </xf>
    <xf numFmtId="0" fontId="15" fillId="0" borderId="55" xfId="9" applyFont="1" applyFill="1" applyBorder="1" applyAlignment="1" applyProtection="1">
      <alignment horizontal="center" vertical="center" shrinkToFit="1"/>
      <protection locked="0"/>
    </xf>
    <xf numFmtId="0" fontId="15" fillId="0" borderId="45" xfId="9" applyFont="1" applyFill="1" applyBorder="1" applyAlignment="1" applyProtection="1">
      <alignment horizontal="center" vertical="center" shrinkToFit="1"/>
      <protection locked="0"/>
    </xf>
    <xf numFmtId="0" fontId="15" fillId="0" borderId="92" xfId="9" applyFont="1" applyFill="1" applyBorder="1" applyAlignment="1" applyProtection="1">
      <alignment horizontal="center" vertical="center" shrinkToFit="1"/>
      <protection locked="0"/>
    </xf>
    <xf numFmtId="0" fontId="15" fillId="0" borderId="167" xfId="0" applyFont="1" applyBorder="1" applyAlignment="1" applyProtection="1">
      <alignment horizontal="center" vertical="center" shrinkToFit="1"/>
      <protection locked="0"/>
    </xf>
    <xf numFmtId="0" fontId="15" fillId="0" borderId="167" xfId="9" applyFont="1" applyFill="1" applyBorder="1" applyAlignment="1" applyProtection="1">
      <alignment horizontal="center" vertical="center"/>
      <protection locked="0"/>
    </xf>
    <xf numFmtId="0" fontId="15" fillId="0" borderId="167" xfId="9" applyFont="1" applyFill="1" applyBorder="1" applyAlignment="1" applyProtection="1">
      <alignment horizontal="center" vertical="center" shrinkToFit="1"/>
      <protection locked="0"/>
    </xf>
    <xf numFmtId="181" fontId="15" fillId="0" borderId="167" xfId="9" applyNumberFormat="1" applyFont="1" applyFill="1" applyBorder="1" applyAlignment="1" applyProtection="1">
      <alignment horizontal="center" vertical="center"/>
      <protection locked="0"/>
    </xf>
    <xf numFmtId="181" fontId="15" fillId="0" borderId="57" xfId="9" applyNumberFormat="1" applyFont="1" applyFill="1" applyBorder="1" applyAlignment="1" applyProtection="1">
      <alignment horizontal="center" vertical="center"/>
      <protection locked="0"/>
    </xf>
    <xf numFmtId="181" fontId="15" fillId="0" borderId="93" xfId="9" applyNumberFormat="1" applyFont="1" applyFill="1" applyBorder="1" applyAlignment="1" applyProtection="1">
      <alignment horizontal="center" vertical="center"/>
      <protection locked="0"/>
    </xf>
    <xf numFmtId="0" fontId="15" fillId="0" borderId="157" xfId="9" applyFont="1" applyFill="1" applyBorder="1" applyAlignment="1" applyProtection="1">
      <alignment horizontal="center" vertical="center"/>
      <protection locked="0"/>
    </xf>
    <xf numFmtId="0" fontId="15" fillId="0" borderId="158" xfId="9" applyFont="1" applyFill="1" applyBorder="1" applyAlignment="1" applyProtection="1">
      <alignment horizontal="center" vertical="center"/>
      <protection locked="0"/>
    </xf>
    <xf numFmtId="0" fontId="15" fillId="0" borderId="167" xfId="0" applyFont="1" applyBorder="1" applyAlignment="1" applyProtection="1">
      <alignment horizontal="left" vertical="center"/>
      <protection locked="0"/>
    </xf>
    <xf numFmtId="0" fontId="9" fillId="0" borderId="9" xfId="9" applyFill="1" applyBorder="1" applyAlignment="1">
      <alignment horizontal="left" vertical="center"/>
    </xf>
    <xf numFmtId="0" fontId="9" fillId="0" borderId="9" xfId="9" applyFill="1" applyBorder="1" applyAlignment="1">
      <alignment horizontal="left" vertical="center" wrapText="1" shrinkToFit="1"/>
    </xf>
    <xf numFmtId="0" fontId="9" fillId="0" borderId="11" xfId="9" applyFill="1" applyBorder="1" applyAlignment="1">
      <alignment horizontal="left" vertical="center" wrapText="1" shrinkToFit="1"/>
    </xf>
    <xf numFmtId="0" fontId="9" fillId="0" borderId="10" xfId="9" applyFill="1" applyBorder="1" applyAlignment="1">
      <alignment horizontal="left" vertical="center" wrapText="1" shrinkToFit="1"/>
    </xf>
    <xf numFmtId="0" fontId="9" fillId="0" borderId="11" xfId="9" applyFill="1" applyBorder="1">
      <alignment vertical="center"/>
    </xf>
    <xf numFmtId="0" fontId="15" fillId="0" borderId="24" xfId="9" applyFont="1" applyFill="1" applyBorder="1" applyAlignment="1">
      <alignment horizontal="center" vertical="center" wrapText="1"/>
    </xf>
    <xf numFmtId="0" fontId="15" fillId="0" borderId="24" xfId="9" applyFont="1" applyFill="1" applyBorder="1" applyAlignment="1">
      <alignment horizontal="center" vertical="center"/>
    </xf>
    <xf numFmtId="0" fontId="15" fillId="0" borderId="18" xfId="9" applyFont="1" applyFill="1" applyBorder="1" applyAlignment="1">
      <alignment horizontal="center" vertical="center" wrapText="1"/>
    </xf>
    <xf numFmtId="0" fontId="66" fillId="5" borderId="18" xfId="9" applyFont="1" applyFill="1" applyBorder="1" applyAlignment="1">
      <alignment horizontal="center" vertical="center"/>
    </xf>
    <xf numFmtId="0" fontId="66" fillId="5" borderId="12" xfId="9" applyFont="1" applyFill="1" applyBorder="1" applyAlignment="1">
      <alignment horizontal="center" vertical="center"/>
    </xf>
    <xf numFmtId="0" fontId="66" fillId="5" borderId="6" xfId="9" applyFont="1" applyFill="1" applyBorder="1" applyAlignment="1">
      <alignment horizontal="center" vertical="center"/>
    </xf>
    <xf numFmtId="0" fontId="66" fillId="5" borderId="78" xfId="9" applyFont="1" applyFill="1" applyBorder="1" applyAlignment="1">
      <alignment horizontal="center" vertical="center"/>
    </xf>
    <xf numFmtId="0" fontId="66" fillId="5" borderId="46" xfId="9" applyFont="1" applyFill="1" applyBorder="1" applyAlignment="1">
      <alignment horizontal="center" vertical="center"/>
    </xf>
    <xf numFmtId="0" fontId="66" fillId="5" borderId="91" xfId="9" applyFont="1" applyFill="1" applyBorder="1" applyAlignment="1">
      <alignment horizontal="center" vertical="center"/>
    </xf>
    <xf numFmtId="181" fontId="66" fillId="5" borderId="18" xfId="9" applyNumberFormat="1" applyFont="1" applyFill="1" applyBorder="1" applyAlignment="1">
      <alignment horizontal="center" vertical="center"/>
    </xf>
    <xf numFmtId="181" fontId="66" fillId="5" borderId="12" xfId="9" applyNumberFormat="1" applyFont="1" applyFill="1" applyBorder="1" applyAlignment="1">
      <alignment horizontal="center" vertical="center"/>
    </xf>
    <xf numFmtId="181" fontId="66" fillId="5" borderId="6" xfId="9" applyNumberFormat="1" applyFont="1" applyFill="1" applyBorder="1" applyAlignment="1">
      <alignment horizontal="center" vertical="center"/>
    </xf>
    <xf numFmtId="181" fontId="66" fillId="5" borderId="78" xfId="9" applyNumberFormat="1" applyFont="1" applyFill="1" applyBorder="1" applyAlignment="1">
      <alignment horizontal="center" vertical="center"/>
    </xf>
    <xf numFmtId="181" fontId="66" fillId="5" borderId="46" xfId="9" applyNumberFormat="1" applyFont="1" applyFill="1" applyBorder="1" applyAlignment="1">
      <alignment horizontal="center" vertical="center"/>
    </xf>
    <xf numFmtId="181" fontId="66" fillId="5" borderId="91" xfId="9" applyNumberFormat="1" applyFont="1" applyFill="1" applyBorder="1" applyAlignment="1">
      <alignment horizontal="center" vertical="center"/>
    </xf>
    <xf numFmtId="0" fontId="66" fillId="5" borderId="18" xfId="9" applyFont="1" applyFill="1" applyBorder="1" applyAlignment="1">
      <alignment horizontal="center" vertical="center" shrinkToFit="1"/>
    </xf>
    <xf numFmtId="0" fontId="66" fillId="5" borderId="12" xfId="9" applyFont="1" applyFill="1" applyBorder="1" applyAlignment="1">
      <alignment horizontal="center" vertical="center" shrinkToFit="1"/>
    </xf>
    <xf numFmtId="0" fontId="66" fillId="5" borderId="78" xfId="9" applyFont="1" applyFill="1" applyBorder="1" applyAlignment="1">
      <alignment horizontal="center" vertical="center" shrinkToFit="1"/>
    </xf>
    <xf numFmtId="0" fontId="66" fillId="5" borderId="46" xfId="9" applyFont="1" applyFill="1" applyBorder="1" applyAlignment="1">
      <alignment horizontal="center" vertical="center" shrinkToFit="1"/>
    </xf>
    <xf numFmtId="0" fontId="66" fillId="5" borderId="6" xfId="9" applyFont="1" applyFill="1" applyBorder="1" applyAlignment="1">
      <alignment horizontal="center" vertical="center" shrinkToFit="1"/>
    </xf>
    <xf numFmtId="0" fontId="66" fillId="5" borderId="91" xfId="9" applyFont="1" applyFill="1" applyBorder="1" applyAlignment="1">
      <alignment horizontal="center" vertical="center" shrinkToFit="1"/>
    </xf>
    <xf numFmtId="180" fontId="66" fillId="5" borderId="18" xfId="9" applyNumberFormat="1" applyFont="1" applyFill="1" applyBorder="1" applyAlignment="1">
      <alignment horizontal="center" vertical="center" shrinkToFit="1"/>
    </xf>
    <xf numFmtId="180" fontId="66" fillId="5" borderId="6" xfId="9" applyNumberFormat="1" applyFont="1" applyFill="1" applyBorder="1" applyAlignment="1">
      <alignment horizontal="center" vertical="center" shrinkToFit="1"/>
    </xf>
    <xf numFmtId="180" fontId="66" fillId="5" borderId="78" xfId="9" applyNumberFormat="1" applyFont="1" applyFill="1" applyBorder="1" applyAlignment="1">
      <alignment horizontal="center" vertical="center" shrinkToFit="1"/>
    </xf>
    <xf numFmtId="180" fontId="66" fillId="5" borderId="91" xfId="9" applyNumberFormat="1" applyFont="1" applyFill="1" applyBorder="1" applyAlignment="1">
      <alignment horizontal="center" vertical="center" shrinkToFit="1"/>
    </xf>
    <xf numFmtId="0" fontId="66" fillId="5" borderId="7" xfId="9" applyFont="1" applyFill="1" applyBorder="1" applyAlignment="1">
      <alignment horizontal="left" vertical="center" wrapText="1" shrinkToFit="1"/>
    </xf>
    <xf numFmtId="0" fontId="66" fillId="5" borderId="0" xfId="9" applyFont="1" applyFill="1" applyAlignment="1">
      <alignment horizontal="left" vertical="center" wrapText="1" shrinkToFit="1"/>
    </xf>
    <xf numFmtId="0" fontId="66" fillId="5" borderId="8" xfId="9" applyFont="1" applyFill="1" applyBorder="1" applyAlignment="1">
      <alignment horizontal="left" vertical="center" wrapText="1" shrinkToFit="1"/>
    </xf>
    <xf numFmtId="0" fontId="15" fillId="0" borderId="79" xfId="9" applyFont="1" applyFill="1" applyBorder="1" applyAlignment="1" applyProtection="1">
      <alignment horizontal="center" vertical="center"/>
      <protection locked="0"/>
    </xf>
    <xf numFmtId="0" fontId="15" fillId="0" borderId="90" xfId="9" applyFont="1" applyFill="1" applyBorder="1" applyAlignment="1" applyProtection="1">
      <alignment horizontal="center" vertical="center"/>
      <protection locked="0"/>
    </xf>
    <xf numFmtId="0" fontId="15" fillId="0" borderId="104" xfId="9" applyFont="1" applyFill="1" applyBorder="1" applyAlignment="1" applyProtection="1">
      <alignment horizontal="center" vertical="center"/>
      <protection locked="0"/>
    </xf>
    <xf numFmtId="0" fontId="15" fillId="0" borderId="78" xfId="9" applyFont="1" applyFill="1" applyBorder="1" applyAlignment="1" applyProtection="1">
      <alignment horizontal="center" vertical="center"/>
      <protection locked="0"/>
    </xf>
    <xf numFmtId="0" fontId="15" fillId="0" borderId="46" xfId="9" applyFont="1" applyFill="1" applyBorder="1" applyAlignment="1" applyProtection="1">
      <alignment horizontal="center" vertical="center"/>
      <protection locked="0"/>
    </xf>
    <xf numFmtId="0" fontId="15" fillId="0" borderId="91" xfId="9" applyFont="1" applyFill="1" applyBorder="1" applyAlignment="1" applyProtection="1">
      <alignment horizontal="center" vertical="center"/>
      <protection locked="0"/>
    </xf>
    <xf numFmtId="181" fontId="15" fillId="0" borderId="79" xfId="9" applyNumberFormat="1" applyFont="1" applyFill="1" applyBorder="1" applyAlignment="1" applyProtection="1">
      <alignment horizontal="center" vertical="center"/>
      <protection locked="0"/>
    </xf>
    <xf numFmtId="181" fontId="15" fillId="0" borderId="90" xfId="9" applyNumberFormat="1" applyFont="1" applyFill="1" applyBorder="1" applyAlignment="1" applyProtection="1">
      <alignment horizontal="center" vertical="center"/>
      <protection locked="0"/>
    </xf>
    <xf numFmtId="181" fontId="15" fillId="0" borderId="104" xfId="9" applyNumberFormat="1" applyFont="1" applyFill="1" applyBorder="1" applyAlignment="1" applyProtection="1">
      <alignment horizontal="center" vertical="center"/>
      <protection locked="0"/>
    </xf>
    <xf numFmtId="181" fontId="15" fillId="0" borderId="78" xfId="9" applyNumberFormat="1" applyFont="1" applyFill="1" applyBorder="1" applyAlignment="1" applyProtection="1">
      <alignment horizontal="center" vertical="center"/>
      <protection locked="0"/>
    </xf>
    <xf numFmtId="181" fontId="15" fillId="0" borderId="46" xfId="9" applyNumberFormat="1" applyFont="1" applyFill="1" applyBorder="1" applyAlignment="1" applyProtection="1">
      <alignment horizontal="center" vertical="center"/>
      <protection locked="0"/>
    </xf>
    <xf numFmtId="181" fontId="15" fillId="0" borderId="91" xfId="9" applyNumberFormat="1" applyFont="1" applyFill="1" applyBorder="1" applyAlignment="1" applyProtection="1">
      <alignment horizontal="center" vertical="center"/>
      <protection locked="0"/>
    </xf>
    <xf numFmtId="0" fontId="15" fillId="0" borderId="79" xfId="9" applyFont="1" applyFill="1" applyBorder="1" applyAlignment="1" applyProtection="1">
      <alignment horizontal="left" vertical="center" shrinkToFit="1"/>
      <protection locked="0"/>
    </xf>
    <xf numFmtId="0" fontId="15" fillId="0" borderId="90" xfId="9" applyFont="1" applyFill="1" applyBorder="1" applyAlignment="1" applyProtection="1">
      <alignment horizontal="left" vertical="center" shrinkToFit="1"/>
      <protection locked="0"/>
    </xf>
    <xf numFmtId="0" fontId="15" fillId="0" borderId="104" xfId="9" applyFont="1" applyFill="1" applyBorder="1" applyAlignment="1" applyProtection="1">
      <alignment horizontal="left" vertical="center" shrinkToFit="1"/>
      <protection locked="0"/>
    </xf>
    <xf numFmtId="0" fontId="15" fillId="0" borderId="78" xfId="9" applyFont="1" applyFill="1" applyBorder="1" applyAlignment="1" applyProtection="1">
      <alignment horizontal="left" vertical="center" shrinkToFit="1"/>
      <protection locked="0"/>
    </xf>
    <xf numFmtId="0" fontId="15" fillId="0" borderId="46" xfId="9" applyFont="1" applyFill="1" applyBorder="1" applyAlignment="1" applyProtection="1">
      <alignment horizontal="left" vertical="center" shrinkToFit="1"/>
      <protection locked="0"/>
    </xf>
    <xf numFmtId="0" fontId="15" fillId="0" borderId="91" xfId="9" applyFont="1" applyFill="1" applyBorder="1" applyAlignment="1" applyProtection="1">
      <alignment horizontal="left" vertical="center" shrinkToFit="1"/>
      <protection locked="0"/>
    </xf>
    <xf numFmtId="0" fontId="15" fillId="0" borderId="79" xfId="9" applyFont="1" applyFill="1" applyBorder="1" applyAlignment="1" applyProtection="1">
      <alignment horizontal="center" vertical="center" shrinkToFit="1"/>
      <protection locked="0"/>
    </xf>
    <xf numFmtId="0" fontId="15" fillId="0" borderId="104" xfId="9" applyFont="1" applyFill="1" applyBorder="1" applyAlignment="1" applyProtection="1">
      <alignment horizontal="center" vertical="center" shrinkToFit="1"/>
      <protection locked="0"/>
    </xf>
    <xf numFmtId="0" fontId="2" fillId="0" borderId="78" xfId="0" applyFont="1" applyBorder="1" applyAlignment="1" applyProtection="1">
      <alignment horizontal="center" vertical="center" shrinkToFit="1"/>
      <protection locked="0"/>
    </xf>
    <xf numFmtId="0" fontId="2" fillId="0" borderId="91" xfId="0" applyFont="1" applyBorder="1" applyAlignment="1" applyProtection="1">
      <alignment horizontal="center" vertical="center" shrinkToFit="1"/>
      <protection locked="0"/>
    </xf>
    <xf numFmtId="0" fontId="15" fillId="0" borderId="90" xfId="9" applyFont="1" applyFill="1" applyBorder="1" applyAlignment="1" applyProtection="1">
      <alignment horizontal="center" vertical="center" shrinkToFit="1"/>
      <protection locked="0"/>
    </xf>
    <xf numFmtId="0" fontId="15" fillId="0" borderId="78" xfId="9" applyFont="1" applyFill="1" applyBorder="1" applyAlignment="1" applyProtection="1">
      <alignment horizontal="center" vertical="center" shrinkToFit="1"/>
      <protection locked="0"/>
    </xf>
    <xf numFmtId="0" fontId="15" fillId="0" borderId="46" xfId="9" applyFont="1" applyFill="1" applyBorder="1" applyAlignment="1" applyProtection="1">
      <alignment horizontal="center" vertical="center" shrinkToFit="1"/>
      <protection locked="0"/>
    </xf>
    <xf numFmtId="0" fontId="15" fillId="0" borderId="91" xfId="9" applyFont="1" applyFill="1" applyBorder="1" applyAlignment="1" applyProtection="1">
      <alignment horizontal="center" vertical="center" shrinkToFit="1"/>
      <protection locked="0"/>
    </xf>
    <xf numFmtId="180" fontId="15" fillId="0" borderId="79" xfId="9" applyNumberFormat="1" applyFont="1" applyFill="1" applyBorder="1" applyAlignment="1" applyProtection="1">
      <alignment horizontal="center" vertical="center" shrinkToFit="1"/>
      <protection locked="0"/>
    </xf>
    <xf numFmtId="180" fontId="15" fillId="0" borderId="104" xfId="9" applyNumberFormat="1" applyFont="1" applyFill="1" applyBorder="1" applyAlignment="1" applyProtection="1">
      <alignment horizontal="center" vertical="center" shrinkToFit="1"/>
      <protection locked="0"/>
    </xf>
    <xf numFmtId="180" fontId="15" fillId="0" borderId="78" xfId="9" applyNumberFormat="1" applyFont="1" applyFill="1" applyBorder="1" applyAlignment="1" applyProtection="1">
      <alignment horizontal="center" vertical="center" shrinkToFit="1"/>
      <protection locked="0"/>
    </xf>
    <xf numFmtId="180" fontId="15" fillId="0" borderId="91" xfId="9" applyNumberFormat="1" applyFont="1" applyFill="1" applyBorder="1" applyAlignment="1" applyProtection="1">
      <alignment horizontal="center" vertical="center" shrinkToFit="1"/>
      <protection locked="0"/>
    </xf>
    <xf numFmtId="0" fontId="9" fillId="0" borderId="55" xfId="9" applyFill="1" applyBorder="1" applyAlignment="1" applyProtection="1">
      <alignment horizontal="left" vertical="center" wrapText="1" shrinkToFit="1"/>
      <protection locked="0"/>
    </xf>
    <xf numFmtId="0" fontId="2" fillId="0" borderId="45" xfId="0" applyFont="1" applyBorder="1" applyAlignment="1" applyProtection="1">
      <alignment horizontal="left" vertical="center" wrapText="1" shrinkToFit="1"/>
      <protection locked="0"/>
    </xf>
    <xf numFmtId="0" fontId="2" fillId="0" borderId="92" xfId="0" applyFont="1" applyBorder="1" applyAlignment="1" applyProtection="1">
      <alignment horizontal="left" vertical="center" wrapText="1" shrinkToFit="1"/>
      <protection locked="0"/>
    </xf>
    <xf numFmtId="0" fontId="2" fillId="0" borderId="55" xfId="0" applyFont="1" applyBorder="1" applyAlignment="1" applyProtection="1">
      <alignment horizontal="left" vertical="center" wrapText="1" shrinkToFit="1"/>
      <protection locked="0"/>
    </xf>
    <xf numFmtId="0" fontId="2" fillId="0" borderId="90" xfId="0" applyFont="1" applyBorder="1" applyAlignment="1" applyProtection="1">
      <alignment horizontal="left" vertical="center" shrinkToFit="1"/>
      <protection locked="0"/>
    </xf>
    <xf numFmtId="0" fontId="2" fillId="0" borderId="104" xfId="0" applyFont="1" applyBorder="1" applyAlignment="1" applyProtection="1">
      <alignment horizontal="left" vertical="center" shrinkToFit="1"/>
      <protection locked="0"/>
    </xf>
    <xf numFmtId="0" fontId="2" fillId="0" borderId="78" xfId="0" applyFont="1" applyBorder="1" applyAlignment="1" applyProtection="1">
      <alignment horizontal="left" vertical="center" shrinkToFit="1"/>
      <protection locked="0"/>
    </xf>
    <xf numFmtId="0" fontId="2" fillId="0" borderId="46" xfId="0" applyFont="1" applyBorder="1" applyAlignment="1" applyProtection="1">
      <alignment horizontal="left" vertical="center" shrinkToFit="1"/>
      <protection locked="0"/>
    </xf>
    <xf numFmtId="0" fontId="2" fillId="0" borderId="91" xfId="0" applyFont="1" applyBorder="1" applyAlignment="1" applyProtection="1">
      <alignment horizontal="left" vertical="center" shrinkToFit="1"/>
      <protection locked="0"/>
    </xf>
    <xf numFmtId="0" fontId="15" fillId="0" borderId="7" xfId="9" applyFont="1" applyFill="1" applyBorder="1" applyAlignment="1" applyProtection="1">
      <alignment horizontal="center" vertical="center" shrinkToFit="1"/>
      <protection locked="0"/>
    </xf>
    <xf numFmtId="0" fontId="15" fillId="0" borderId="0" xfId="9" applyFont="1" applyFill="1" applyAlignment="1" applyProtection="1">
      <alignment horizontal="center" vertical="center" shrinkToFit="1"/>
      <protection locked="0"/>
    </xf>
    <xf numFmtId="0" fontId="15" fillId="0" borderId="9" xfId="9" applyFont="1" applyFill="1" applyBorder="1" applyAlignment="1" applyProtection="1">
      <alignment horizontal="center" vertical="center" shrinkToFit="1"/>
      <protection locked="0"/>
    </xf>
    <xf numFmtId="0" fontId="15" fillId="0" borderId="11" xfId="9" applyFont="1" applyFill="1" applyBorder="1" applyAlignment="1" applyProtection="1">
      <alignment horizontal="center" vertical="center" shrinkToFit="1"/>
      <protection locked="0"/>
    </xf>
    <xf numFmtId="0" fontId="15" fillId="0" borderId="78" xfId="9" applyFont="1" applyFill="1" applyBorder="1" applyAlignment="1" applyProtection="1">
      <alignment horizontal="left" vertical="center" wrapText="1" shrinkToFit="1"/>
      <protection locked="0"/>
    </xf>
    <xf numFmtId="0" fontId="2" fillId="0" borderId="46" xfId="0" applyFont="1" applyBorder="1" applyAlignment="1" applyProtection="1">
      <alignment horizontal="left" vertical="center" wrapText="1" shrinkToFit="1"/>
      <protection locked="0"/>
    </xf>
    <xf numFmtId="0" fontId="2" fillId="0" borderId="91" xfId="0" applyFont="1" applyBorder="1" applyAlignment="1" applyProtection="1">
      <alignment horizontal="left" vertical="center" wrapText="1" shrinkToFit="1"/>
      <protection locked="0"/>
    </xf>
    <xf numFmtId="0" fontId="2" fillId="0" borderId="57" xfId="0" applyFont="1" applyBorder="1" applyAlignment="1" applyProtection="1">
      <alignment horizontal="left" vertical="center" wrapText="1" shrinkToFit="1"/>
      <protection locked="0"/>
    </xf>
    <xf numFmtId="0" fontId="2" fillId="0" borderId="44" xfId="0" applyFont="1" applyBorder="1" applyAlignment="1" applyProtection="1">
      <alignment horizontal="left" vertical="center" wrapText="1" shrinkToFit="1"/>
      <protection locked="0"/>
    </xf>
    <xf numFmtId="0" fontId="2" fillId="0" borderId="93" xfId="0" applyFont="1" applyBorder="1" applyAlignment="1" applyProtection="1">
      <alignment horizontal="left" vertical="center" wrapText="1" shrinkToFit="1"/>
      <protection locked="0"/>
    </xf>
    <xf numFmtId="198" fontId="15" fillId="0" borderId="0" xfId="0" applyNumberFormat="1" applyFont="1" applyAlignment="1">
      <alignment horizontal="left" vertical="center"/>
    </xf>
    <xf numFmtId="0" fontId="9" fillId="0" borderId="1" xfId="9" quotePrefix="1" applyFill="1" applyBorder="1" applyAlignment="1">
      <alignment horizontal="right" vertical="top"/>
    </xf>
    <xf numFmtId="0" fontId="15" fillId="0" borderId="7" xfId="9" applyFont="1" applyFill="1" applyBorder="1" applyAlignment="1" applyProtection="1">
      <alignment horizontal="center" vertical="center"/>
      <protection locked="0"/>
    </xf>
    <xf numFmtId="0" fontId="15" fillId="0" borderId="0" xfId="9" applyFont="1" applyFill="1" applyAlignment="1" applyProtection="1">
      <alignment horizontal="center" vertical="center"/>
      <protection locked="0"/>
    </xf>
    <xf numFmtId="0" fontId="15" fillId="0" borderId="8" xfId="9" applyFont="1" applyFill="1" applyBorder="1" applyAlignment="1" applyProtection="1">
      <alignment horizontal="center" vertical="center"/>
      <protection locked="0"/>
    </xf>
    <xf numFmtId="0" fontId="15" fillId="0" borderId="9" xfId="9" applyFont="1" applyFill="1" applyBorder="1" applyAlignment="1" applyProtection="1">
      <alignment horizontal="center" vertical="center"/>
      <protection locked="0"/>
    </xf>
    <xf numFmtId="0" fontId="15" fillId="0" borderId="11" xfId="9" applyFont="1" applyFill="1" applyBorder="1" applyAlignment="1" applyProtection="1">
      <alignment horizontal="center" vertical="center"/>
      <protection locked="0"/>
    </xf>
    <xf numFmtId="0" fontId="15" fillId="0" borderId="10" xfId="9" applyFont="1" applyFill="1" applyBorder="1" applyAlignment="1" applyProtection="1">
      <alignment horizontal="center" vertical="center"/>
      <protection locked="0"/>
    </xf>
    <xf numFmtId="181" fontId="15" fillId="0" borderId="7" xfId="9" applyNumberFormat="1" applyFont="1" applyFill="1" applyBorder="1" applyAlignment="1" applyProtection="1">
      <alignment horizontal="center" vertical="center"/>
      <protection locked="0"/>
    </xf>
    <xf numFmtId="181" fontId="15" fillId="0" borderId="0" xfId="9" applyNumberFormat="1" applyFont="1" applyFill="1" applyAlignment="1" applyProtection="1">
      <alignment horizontal="center" vertical="center"/>
      <protection locked="0"/>
    </xf>
    <xf numFmtId="181" fontId="15" fillId="0" borderId="8" xfId="9" applyNumberFormat="1" applyFont="1" applyFill="1" applyBorder="1" applyAlignment="1" applyProtection="1">
      <alignment horizontal="center" vertical="center"/>
      <protection locked="0"/>
    </xf>
    <xf numFmtId="181" fontId="15" fillId="0" borderId="9" xfId="9" applyNumberFormat="1" applyFont="1" applyFill="1" applyBorder="1" applyAlignment="1" applyProtection="1">
      <alignment horizontal="center" vertical="center"/>
      <protection locked="0"/>
    </xf>
    <xf numFmtId="181" fontId="15" fillId="0" borderId="11" xfId="9" applyNumberFormat="1" applyFont="1" applyFill="1" applyBorder="1" applyAlignment="1" applyProtection="1">
      <alignment horizontal="center" vertical="center"/>
      <protection locked="0"/>
    </xf>
    <xf numFmtId="181" fontId="15" fillId="0" borderId="10" xfId="9" applyNumberFormat="1" applyFont="1" applyFill="1" applyBorder="1" applyAlignment="1" applyProtection="1">
      <alignment horizontal="center" vertical="center"/>
      <protection locked="0"/>
    </xf>
    <xf numFmtId="0" fontId="15" fillId="0" borderId="0" xfId="9" applyFont="1" applyFill="1" applyAlignment="1" applyProtection="1">
      <alignment horizontal="left" vertical="center" shrinkToFit="1"/>
      <protection locked="0"/>
    </xf>
    <xf numFmtId="0" fontId="2" fillId="0" borderId="0" xfId="0" applyFont="1" applyAlignment="1" applyProtection="1">
      <alignment horizontal="left" vertical="center" shrinkToFit="1"/>
      <protection locked="0"/>
    </xf>
    <xf numFmtId="0" fontId="2" fillId="0" borderId="11" xfId="0" applyFont="1" applyBorder="1" applyAlignment="1" applyProtection="1">
      <alignment horizontal="left" vertical="center" shrinkToFit="1"/>
      <protection locked="0"/>
    </xf>
    <xf numFmtId="0" fontId="15" fillId="0" borderId="8" xfId="9" applyFont="1" applyFill="1" applyBorder="1" applyAlignment="1" applyProtection="1">
      <alignment horizontal="center" vertical="center" shrinkToFit="1"/>
      <protection locked="0"/>
    </xf>
    <xf numFmtId="0" fontId="2" fillId="0" borderId="9" xfId="0" applyFont="1" applyBorder="1" applyAlignment="1" applyProtection="1">
      <alignment horizontal="center" vertical="center" shrinkToFit="1"/>
      <protection locked="0"/>
    </xf>
    <xf numFmtId="0" fontId="2" fillId="0" borderId="10" xfId="0" applyFont="1" applyBorder="1" applyAlignment="1" applyProtection="1">
      <alignment horizontal="center" vertical="center" shrinkToFit="1"/>
      <protection locked="0"/>
    </xf>
    <xf numFmtId="180" fontId="15" fillId="0" borderId="7" xfId="9" applyNumberFormat="1" applyFont="1" applyFill="1" applyBorder="1" applyAlignment="1" applyProtection="1">
      <alignment horizontal="center" vertical="center" shrinkToFit="1"/>
      <protection locked="0"/>
    </xf>
    <xf numFmtId="180" fontId="15" fillId="0" borderId="8" xfId="9" applyNumberFormat="1" applyFont="1" applyFill="1" applyBorder="1" applyAlignment="1" applyProtection="1">
      <alignment horizontal="center" vertical="center" shrinkToFit="1"/>
      <protection locked="0"/>
    </xf>
    <xf numFmtId="180" fontId="15" fillId="0" borderId="9" xfId="9" applyNumberFormat="1" applyFont="1" applyFill="1" applyBorder="1" applyAlignment="1" applyProtection="1">
      <alignment horizontal="center" vertical="center" shrinkToFit="1"/>
      <protection locked="0"/>
    </xf>
    <xf numFmtId="180" fontId="15" fillId="0" borderId="10" xfId="9" applyNumberFormat="1" applyFont="1" applyFill="1" applyBorder="1" applyAlignment="1" applyProtection="1">
      <alignment horizontal="center" vertical="center" shrinkToFit="1"/>
      <protection locked="0"/>
    </xf>
    <xf numFmtId="0" fontId="15" fillId="0" borderId="0" xfId="0" applyFont="1" applyAlignment="1">
      <alignment horizontal="left" vertical="center" shrinkToFit="1"/>
    </xf>
    <xf numFmtId="0" fontId="9" fillId="0" borderId="0" xfId="9" applyFill="1">
      <alignment vertical="center"/>
    </xf>
    <xf numFmtId="0" fontId="15" fillId="0" borderId="0" xfId="9" applyFont="1" applyAlignment="1">
      <alignment horizontal="left" vertical="center"/>
    </xf>
    <xf numFmtId="0" fontId="15" fillId="0" borderId="2" xfId="9" applyFont="1" applyBorder="1" applyAlignment="1">
      <alignment horizontal="left" vertical="center"/>
    </xf>
    <xf numFmtId="0" fontId="9" fillId="2" borderId="0" xfId="9" applyFill="1">
      <alignment vertical="center"/>
    </xf>
    <xf numFmtId="0" fontId="9" fillId="0" borderId="0" xfId="9" applyFill="1" applyAlignment="1" applyProtection="1">
      <alignment horizontal="left" vertical="top" wrapText="1"/>
      <protection locked="0"/>
    </xf>
    <xf numFmtId="0" fontId="9" fillId="0" borderId="1" xfId="6" quotePrefix="1" applyFill="1" applyBorder="1" applyAlignment="1">
      <alignment horizontal="right" vertical="center"/>
    </xf>
    <xf numFmtId="0" fontId="9" fillId="0" borderId="0" xfId="6" applyFill="1" applyAlignment="1">
      <alignment horizontal="right" vertical="center"/>
    </xf>
    <xf numFmtId="0" fontId="9" fillId="0" borderId="0" xfId="9" applyAlignment="1">
      <alignment horizontal="left" vertical="center"/>
    </xf>
    <xf numFmtId="0" fontId="9" fillId="2" borderId="0" xfId="9" applyFill="1" applyAlignment="1">
      <alignment horizontal="left" vertical="center"/>
    </xf>
    <xf numFmtId="0" fontId="9" fillId="0" borderId="46" xfId="9" applyFill="1" applyBorder="1" applyAlignment="1" applyProtection="1">
      <alignment horizontal="center" vertical="center" shrinkToFit="1"/>
      <protection locked="0"/>
    </xf>
    <xf numFmtId="3" fontId="9" fillId="0" borderId="46" xfId="9" applyNumberFormat="1" applyFill="1" applyBorder="1" applyAlignment="1" applyProtection="1">
      <alignment horizontal="center" vertical="center"/>
      <protection locked="0"/>
    </xf>
    <xf numFmtId="0" fontId="9" fillId="0" borderId="0" xfId="9" applyFill="1" applyAlignment="1" applyProtection="1">
      <alignment horizontal="left" vertical="center" wrapText="1"/>
      <protection locked="0"/>
    </xf>
    <xf numFmtId="0" fontId="9" fillId="0" borderId="0" xfId="9" applyFill="1" applyAlignment="1">
      <alignment horizontal="center" vertical="center"/>
    </xf>
    <xf numFmtId="0" fontId="41" fillId="2" borderId="79" xfId="9" applyFont="1" applyFill="1" applyBorder="1" applyAlignment="1">
      <alignment horizontal="center" vertical="center" wrapText="1"/>
    </xf>
    <xf numFmtId="0" fontId="41" fillId="2" borderId="90" xfId="9" applyFont="1" applyFill="1" applyBorder="1" applyAlignment="1">
      <alignment horizontal="center" vertical="center"/>
    </xf>
    <xf numFmtId="0" fontId="41" fillId="2" borderId="179" xfId="9" applyFont="1" applyFill="1" applyBorder="1" applyAlignment="1">
      <alignment horizontal="center" vertical="center"/>
    </xf>
    <xf numFmtId="0" fontId="41" fillId="2" borderId="7" xfId="9" applyFont="1" applyFill="1" applyBorder="1" applyAlignment="1">
      <alignment horizontal="center" vertical="center"/>
    </xf>
    <xf numFmtId="0" fontId="41" fillId="2" borderId="0" xfId="9" applyFont="1" applyFill="1" applyAlignment="1">
      <alignment horizontal="center" vertical="center"/>
    </xf>
    <xf numFmtId="0" fontId="41" fillId="2" borderId="133" xfId="9" applyFont="1" applyFill="1" applyBorder="1" applyAlignment="1">
      <alignment horizontal="center" vertical="center"/>
    </xf>
    <xf numFmtId="0" fontId="41" fillId="2" borderId="19" xfId="9" applyFont="1" applyFill="1" applyBorder="1" applyAlignment="1">
      <alignment horizontal="center" wrapText="1"/>
    </xf>
    <xf numFmtId="0" fontId="41" fillId="2" borderId="12" xfId="9" applyFont="1" applyFill="1" applyBorder="1" applyAlignment="1">
      <alignment horizontal="center" wrapText="1"/>
    </xf>
    <xf numFmtId="0" fontId="41" fillId="2" borderId="28" xfId="9" applyFont="1" applyFill="1" applyBorder="1" applyAlignment="1">
      <alignment horizontal="center" wrapText="1"/>
    </xf>
    <xf numFmtId="0" fontId="41" fillId="2" borderId="117" xfId="9" applyFont="1" applyFill="1" applyBorder="1" applyAlignment="1">
      <alignment horizontal="center" wrapText="1"/>
    </xf>
    <xf numFmtId="0" fontId="41" fillId="2" borderId="46" xfId="9" applyFont="1" applyFill="1" applyBorder="1" applyAlignment="1">
      <alignment horizontal="center" wrapText="1"/>
    </xf>
    <xf numFmtId="0" fontId="41" fillId="2" borderId="178" xfId="9" applyFont="1" applyFill="1" applyBorder="1" applyAlignment="1">
      <alignment horizontal="center" wrapText="1"/>
    </xf>
    <xf numFmtId="49" fontId="44" fillId="0" borderId="0" xfId="9" quotePrefix="1" applyNumberFormat="1" applyFont="1" applyAlignment="1">
      <alignment horizontal="center" vertical="center"/>
    </xf>
    <xf numFmtId="49" fontId="44" fillId="0" borderId="0" xfId="9" applyNumberFormat="1" applyFont="1" applyAlignment="1">
      <alignment horizontal="center" vertical="center"/>
    </xf>
    <xf numFmtId="0" fontId="41" fillId="2" borderId="176" xfId="9" applyFont="1" applyFill="1" applyBorder="1" applyAlignment="1">
      <alignment horizontal="center" vertical="center" textRotation="255"/>
    </xf>
    <xf numFmtId="0" fontId="41" fillId="2" borderId="17" xfId="9" applyFont="1" applyFill="1" applyBorder="1" applyAlignment="1">
      <alignment horizontal="center" vertical="center" textRotation="255"/>
    </xf>
    <xf numFmtId="0" fontId="41" fillId="2" borderId="71" xfId="9" applyFont="1" applyFill="1" applyBorder="1" applyAlignment="1">
      <alignment horizontal="center" vertical="center"/>
    </xf>
    <xf numFmtId="0" fontId="41" fillId="2" borderId="21" xfId="9" applyFont="1" applyFill="1" applyBorder="1" applyAlignment="1">
      <alignment horizontal="center" vertical="center"/>
    </xf>
    <xf numFmtId="0" fontId="41" fillId="2" borderId="72" xfId="9" applyFont="1" applyFill="1" applyBorder="1" applyAlignment="1">
      <alignment horizontal="center" vertical="center"/>
    </xf>
    <xf numFmtId="0" fontId="41" fillId="2" borderId="8" xfId="9" applyFont="1" applyFill="1" applyBorder="1" applyAlignment="1">
      <alignment horizontal="center" vertical="center"/>
    </xf>
    <xf numFmtId="0" fontId="41" fillId="2" borderId="78" xfId="9" applyFont="1" applyFill="1" applyBorder="1" applyAlignment="1">
      <alignment horizontal="center" vertical="center"/>
    </xf>
    <xf numFmtId="0" fontId="41" fillId="2" borderId="46" xfId="9" applyFont="1" applyFill="1" applyBorder="1" applyAlignment="1">
      <alignment horizontal="center" vertical="center"/>
    </xf>
    <xf numFmtId="0" fontId="41" fillId="2" borderId="91" xfId="9" applyFont="1" applyFill="1" applyBorder="1" applyAlignment="1">
      <alignment horizontal="center" vertical="center"/>
    </xf>
    <xf numFmtId="0" fontId="41" fillId="2" borderId="177" xfId="9" applyFont="1" applyFill="1" applyBorder="1" applyAlignment="1">
      <alignment horizontal="center" vertical="center" textRotation="255"/>
    </xf>
    <xf numFmtId="0" fontId="41" fillId="2" borderId="81" xfId="9" applyFont="1" applyFill="1" applyBorder="1" applyAlignment="1">
      <alignment horizontal="center" vertical="center" textRotation="255"/>
    </xf>
    <xf numFmtId="0" fontId="41" fillId="2" borderId="23" xfId="9" applyFont="1" applyFill="1" applyBorder="1" applyAlignment="1">
      <alignment horizontal="center" vertical="center" textRotation="255"/>
    </xf>
    <xf numFmtId="0" fontId="41" fillId="2" borderId="177" xfId="9" applyFont="1" applyFill="1" applyBorder="1" applyAlignment="1">
      <alignment horizontal="center" vertical="center" textRotation="255" shrinkToFit="1"/>
    </xf>
    <xf numFmtId="0" fontId="41" fillId="2" borderId="81" xfId="9" applyFont="1" applyFill="1" applyBorder="1" applyAlignment="1">
      <alignment horizontal="center" vertical="center" textRotation="255" shrinkToFit="1"/>
    </xf>
    <xf numFmtId="0" fontId="41" fillId="2" borderId="23" xfId="9" applyFont="1" applyFill="1" applyBorder="1" applyAlignment="1">
      <alignment horizontal="center" vertical="center" textRotation="255" shrinkToFit="1"/>
    </xf>
    <xf numFmtId="0" fontId="41" fillId="2" borderId="71" xfId="9" applyFont="1" applyFill="1" applyBorder="1" applyAlignment="1">
      <alignment horizontal="center" vertical="center" wrapText="1"/>
    </xf>
    <xf numFmtId="0" fontId="41" fillId="2" borderId="21" xfId="9" applyFont="1" applyFill="1" applyBorder="1" applyAlignment="1">
      <alignment horizontal="center" vertical="center" wrapText="1"/>
    </xf>
    <xf numFmtId="0" fontId="41" fillId="2" borderId="72" xfId="9" applyFont="1" applyFill="1" applyBorder="1" applyAlignment="1">
      <alignment horizontal="center" vertical="center" wrapText="1"/>
    </xf>
    <xf numFmtId="0" fontId="41" fillId="2" borderId="116" xfId="9" applyFont="1" applyFill="1" applyBorder="1" applyAlignment="1">
      <alignment horizontal="center" vertical="center" wrapText="1"/>
    </xf>
    <xf numFmtId="0" fontId="41" fillId="2" borderId="108" xfId="9" applyFont="1" applyFill="1" applyBorder="1" applyAlignment="1">
      <alignment horizontal="center" vertical="center" wrapText="1"/>
    </xf>
    <xf numFmtId="0" fontId="41" fillId="2" borderId="26" xfId="9" applyFont="1" applyFill="1" applyBorder="1" applyAlignment="1">
      <alignment horizontal="center" vertical="center" wrapText="1"/>
    </xf>
    <xf numFmtId="0" fontId="41" fillId="2" borderId="11" xfId="9" applyFont="1" applyFill="1" applyBorder="1" applyAlignment="1">
      <alignment horizontal="center" vertical="center" wrapText="1"/>
    </xf>
    <xf numFmtId="0" fontId="41" fillId="2" borderId="96" xfId="9" applyFont="1" applyFill="1" applyBorder="1" applyAlignment="1">
      <alignment horizontal="center" vertical="center" wrapText="1"/>
    </xf>
    <xf numFmtId="0" fontId="112" fillId="2" borderId="19" xfId="9" applyFont="1" applyFill="1" applyBorder="1" applyAlignment="1">
      <alignment horizontal="center" vertical="center" wrapText="1"/>
    </xf>
    <xf numFmtId="0" fontId="112" fillId="2" borderId="12" xfId="9" applyFont="1" applyFill="1" applyBorder="1" applyAlignment="1">
      <alignment horizontal="center" vertical="center" wrapText="1"/>
    </xf>
    <xf numFmtId="0" fontId="112" fillId="2" borderId="25" xfId="9" applyFont="1" applyFill="1" applyBorder="1" applyAlignment="1">
      <alignment horizontal="center" vertical="center" wrapText="1"/>
    </xf>
    <xf numFmtId="0" fontId="112" fillId="2" borderId="0" xfId="9" applyFont="1" applyFill="1" applyAlignment="1">
      <alignment horizontal="center" vertical="center" wrapText="1"/>
    </xf>
    <xf numFmtId="0" fontId="112" fillId="2" borderId="18" xfId="9" applyFont="1" applyFill="1" applyBorder="1" applyAlignment="1">
      <alignment horizontal="center" vertical="center" wrapText="1"/>
    </xf>
    <xf numFmtId="0" fontId="112" fillId="2" borderId="6" xfId="9" applyFont="1" applyFill="1" applyBorder="1" applyAlignment="1">
      <alignment horizontal="center" vertical="center" wrapText="1"/>
    </xf>
    <xf numFmtId="0" fontId="112" fillId="2" borderId="7" xfId="9" applyFont="1" applyFill="1" applyBorder="1" applyAlignment="1">
      <alignment horizontal="center" vertical="center" wrapText="1"/>
    </xf>
    <xf numFmtId="0" fontId="112" fillId="2" borderId="8" xfId="9" applyFont="1" applyFill="1" applyBorder="1" applyAlignment="1">
      <alignment horizontal="center" vertical="center" wrapText="1"/>
    </xf>
    <xf numFmtId="0" fontId="41" fillId="0" borderId="32" xfId="9" applyFont="1" applyBorder="1" applyAlignment="1">
      <alignment horizontal="center" vertical="center"/>
    </xf>
    <xf numFmtId="0" fontId="41" fillId="0" borderId="31" xfId="9" applyFont="1" applyBorder="1" applyAlignment="1">
      <alignment horizontal="center" vertical="center"/>
    </xf>
    <xf numFmtId="0" fontId="41" fillId="2" borderId="18" xfId="9" applyFont="1" applyFill="1" applyBorder="1" applyAlignment="1">
      <alignment horizontal="center" vertical="center" wrapText="1"/>
    </xf>
    <xf numFmtId="0" fontId="41" fillId="2" borderId="12" xfId="9" applyFont="1" applyFill="1" applyBorder="1" applyAlignment="1">
      <alignment horizontal="center" vertical="center" wrapText="1"/>
    </xf>
    <xf numFmtId="0" fontId="94" fillId="2" borderId="32" xfId="9" applyFont="1" applyFill="1" applyBorder="1" applyAlignment="1">
      <alignment horizontal="center" vertical="center"/>
    </xf>
    <xf numFmtId="0" fontId="94" fillId="2" borderId="31" xfId="9" applyFont="1" applyFill="1" applyBorder="1" applyAlignment="1">
      <alignment horizontal="center" vertical="center"/>
    </xf>
    <xf numFmtId="0" fontId="94" fillId="2" borderId="30" xfId="9" applyFont="1" applyFill="1" applyBorder="1" applyAlignment="1">
      <alignment horizontal="center" vertical="center"/>
    </xf>
    <xf numFmtId="0" fontId="41" fillId="0" borderId="162" xfId="9" applyFont="1" applyBorder="1" applyAlignment="1">
      <alignment horizontal="center" vertical="center" wrapText="1"/>
    </xf>
    <xf numFmtId="0" fontId="41" fillId="0" borderId="51" xfId="9" applyFont="1" applyBorder="1" applyAlignment="1">
      <alignment horizontal="center" vertical="center" wrapText="1"/>
    </xf>
    <xf numFmtId="0" fontId="41" fillId="0" borderId="170" xfId="9" applyFont="1" applyBorder="1" applyAlignment="1">
      <alignment horizontal="center" vertical="center" wrapText="1"/>
    </xf>
    <xf numFmtId="0" fontId="41" fillId="0" borderId="163" xfId="9" applyFont="1" applyBorder="1" applyAlignment="1">
      <alignment horizontal="center" vertical="center" wrapText="1"/>
    </xf>
    <xf numFmtId="0" fontId="41" fillId="0" borderId="45" xfId="9" applyFont="1" applyBorder="1" applyAlignment="1">
      <alignment horizontal="center" vertical="center" wrapText="1"/>
    </xf>
    <xf numFmtId="0" fontId="41" fillId="0" borderId="171" xfId="9" applyFont="1" applyBorder="1" applyAlignment="1">
      <alignment horizontal="center" vertical="center" wrapText="1"/>
    </xf>
    <xf numFmtId="0" fontId="41" fillId="2" borderId="25" xfId="9" applyFont="1" applyFill="1" applyBorder="1" applyAlignment="1">
      <alignment horizontal="left" vertical="center" wrapText="1"/>
    </xf>
    <xf numFmtId="0" fontId="41" fillId="2" borderId="0" xfId="9" applyFont="1" applyFill="1" applyAlignment="1">
      <alignment horizontal="left" vertical="center" wrapText="1"/>
    </xf>
    <xf numFmtId="0" fontId="41" fillId="2" borderId="2" xfId="9" applyFont="1" applyFill="1" applyBorder="1" applyAlignment="1">
      <alignment horizontal="left" vertical="center" wrapText="1"/>
    </xf>
    <xf numFmtId="0" fontId="41" fillId="2" borderId="26" xfId="9" applyFont="1" applyFill="1" applyBorder="1" applyAlignment="1">
      <alignment horizontal="left" vertical="center" wrapText="1"/>
    </xf>
    <xf numFmtId="0" fontId="41" fillId="2" borderId="11" xfId="9" applyFont="1" applyFill="1" applyBorder="1" applyAlignment="1">
      <alignment horizontal="left" vertical="center" wrapText="1"/>
    </xf>
    <xf numFmtId="0" fontId="41" fillId="2" borderId="96" xfId="9" applyFont="1" applyFill="1" applyBorder="1" applyAlignment="1">
      <alignment horizontal="left" vertical="center" wrapText="1"/>
    </xf>
    <xf numFmtId="0" fontId="41" fillId="2" borderId="9" xfId="9" applyFont="1" applyFill="1" applyBorder="1" applyAlignment="1">
      <alignment horizontal="center" vertical="center"/>
    </xf>
    <xf numFmtId="0" fontId="41" fillId="2" borderId="11" xfId="9" applyFont="1" applyFill="1" applyBorder="1" applyAlignment="1">
      <alignment horizontal="center" vertical="center"/>
    </xf>
    <xf numFmtId="0" fontId="41" fillId="2" borderId="127" xfId="9" applyFont="1" applyFill="1" applyBorder="1" applyAlignment="1">
      <alignment horizontal="center"/>
    </xf>
    <xf numFmtId="0" fontId="41" fillId="2" borderId="34" xfId="9" applyFont="1" applyFill="1" applyBorder="1" applyAlignment="1">
      <alignment horizontal="center"/>
    </xf>
    <xf numFmtId="0" fontId="41" fillId="2" borderId="213" xfId="9" applyFont="1" applyFill="1" applyBorder="1" applyAlignment="1">
      <alignment horizontal="center"/>
    </xf>
    <xf numFmtId="0" fontId="120" fillId="2" borderId="71" xfId="9" applyFont="1" applyFill="1" applyBorder="1" applyAlignment="1">
      <alignment horizontal="center" vertical="center" wrapText="1"/>
    </xf>
    <xf numFmtId="0" fontId="120" fillId="2" borderId="21" xfId="9" applyFont="1" applyFill="1" applyBorder="1" applyAlignment="1">
      <alignment horizontal="center" vertical="center" wrapText="1"/>
    </xf>
    <xf numFmtId="0" fontId="120" fillId="2" borderId="72" xfId="9" applyFont="1" applyFill="1" applyBorder="1" applyAlignment="1">
      <alignment horizontal="center" vertical="center" wrapText="1"/>
    </xf>
    <xf numFmtId="0" fontId="120" fillId="2" borderId="9" xfId="9" applyFont="1" applyFill="1" applyBorder="1" applyAlignment="1">
      <alignment horizontal="center" vertical="center" wrapText="1"/>
    </xf>
    <xf numFmtId="0" fontId="120" fillId="2" borderId="11" xfId="9" applyFont="1" applyFill="1" applyBorder="1" applyAlignment="1">
      <alignment horizontal="center" vertical="center" wrapText="1"/>
    </xf>
    <xf numFmtId="0" fontId="120" fillId="2" borderId="10" xfId="9" applyFont="1" applyFill="1" applyBorder="1" applyAlignment="1">
      <alignment horizontal="center" vertical="center" wrapText="1"/>
    </xf>
    <xf numFmtId="0" fontId="41" fillId="0" borderId="71" xfId="0" applyFont="1" applyBorder="1" applyAlignment="1">
      <alignment horizontal="center" vertical="center" wrapText="1"/>
    </xf>
    <xf numFmtId="0" fontId="41" fillId="0" borderId="21" xfId="0" applyFont="1" applyBorder="1" applyAlignment="1">
      <alignment horizontal="center" vertical="center" wrapText="1"/>
    </xf>
    <xf numFmtId="0" fontId="41" fillId="0" borderId="7" xfId="0" applyFont="1" applyBorder="1" applyAlignment="1">
      <alignment horizontal="center" vertical="center" wrapText="1"/>
    </xf>
    <xf numFmtId="0" fontId="41" fillId="0" borderId="0" xfId="0" applyFont="1" applyAlignment="1">
      <alignment horizontal="center" vertical="center" wrapText="1"/>
    </xf>
    <xf numFmtId="0" fontId="41" fillId="0" borderId="9" xfId="0" applyFont="1" applyBorder="1" applyAlignment="1">
      <alignment horizontal="center" vertical="center" wrapText="1"/>
    </xf>
    <xf numFmtId="0" fontId="41" fillId="0" borderId="11" xfId="0" applyFont="1" applyBorder="1" applyAlignment="1">
      <alignment horizontal="center" vertical="center" wrapText="1"/>
    </xf>
    <xf numFmtId="0" fontId="121" fillId="0" borderId="116" xfId="9" applyFont="1" applyBorder="1" applyAlignment="1">
      <alignment horizontal="center" vertical="center" wrapText="1" shrinkToFit="1"/>
    </xf>
    <xf numFmtId="0" fontId="121" fillId="0" borderId="21" xfId="9" applyFont="1" applyBorder="1" applyAlignment="1">
      <alignment horizontal="center" vertical="center" wrapText="1" shrinkToFit="1"/>
    </xf>
    <xf numFmtId="0" fontId="121" fillId="0" borderId="115" xfId="9" applyFont="1" applyBorder="1" applyAlignment="1">
      <alignment horizontal="center" vertical="center" wrapText="1" shrinkToFit="1"/>
    </xf>
    <xf numFmtId="0" fontId="121" fillId="0" borderId="26" xfId="9" applyFont="1" applyBorder="1" applyAlignment="1">
      <alignment horizontal="center" vertical="center" wrapText="1" shrinkToFit="1"/>
    </xf>
    <xf numFmtId="0" fontId="121" fillId="0" borderId="11" xfId="9" applyFont="1" applyBorder="1" applyAlignment="1">
      <alignment horizontal="center" vertical="center" wrapText="1" shrinkToFit="1"/>
    </xf>
    <xf numFmtId="0" fontId="121" fillId="0" borderId="66" xfId="9" applyFont="1" applyBorder="1" applyAlignment="1">
      <alignment horizontal="center" vertical="center" wrapText="1" shrinkToFit="1"/>
    </xf>
    <xf numFmtId="0" fontId="112" fillId="0" borderId="116" xfId="9" applyFont="1" applyBorder="1" applyAlignment="1">
      <alignment horizontal="center" vertical="center" wrapText="1" shrinkToFit="1"/>
    </xf>
    <xf numFmtId="0" fontId="112" fillId="0" borderId="21" xfId="9" applyFont="1" applyBorder="1" applyAlignment="1">
      <alignment horizontal="center" vertical="center" wrapText="1" shrinkToFit="1"/>
    </xf>
    <xf numFmtId="0" fontId="112" fillId="0" borderId="115" xfId="9" applyFont="1" applyBorder="1" applyAlignment="1">
      <alignment horizontal="center" vertical="center" wrapText="1" shrinkToFit="1"/>
    </xf>
    <xf numFmtId="0" fontId="112" fillId="0" borderId="25" xfId="9" applyFont="1" applyBorder="1" applyAlignment="1">
      <alignment horizontal="center" vertical="center" wrapText="1" shrinkToFit="1"/>
    </xf>
    <xf numFmtId="0" fontId="112" fillId="0" borderId="0" xfId="9" applyFont="1" applyAlignment="1">
      <alignment horizontal="center" vertical="center" wrapText="1" shrinkToFit="1"/>
    </xf>
    <xf numFmtId="0" fontId="112" fillId="0" borderId="13" xfId="9" applyFont="1" applyBorder="1" applyAlignment="1">
      <alignment horizontal="center" vertical="center" wrapText="1" shrinkToFit="1"/>
    </xf>
    <xf numFmtId="0" fontId="112" fillId="0" borderId="26" xfId="9" applyFont="1" applyBorder="1" applyAlignment="1">
      <alignment horizontal="center" vertical="center" wrapText="1" shrinkToFit="1"/>
    </xf>
    <xf numFmtId="0" fontId="112" fillId="0" borderId="11" xfId="9" applyFont="1" applyBorder="1" applyAlignment="1">
      <alignment horizontal="center" vertical="center" wrapText="1" shrinkToFit="1"/>
    </xf>
    <xf numFmtId="0" fontId="112" fillId="0" borderId="66" xfId="9" applyFont="1" applyBorder="1" applyAlignment="1">
      <alignment horizontal="center" vertical="center" wrapText="1" shrinkToFit="1"/>
    </xf>
    <xf numFmtId="0" fontId="120" fillId="2" borderId="103" xfId="9" applyFont="1" applyFill="1" applyBorder="1" applyAlignment="1">
      <alignment horizontal="center" vertical="center" wrapText="1"/>
    </xf>
    <xf numFmtId="0" fontId="120" fillId="2" borderId="104" xfId="9" applyFont="1" applyFill="1" applyBorder="1" applyAlignment="1">
      <alignment horizontal="center" vertical="center" wrapText="1"/>
    </xf>
    <xf numFmtId="0" fontId="120" fillId="2" borderId="87" xfId="9" applyFont="1" applyFill="1" applyBorder="1" applyAlignment="1">
      <alignment horizontal="center" vertical="center" wrapText="1"/>
    </xf>
    <xf numFmtId="0" fontId="120" fillId="2" borderId="8" xfId="9" applyFont="1" applyFill="1" applyBorder="1" applyAlignment="1">
      <alignment horizontal="center" vertical="center" wrapText="1"/>
    </xf>
    <xf numFmtId="0" fontId="41" fillId="2" borderId="55" xfId="9" applyFont="1" applyFill="1" applyBorder="1" applyAlignment="1">
      <alignment horizontal="center" vertical="center" shrinkToFit="1"/>
    </xf>
    <xf numFmtId="0" fontId="41" fillId="2" borderId="45" xfId="9" applyFont="1" applyFill="1" applyBorder="1" applyAlignment="1">
      <alignment horizontal="center" vertical="center" shrinkToFit="1"/>
    </xf>
    <xf numFmtId="0" fontId="41" fillId="2" borderId="92" xfId="9" applyFont="1" applyFill="1" applyBorder="1" applyAlignment="1">
      <alignment horizontal="center" vertical="center" shrinkToFit="1"/>
    </xf>
    <xf numFmtId="0" fontId="41" fillId="0" borderId="118" xfId="9" applyFont="1" applyBorder="1" applyAlignment="1">
      <alignment horizontal="center" vertical="center" wrapText="1"/>
    </xf>
    <xf numFmtId="0" fontId="41" fillId="0" borderId="90" xfId="9" applyFont="1" applyBorder="1" applyAlignment="1">
      <alignment horizontal="center" vertical="center" wrapText="1"/>
    </xf>
    <xf numFmtId="0" fontId="41" fillId="0" borderId="182" xfId="9" applyFont="1" applyBorder="1" applyAlignment="1">
      <alignment horizontal="center" vertical="center" wrapText="1"/>
    </xf>
    <xf numFmtId="49" fontId="41" fillId="2" borderId="0" xfId="9" applyNumberFormat="1" applyFont="1" applyFill="1" applyAlignment="1">
      <alignment horizontal="center" vertical="center" shrinkToFit="1"/>
    </xf>
    <xf numFmtId="0" fontId="41" fillId="2" borderId="79" xfId="9" applyFont="1" applyFill="1" applyBorder="1" applyAlignment="1">
      <alignment horizontal="center" vertical="center" shrinkToFit="1"/>
    </xf>
    <xf numFmtId="0" fontId="41" fillId="2" borderId="90" xfId="9" applyFont="1" applyFill="1" applyBorder="1" applyAlignment="1">
      <alignment horizontal="center" vertical="center" shrinkToFit="1"/>
    </xf>
    <xf numFmtId="0" fontId="41" fillId="2" borderId="104" xfId="9" applyFont="1" applyFill="1" applyBorder="1" applyAlignment="1">
      <alignment horizontal="center" vertical="center" shrinkToFit="1"/>
    </xf>
    <xf numFmtId="0" fontId="41" fillId="2" borderId="57" xfId="9" applyFont="1" applyFill="1" applyBorder="1" applyAlignment="1">
      <alignment horizontal="center" vertical="center" shrinkToFit="1"/>
    </xf>
    <xf numFmtId="0" fontId="41" fillId="2" borderId="44" xfId="9" applyFont="1" applyFill="1" applyBorder="1" applyAlignment="1">
      <alignment horizontal="center" vertical="center" shrinkToFit="1"/>
    </xf>
    <xf numFmtId="0" fontId="41" fillId="2" borderId="93" xfId="9" applyFont="1" applyFill="1" applyBorder="1" applyAlignment="1">
      <alignment horizontal="center" vertical="center" shrinkToFit="1"/>
    </xf>
    <xf numFmtId="0" fontId="41" fillId="0" borderId="8" xfId="0" applyFont="1" applyBorder="1" applyAlignment="1">
      <alignment horizontal="center" vertical="center" wrapText="1"/>
    </xf>
    <xf numFmtId="0" fontId="41" fillId="2" borderId="6" xfId="9" applyFont="1" applyFill="1" applyBorder="1" applyAlignment="1">
      <alignment horizontal="center" vertical="center" wrapText="1"/>
    </xf>
    <xf numFmtId="0" fontId="41" fillId="2" borderId="54" xfId="9" applyFont="1" applyFill="1" applyBorder="1" applyAlignment="1">
      <alignment horizontal="center" vertical="center" shrinkToFit="1"/>
    </xf>
    <xf numFmtId="0" fontId="41" fillId="2" borderId="51" xfId="9" applyFont="1" applyFill="1" applyBorder="1" applyAlignment="1">
      <alignment horizontal="center" vertical="center" shrinkToFit="1"/>
    </xf>
    <xf numFmtId="0" fontId="41" fillId="2" borderId="47" xfId="9" applyFont="1" applyFill="1" applyBorder="1" applyAlignment="1">
      <alignment horizontal="center" vertical="center" shrinkToFit="1"/>
    </xf>
    <xf numFmtId="0" fontId="41" fillId="2" borderId="54" xfId="9" applyFont="1" applyFill="1" applyBorder="1" applyAlignment="1">
      <alignment horizontal="center" vertical="center"/>
    </xf>
    <xf numFmtId="0" fontId="41" fillId="2" borderId="51" xfId="9" applyFont="1" applyFill="1" applyBorder="1" applyAlignment="1">
      <alignment horizontal="center" vertical="center"/>
    </xf>
    <xf numFmtId="0" fontId="41" fillId="2" borderId="47" xfId="9" applyFont="1" applyFill="1" applyBorder="1" applyAlignment="1">
      <alignment horizontal="center" vertical="center"/>
    </xf>
    <xf numFmtId="0" fontId="41" fillId="2" borderId="19" xfId="9" applyFont="1" applyFill="1" applyBorder="1" applyAlignment="1">
      <alignment horizontal="left" vertical="top" wrapText="1"/>
    </xf>
    <xf numFmtId="0" fontId="41" fillId="2" borderId="12" xfId="9" applyFont="1" applyFill="1" applyBorder="1" applyAlignment="1">
      <alignment horizontal="left" vertical="top" wrapText="1"/>
    </xf>
    <xf numFmtId="0" fontId="41" fillId="2" borderId="20" xfId="9" applyFont="1" applyFill="1" applyBorder="1" applyAlignment="1">
      <alignment horizontal="left" vertical="top" wrapText="1"/>
    </xf>
    <xf numFmtId="0" fontId="41" fillId="2" borderId="25" xfId="9" applyFont="1" applyFill="1" applyBorder="1" applyAlignment="1">
      <alignment horizontal="left" vertical="top" wrapText="1"/>
    </xf>
    <xf numFmtId="0" fontId="41" fillId="2" borderId="0" xfId="9" applyFont="1" applyFill="1" applyAlignment="1">
      <alignment horizontal="left" vertical="top" wrapText="1"/>
    </xf>
    <xf numFmtId="0" fontId="41" fillId="2" borderId="2" xfId="9" applyFont="1" applyFill="1" applyBorder="1" applyAlignment="1">
      <alignment horizontal="left" vertical="top" wrapText="1"/>
    </xf>
    <xf numFmtId="0" fontId="41" fillId="2" borderId="117" xfId="9" applyFont="1" applyFill="1" applyBorder="1" applyAlignment="1">
      <alignment horizontal="left" vertical="top" wrapText="1"/>
    </xf>
    <xf numFmtId="0" fontId="41" fillId="2" borderId="46" xfId="9" applyFont="1" applyFill="1" applyBorder="1" applyAlignment="1">
      <alignment horizontal="left" vertical="top" wrapText="1"/>
    </xf>
    <xf numFmtId="0" fontId="41" fillId="2" borderId="169" xfId="9" applyFont="1" applyFill="1" applyBorder="1" applyAlignment="1">
      <alignment horizontal="left" vertical="top" wrapText="1"/>
    </xf>
    <xf numFmtId="0" fontId="94" fillId="2" borderId="7" xfId="9" applyFont="1" applyFill="1" applyBorder="1" applyAlignment="1">
      <alignment horizontal="center" vertical="center" wrapText="1"/>
    </xf>
    <xf numFmtId="0" fontId="94" fillId="2" borderId="0" xfId="9" applyFont="1" applyFill="1" applyAlignment="1">
      <alignment horizontal="center" vertical="center" wrapText="1"/>
    </xf>
    <xf numFmtId="0" fontId="94" fillId="2" borderId="8" xfId="9" applyFont="1" applyFill="1" applyBorder="1" applyAlignment="1">
      <alignment horizontal="center" vertical="center" wrapText="1"/>
    </xf>
    <xf numFmtId="182" fontId="41" fillId="2" borderId="55" xfId="1" applyNumberFormat="1" applyFont="1" applyFill="1" applyBorder="1" applyAlignment="1" applyProtection="1">
      <alignment vertical="center" shrinkToFit="1"/>
    </xf>
    <xf numFmtId="182" fontId="41" fillId="2" borderId="45" xfId="1" applyNumberFormat="1" applyFont="1" applyFill="1" applyBorder="1" applyAlignment="1" applyProtection="1">
      <alignment vertical="center" shrinkToFit="1"/>
    </xf>
    <xf numFmtId="182" fontId="41" fillId="2" borderId="92" xfId="1" applyNumberFormat="1" applyFont="1" applyFill="1" applyBorder="1" applyAlignment="1" applyProtection="1">
      <alignment vertical="center" shrinkToFit="1"/>
    </xf>
    <xf numFmtId="182" fontId="41" fillId="2" borderId="55" xfId="1" applyNumberFormat="1" applyFont="1" applyFill="1" applyBorder="1" applyAlignment="1" applyProtection="1">
      <alignment horizontal="right" vertical="center" shrinkToFit="1"/>
    </xf>
    <xf numFmtId="182" fontId="41" fillId="2" borderId="45" xfId="1" applyNumberFormat="1" applyFont="1" applyFill="1" applyBorder="1" applyAlignment="1" applyProtection="1">
      <alignment horizontal="right" vertical="center" shrinkToFit="1"/>
    </xf>
    <xf numFmtId="182" fontId="41" fillId="2" borderId="92" xfId="1" applyNumberFormat="1" applyFont="1" applyFill="1" applyBorder="1" applyAlignment="1" applyProtection="1">
      <alignment horizontal="right" vertical="center" shrinkToFit="1"/>
    </xf>
    <xf numFmtId="192" fontId="41" fillId="0" borderId="7" xfId="9" applyNumberFormat="1" applyFont="1" applyBorder="1" applyAlignment="1">
      <alignment horizontal="center" vertical="center"/>
    </xf>
    <xf numFmtId="192" fontId="41" fillId="0" borderId="0" xfId="9" applyNumberFormat="1" applyFont="1" applyAlignment="1">
      <alignment horizontal="center" vertical="center"/>
    </xf>
    <xf numFmtId="184" fontId="41" fillId="6" borderId="18" xfId="9" applyNumberFormat="1" applyFont="1" applyFill="1" applyBorder="1" applyAlignment="1">
      <alignment horizontal="center" vertical="center" shrinkToFit="1"/>
    </xf>
    <xf numFmtId="184" fontId="41" fillId="6" borderId="7" xfId="9" applyNumberFormat="1" applyFont="1" applyFill="1" applyBorder="1" applyAlignment="1">
      <alignment horizontal="center" vertical="center" shrinkToFit="1"/>
    </xf>
    <xf numFmtId="0" fontId="41" fillId="2" borderId="28" xfId="9" applyFont="1" applyFill="1" applyBorder="1" applyAlignment="1">
      <alignment horizontal="center" vertical="center"/>
    </xf>
    <xf numFmtId="0" fontId="41" fillId="2" borderId="13" xfId="9" applyFont="1" applyFill="1" applyBorder="1" applyAlignment="1">
      <alignment horizontal="center" vertical="center"/>
    </xf>
    <xf numFmtId="184" fontId="41" fillId="2" borderId="19" xfId="1" applyNumberFormat="1" applyFont="1" applyFill="1" applyBorder="1" applyAlignment="1" applyProtection="1">
      <alignment horizontal="right" vertical="center" shrinkToFit="1"/>
    </xf>
    <xf numFmtId="184" fontId="41" fillId="2" borderId="12" xfId="1" applyNumberFormat="1" applyFont="1" applyFill="1" applyBorder="1" applyAlignment="1" applyProtection="1">
      <alignment horizontal="right" vertical="center" shrinkToFit="1"/>
    </xf>
    <xf numFmtId="184" fontId="41" fillId="2" borderId="25" xfId="1" applyNumberFormat="1" applyFont="1" applyFill="1" applyBorder="1" applyAlignment="1" applyProtection="1">
      <alignment horizontal="right" vertical="center" shrinkToFit="1"/>
    </xf>
    <xf numFmtId="184" fontId="41" fillId="2" borderId="0" xfId="1" applyNumberFormat="1" applyFont="1" applyFill="1" applyBorder="1" applyAlignment="1" applyProtection="1">
      <alignment horizontal="right" vertical="center" shrinkToFit="1"/>
    </xf>
    <xf numFmtId="184" fontId="41" fillId="2" borderId="18" xfId="1" applyNumberFormat="1" applyFont="1" applyFill="1" applyBorder="1" applyAlignment="1" applyProtection="1">
      <alignment horizontal="right" vertical="center" shrinkToFit="1"/>
    </xf>
    <xf numFmtId="184" fontId="41" fillId="2" borderId="6" xfId="1" applyNumberFormat="1" applyFont="1" applyFill="1" applyBorder="1" applyAlignment="1" applyProtection="1">
      <alignment horizontal="right" vertical="center" shrinkToFit="1"/>
    </xf>
    <xf numFmtId="184" fontId="41" fillId="2" borderId="7" xfId="1" applyNumberFormat="1" applyFont="1" applyFill="1" applyBorder="1" applyAlignment="1" applyProtection="1">
      <alignment horizontal="right" vertical="center" shrinkToFit="1"/>
    </xf>
    <xf numFmtId="184" fontId="41" fillId="2" borderId="8" xfId="1" applyNumberFormat="1" applyFont="1" applyFill="1" applyBorder="1" applyAlignment="1" applyProtection="1">
      <alignment horizontal="right" vertical="center" shrinkToFit="1"/>
    </xf>
    <xf numFmtId="182" fontId="41" fillId="2" borderId="54" xfId="1" applyNumberFormat="1" applyFont="1" applyFill="1" applyBorder="1" applyAlignment="1" applyProtection="1">
      <alignment vertical="center" shrinkToFit="1"/>
    </xf>
    <xf numFmtId="182" fontId="41" fillId="2" borderId="51" xfId="1" applyNumberFormat="1" applyFont="1" applyFill="1" applyBorder="1" applyAlignment="1" applyProtection="1">
      <alignment vertical="center" shrinkToFit="1"/>
    </xf>
    <xf numFmtId="182" fontId="41" fillId="2" borderId="47" xfId="1" applyNumberFormat="1" applyFont="1" applyFill="1" applyBorder="1" applyAlignment="1" applyProtection="1">
      <alignment vertical="center" shrinkToFit="1"/>
    </xf>
    <xf numFmtId="57" fontId="41" fillId="0" borderId="18" xfId="9" applyNumberFormat="1" applyFont="1" applyBorder="1" applyAlignment="1">
      <alignment horizontal="left" vertical="center" shrinkToFit="1"/>
    </xf>
    <xf numFmtId="57" fontId="41" fillId="0" borderId="12" xfId="9" applyNumberFormat="1" applyFont="1" applyBorder="1" applyAlignment="1">
      <alignment horizontal="left" vertical="center" shrinkToFit="1"/>
    </xf>
    <xf numFmtId="57" fontId="41" fillId="0" borderId="6" xfId="9" applyNumberFormat="1" applyFont="1" applyBorder="1" applyAlignment="1">
      <alignment horizontal="left" vertical="center" shrinkToFit="1"/>
    </xf>
    <xf numFmtId="57" fontId="41" fillId="0" borderId="7" xfId="9" applyNumberFormat="1" applyFont="1" applyBorder="1" applyAlignment="1">
      <alignment horizontal="left" vertical="center" shrinkToFit="1"/>
    </xf>
    <xf numFmtId="57" fontId="41" fillId="0" borderId="0" xfId="9" applyNumberFormat="1" applyFont="1" applyAlignment="1">
      <alignment horizontal="left" vertical="center" shrinkToFit="1"/>
    </xf>
    <xf numFmtId="57" fontId="41" fillId="0" borderId="8" xfId="9" applyNumberFormat="1" applyFont="1" applyBorder="1" applyAlignment="1">
      <alignment horizontal="left" vertical="center" shrinkToFit="1"/>
    </xf>
    <xf numFmtId="0" fontId="41" fillId="0" borderId="18" xfId="9" applyFont="1" applyBorder="1" applyAlignment="1">
      <alignment horizontal="right" vertical="center" shrinkToFit="1"/>
    </xf>
    <xf numFmtId="0" fontId="41" fillId="0" borderId="7" xfId="9" applyFont="1" applyBorder="1" applyAlignment="1">
      <alignment horizontal="right" vertical="center" shrinkToFit="1"/>
    </xf>
    <xf numFmtId="0" fontId="41" fillId="2" borderId="6" xfId="9" applyFont="1" applyFill="1" applyBorder="1" applyAlignment="1">
      <alignment horizontal="center" vertical="center"/>
    </xf>
    <xf numFmtId="0" fontId="41" fillId="2" borderId="18" xfId="9" applyFont="1" applyFill="1" applyBorder="1" applyAlignment="1">
      <alignment horizontal="right" vertical="center" shrinkToFit="1"/>
    </xf>
    <xf numFmtId="0" fontId="41" fillId="2" borderId="7" xfId="9" applyFont="1" applyFill="1" applyBorder="1" applyAlignment="1">
      <alignment horizontal="right" vertical="center" shrinkToFit="1"/>
    </xf>
    <xf numFmtId="0" fontId="41" fillId="2" borderId="54" xfId="9" applyFont="1" applyFill="1" applyBorder="1" applyAlignment="1">
      <alignment horizontal="center" vertical="center" wrapText="1"/>
    </xf>
    <xf numFmtId="0" fontId="41" fillId="2" borderId="51" xfId="9" applyFont="1" applyFill="1" applyBorder="1" applyAlignment="1">
      <alignment horizontal="center" vertical="center" wrapText="1"/>
    </xf>
    <xf numFmtId="0" fontId="41" fillId="2" borderId="47" xfId="9" applyFont="1" applyFill="1" applyBorder="1" applyAlignment="1">
      <alignment horizontal="center" vertical="center" wrapText="1"/>
    </xf>
    <xf numFmtId="182" fontId="41" fillId="2" borderId="79" xfId="1" applyNumberFormat="1" applyFont="1" applyFill="1" applyBorder="1" applyAlignment="1" applyProtection="1">
      <alignment vertical="center" shrinkToFit="1"/>
    </xf>
    <xf numFmtId="182" fontId="41" fillId="2" borderId="90" xfId="1" applyNumberFormat="1" applyFont="1" applyFill="1" applyBorder="1" applyAlignment="1" applyProtection="1">
      <alignment vertical="center" shrinkToFit="1"/>
    </xf>
    <xf numFmtId="182" fontId="41" fillId="2" borderId="104" xfId="1" applyNumberFormat="1" applyFont="1" applyFill="1" applyBorder="1" applyAlignment="1" applyProtection="1">
      <alignment vertical="center" shrinkToFit="1"/>
    </xf>
    <xf numFmtId="182" fontId="41" fillId="2" borderId="79" xfId="1" applyNumberFormat="1" applyFont="1" applyFill="1" applyBorder="1" applyAlignment="1" applyProtection="1">
      <alignment horizontal="right" vertical="center" shrinkToFit="1"/>
    </xf>
    <xf numFmtId="182" fontId="41" fillId="2" borderId="90" xfId="1" applyNumberFormat="1" applyFont="1" applyFill="1" applyBorder="1" applyAlignment="1" applyProtection="1">
      <alignment horizontal="right" vertical="center" shrinkToFit="1"/>
    </xf>
    <xf numFmtId="182" fontId="41" fillId="2" borderId="104" xfId="1" applyNumberFormat="1" applyFont="1" applyFill="1" applyBorder="1" applyAlignment="1" applyProtection="1">
      <alignment horizontal="right" vertical="center" shrinkToFit="1"/>
    </xf>
    <xf numFmtId="0" fontId="41" fillId="2" borderId="163" xfId="9" applyFont="1" applyFill="1" applyBorder="1" applyAlignment="1">
      <alignment horizontal="center" vertical="center" wrapText="1"/>
    </xf>
    <xf numFmtId="0" fontId="41" fillId="2" borderId="45" xfId="9" applyFont="1" applyFill="1" applyBorder="1" applyAlignment="1">
      <alignment horizontal="center" vertical="center" wrapText="1"/>
    </xf>
    <xf numFmtId="0" fontId="41" fillId="2" borderId="171" xfId="9" applyFont="1" applyFill="1" applyBorder="1" applyAlignment="1">
      <alignment horizontal="center" vertical="center" wrapText="1"/>
    </xf>
    <xf numFmtId="49" fontId="41" fillId="2" borderId="46" xfId="9" applyNumberFormat="1" applyFont="1" applyFill="1" applyBorder="1" applyAlignment="1">
      <alignment horizontal="center" vertical="center" shrinkToFit="1"/>
    </xf>
    <xf numFmtId="0" fontId="41" fillId="2" borderId="25" xfId="9" applyFont="1" applyFill="1" applyBorder="1" applyAlignment="1">
      <alignment horizontal="center" vertical="center" wrapText="1"/>
    </xf>
    <xf numFmtId="0" fontId="41" fillId="2" borderId="13" xfId="9" applyFont="1" applyFill="1" applyBorder="1" applyAlignment="1">
      <alignment horizontal="center" vertical="center" wrapText="1"/>
    </xf>
    <xf numFmtId="0" fontId="41" fillId="2" borderId="194" xfId="9" applyFont="1" applyFill="1" applyBorder="1" applyAlignment="1">
      <alignment horizontal="center" vertical="center"/>
    </xf>
    <xf numFmtId="0" fontId="41" fillId="2" borderId="17" xfId="9" applyFont="1" applyFill="1" applyBorder="1" applyAlignment="1">
      <alignment horizontal="center" vertical="center"/>
    </xf>
    <xf numFmtId="0" fontId="41" fillId="2" borderId="195" xfId="9" applyFont="1" applyFill="1" applyBorder="1" applyAlignment="1">
      <alignment horizontal="center" vertical="center"/>
    </xf>
    <xf numFmtId="0" fontId="41" fillId="2" borderId="78" xfId="9" applyFont="1" applyFill="1" applyBorder="1" applyAlignment="1">
      <alignment horizontal="center" vertical="center" shrinkToFit="1"/>
    </xf>
    <xf numFmtId="0" fontId="41" fillId="2" borderId="46" xfId="9" applyFont="1" applyFill="1" applyBorder="1" applyAlignment="1">
      <alignment horizontal="center" vertical="center" shrinkToFit="1"/>
    </xf>
    <xf numFmtId="0" fontId="41" fillId="2" borderId="91" xfId="9" applyFont="1" applyFill="1" applyBorder="1" applyAlignment="1">
      <alignment horizontal="center" vertical="center" shrinkToFit="1"/>
    </xf>
    <xf numFmtId="0" fontId="41" fillId="2" borderId="7" xfId="9" applyFont="1" applyFill="1" applyBorder="1" applyAlignment="1">
      <alignment horizontal="center" vertical="center" shrinkToFit="1"/>
    </xf>
    <xf numFmtId="0" fontId="41" fillId="2" borderId="0" xfId="9" applyFont="1" applyFill="1" applyAlignment="1">
      <alignment horizontal="center" vertical="center" shrinkToFit="1"/>
    </xf>
    <xf numFmtId="0" fontId="41" fillId="2" borderId="8" xfId="9" applyFont="1" applyFill="1" applyBorder="1" applyAlignment="1">
      <alignment horizontal="center" vertical="center" shrinkToFit="1"/>
    </xf>
    <xf numFmtId="0" fontId="41" fillId="2" borderId="79" xfId="9" applyFont="1" applyFill="1" applyBorder="1" applyAlignment="1">
      <alignment horizontal="center" vertical="center"/>
    </xf>
    <xf numFmtId="0" fontId="41" fillId="2" borderId="183" xfId="9" applyFont="1" applyFill="1" applyBorder="1" applyAlignment="1">
      <alignment horizontal="center" vertical="center"/>
    </xf>
    <xf numFmtId="0" fontId="41" fillId="2" borderId="81" xfId="9" applyFont="1" applyFill="1" applyBorder="1" applyAlignment="1">
      <alignment horizontal="center" vertical="center"/>
    </xf>
    <xf numFmtId="0" fontId="41" fillId="2" borderId="190" xfId="9" applyFont="1" applyFill="1" applyBorder="1" applyAlignment="1">
      <alignment horizontal="center" vertical="center"/>
    </xf>
    <xf numFmtId="0" fontId="41" fillId="2" borderId="210" xfId="9" applyFont="1" applyFill="1" applyBorder="1" applyAlignment="1">
      <alignment horizontal="center" vertical="center"/>
    </xf>
    <xf numFmtId="0" fontId="41" fillId="2" borderId="18" xfId="9" applyFont="1" applyFill="1" applyBorder="1" applyAlignment="1">
      <alignment horizontal="center" vertical="center" shrinkToFit="1"/>
    </xf>
    <xf numFmtId="0" fontId="41" fillId="2" borderId="12" xfId="9" applyFont="1" applyFill="1" applyBorder="1" applyAlignment="1">
      <alignment horizontal="center" vertical="center" shrinkToFit="1"/>
    </xf>
    <xf numFmtId="0" fontId="41" fillId="2" borderId="6" xfId="9" applyFont="1" applyFill="1" applyBorder="1" applyAlignment="1">
      <alignment horizontal="center" vertical="center" shrinkToFit="1"/>
    </xf>
    <xf numFmtId="0" fontId="41" fillId="2" borderId="18" xfId="9" applyFont="1" applyFill="1" applyBorder="1" applyAlignment="1">
      <alignment horizontal="center" vertical="center"/>
    </xf>
    <xf numFmtId="0" fontId="41" fillId="2" borderId="14" xfId="9" applyFont="1" applyFill="1" applyBorder="1" applyAlignment="1">
      <alignment horizontal="center" vertical="center"/>
    </xf>
    <xf numFmtId="0" fontId="41" fillId="0" borderId="55" xfId="9" applyFont="1" applyFill="1" applyBorder="1" applyAlignment="1">
      <alignment horizontal="center" vertical="center" shrinkToFit="1"/>
    </xf>
    <xf numFmtId="0" fontId="41" fillId="0" borderId="45" xfId="9" applyFont="1" applyFill="1" applyBorder="1" applyAlignment="1">
      <alignment horizontal="center" vertical="center" shrinkToFit="1"/>
    </xf>
    <xf numFmtId="0" fontId="41" fillId="0" borderId="180" xfId="9" applyFont="1" applyFill="1" applyBorder="1" applyAlignment="1">
      <alignment horizontal="center" vertical="center" shrinkToFit="1"/>
    </xf>
    <xf numFmtId="197" fontId="41" fillId="0" borderId="151" xfId="9" applyNumberFormat="1" applyFont="1" applyFill="1" applyBorder="1" applyAlignment="1">
      <alignment horizontal="center" vertical="center" shrinkToFit="1"/>
    </xf>
    <xf numFmtId="197" fontId="41" fillId="0" borderId="152" xfId="9" applyNumberFormat="1" applyFont="1" applyFill="1" applyBorder="1" applyAlignment="1">
      <alignment horizontal="center" vertical="center" shrinkToFit="1"/>
    </xf>
    <xf numFmtId="182" fontId="41" fillId="6" borderId="55" xfId="1" applyNumberFormat="1" applyFont="1" applyFill="1" applyBorder="1" applyAlignment="1" applyProtection="1">
      <alignment vertical="center" shrinkToFit="1"/>
    </xf>
    <xf numFmtId="182" fontId="41" fillId="6" borderId="45" xfId="1" applyNumberFormat="1" applyFont="1" applyFill="1" applyBorder="1" applyAlignment="1" applyProtection="1">
      <alignment vertical="center" shrinkToFit="1"/>
    </xf>
    <xf numFmtId="0" fontId="41" fillId="2" borderId="163" xfId="9" applyFont="1" applyFill="1" applyBorder="1" applyAlignment="1">
      <alignment horizontal="center" wrapText="1"/>
    </xf>
    <xf numFmtId="0" fontId="41" fillId="2" borderId="45" xfId="9" applyFont="1" applyFill="1" applyBorder="1" applyAlignment="1">
      <alignment horizontal="center" wrapText="1"/>
    </xf>
    <xf numFmtId="0" fontId="41" fillId="2" borderId="171" xfId="9" applyFont="1" applyFill="1" applyBorder="1" applyAlignment="1">
      <alignment horizontal="center" wrapText="1"/>
    </xf>
    <xf numFmtId="182" fontId="41" fillId="2" borderId="54" xfId="1" applyNumberFormat="1" applyFont="1" applyFill="1" applyBorder="1" applyAlignment="1" applyProtection="1">
      <alignment horizontal="right" vertical="center" shrinkToFit="1"/>
    </xf>
    <xf numFmtId="182" fontId="41" fillId="2" borderId="51" xfId="1" applyNumberFormat="1" applyFont="1" applyFill="1" applyBorder="1" applyAlignment="1" applyProtection="1">
      <alignment horizontal="right" vertical="center" shrinkToFit="1"/>
    </xf>
    <xf numFmtId="182" fontId="41" fillId="2" borderId="47" xfId="1" applyNumberFormat="1" applyFont="1" applyFill="1" applyBorder="1" applyAlignment="1" applyProtection="1">
      <alignment horizontal="right" vertical="center" shrinkToFit="1"/>
    </xf>
    <xf numFmtId="182" fontId="41" fillId="6" borderId="78" xfId="1" applyNumberFormat="1" applyFont="1" applyFill="1" applyBorder="1" applyAlignment="1" applyProtection="1">
      <alignment vertical="center" shrinkToFit="1"/>
    </xf>
    <xf numFmtId="182" fontId="41" fillId="6" borderId="46" xfId="1" applyNumberFormat="1" applyFont="1" applyFill="1" applyBorder="1" applyAlignment="1" applyProtection="1">
      <alignment vertical="center" shrinkToFit="1"/>
    </xf>
    <xf numFmtId="192" fontId="41" fillId="0" borderId="78" xfId="9" applyNumberFormat="1" applyFont="1" applyBorder="1" applyAlignment="1">
      <alignment horizontal="center" vertical="center"/>
    </xf>
    <xf numFmtId="192" fontId="41" fillId="0" borderId="46" xfId="9" applyNumberFormat="1" applyFont="1" applyBorder="1" applyAlignment="1">
      <alignment horizontal="center" vertical="center"/>
    </xf>
    <xf numFmtId="0" fontId="41" fillId="2" borderId="118" xfId="9" applyFont="1" applyFill="1" applyBorder="1" applyAlignment="1">
      <alignment horizontal="left" vertical="top" wrapText="1"/>
    </xf>
    <xf numFmtId="0" fontId="41" fillId="2" borderId="90" xfId="9" applyFont="1" applyFill="1" applyBorder="1" applyAlignment="1">
      <alignment horizontal="left" vertical="top" wrapText="1"/>
    </xf>
    <xf numFmtId="0" fontId="41" fillId="2" borderId="186" xfId="9" applyFont="1" applyFill="1" applyBorder="1" applyAlignment="1">
      <alignment horizontal="left" vertical="top" wrapText="1"/>
    </xf>
    <xf numFmtId="0" fontId="94" fillId="2" borderId="79" xfId="9" applyFont="1" applyFill="1" applyBorder="1" applyAlignment="1">
      <alignment horizontal="center" vertical="center" wrapText="1"/>
    </xf>
    <xf numFmtId="0" fontId="94" fillId="2" borderId="90" xfId="9" applyFont="1" applyFill="1" applyBorder="1" applyAlignment="1">
      <alignment horizontal="center" vertical="center" wrapText="1"/>
    </xf>
    <xf numFmtId="0" fontId="94" fillId="2" borderId="104" xfId="9" applyFont="1" applyFill="1" applyBorder="1" applyAlignment="1">
      <alignment horizontal="center" vertical="center" wrapText="1"/>
    </xf>
    <xf numFmtId="0" fontId="94" fillId="2" borderId="78" xfId="9" applyFont="1" applyFill="1" applyBorder="1" applyAlignment="1">
      <alignment horizontal="center" vertical="center" wrapText="1"/>
    </xf>
    <xf numFmtId="0" fontId="94" fillId="2" borderId="46" xfId="9" applyFont="1" applyFill="1" applyBorder="1" applyAlignment="1">
      <alignment horizontal="center" vertical="center" wrapText="1"/>
    </xf>
    <xf numFmtId="0" fontId="94" fillId="2" borderId="91" xfId="9" applyFont="1" applyFill="1" applyBorder="1" applyAlignment="1">
      <alignment horizontal="center" vertical="center" wrapText="1"/>
    </xf>
    <xf numFmtId="0" fontId="41" fillId="2" borderId="104" xfId="9" applyFont="1" applyFill="1" applyBorder="1" applyAlignment="1">
      <alignment horizontal="center" vertical="center"/>
    </xf>
    <xf numFmtId="184" fontId="41" fillId="6" borderId="79" xfId="9" applyNumberFormat="1" applyFont="1" applyFill="1" applyBorder="1" applyAlignment="1">
      <alignment horizontal="center" vertical="center" shrinkToFit="1"/>
    </xf>
    <xf numFmtId="0" fontId="41" fillId="2" borderId="182" xfId="9" applyFont="1" applyFill="1" applyBorder="1" applyAlignment="1">
      <alignment horizontal="center" vertical="center"/>
    </xf>
    <xf numFmtId="184" fontId="41" fillId="2" borderId="118" xfId="1" applyNumberFormat="1" applyFont="1" applyFill="1" applyBorder="1" applyAlignment="1" applyProtection="1">
      <alignment horizontal="right" vertical="center" shrinkToFit="1"/>
    </xf>
    <xf numFmtId="184" fontId="41" fillId="2" borderId="90" xfId="1" applyNumberFormat="1" applyFont="1" applyFill="1" applyBorder="1" applyAlignment="1" applyProtection="1">
      <alignment horizontal="right" vertical="center" shrinkToFit="1"/>
    </xf>
    <xf numFmtId="184" fontId="41" fillId="2" borderId="79" xfId="1" applyNumberFormat="1" applyFont="1" applyFill="1" applyBorder="1" applyAlignment="1" applyProtection="1">
      <alignment horizontal="right" vertical="center" shrinkToFit="1"/>
    </xf>
    <xf numFmtId="184" fontId="41" fillId="2" borderId="104" xfId="1" applyNumberFormat="1" applyFont="1" applyFill="1" applyBorder="1" applyAlignment="1" applyProtection="1">
      <alignment horizontal="right" vertical="center" shrinkToFit="1"/>
    </xf>
    <xf numFmtId="0" fontId="41" fillId="2" borderId="55" xfId="9" applyFont="1" applyFill="1" applyBorder="1" applyAlignment="1">
      <alignment horizontal="center" vertical="center" wrapText="1"/>
    </xf>
    <xf numFmtId="0" fontId="41" fillId="2" borderId="92" xfId="9" applyFont="1" applyFill="1" applyBorder="1" applyAlignment="1">
      <alignment horizontal="center" vertical="center" wrapText="1"/>
    </xf>
    <xf numFmtId="0" fontId="41" fillId="2" borderId="90" xfId="9" applyFont="1" applyFill="1" applyBorder="1" applyAlignment="1">
      <alignment horizontal="center" vertical="center" wrapText="1"/>
    </xf>
    <xf numFmtId="0" fontId="41" fillId="2" borderId="104" xfId="9" applyFont="1" applyFill="1" applyBorder="1" applyAlignment="1">
      <alignment horizontal="center" vertical="center" wrapText="1"/>
    </xf>
    <xf numFmtId="0" fontId="41" fillId="0" borderId="79" xfId="9" applyFont="1" applyBorder="1" applyAlignment="1">
      <alignment horizontal="left" vertical="center" shrinkToFit="1"/>
    </xf>
    <xf numFmtId="0" fontId="41" fillId="0" borderId="90" xfId="9" applyFont="1" applyBorder="1" applyAlignment="1">
      <alignment horizontal="left" vertical="center" shrinkToFit="1"/>
    </xf>
    <xf numFmtId="0" fontId="41" fillId="0" borderId="7" xfId="9" applyFont="1" applyBorder="1" applyAlignment="1">
      <alignment horizontal="left" vertical="center" shrinkToFit="1"/>
    </xf>
    <xf numFmtId="0" fontId="41" fillId="0" borderId="79" xfId="9" applyFont="1" applyBorder="1" applyAlignment="1">
      <alignment horizontal="right" vertical="center" shrinkToFit="1"/>
    </xf>
    <xf numFmtId="0" fontId="41" fillId="2" borderId="79" xfId="9" applyFont="1" applyFill="1" applyBorder="1" applyAlignment="1">
      <alignment horizontal="right" vertical="center" shrinkToFit="1"/>
    </xf>
    <xf numFmtId="0" fontId="48" fillId="0" borderId="25" xfId="0" applyFont="1" applyBorder="1" applyAlignment="1">
      <alignment horizontal="left" vertical="top" wrapText="1"/>
    </xf>
    <xf numFmtId="0" fontId="48" fillId="0" borderId="2" xfId="0" applyFont="1" applyBorder="1" applyAlignment="1">
      <alignment horizontal="left" vertical="top" wrapText="1"/>
    </xf>
    <xf numFmtId="0" fontId="48" fillId="0" borderId="117" xfId="0" applyFont="1" applyBorder="1" applyAlignment="1">
      <alignment horizontal="left" vertical="top" wrapText="1"/>
    </xf>
    <xf numFmtId="0" fontId="48" fillId="0" borderId="46" xfId="0" applyFont="1" applyBorder="1" applyAlignment="1">
      <alignment horizontal="left" vertical="top" wrapText="1"/>
    </xf>
    <xf numFmtId="0" fontId="48" fillId="0" borderId="169" xfId="0" applyFont="1" applyBorder="1" applyAlignment="1">
      <alignment horizontal="left" vertical="top" wrapText="1"/>
    </xf>
    <xf numFmtId="0" fontId="41" fillId="2" borderId="118" xfId="9" applyFont="1" applyFill="1" applyBorder="1" applyAlignment="1">
      <alignment horizontal="center" vertical="center" wrapText="1"/>
    </xf>
    <xf numFmtId="0" fontId="41" fillId="2" borderId="182" xfId="9" applyFont="1" applyFill="1" applyBorder="1" applyAlignment="1">
      <alignment horizontal="center" vertical="center" wrapText="1"/>
    </xf>
    <xf numFmtId="182" fontId="41" fillId="2" borderId="78" xfId="1" applyNumberFormat="1" applyFont="1" applyFill="1" applyBorder="1" applyAlignment="1" applyProtection="1">
      <alignment vertical="center" shrinkToFit="1"/>
    </xf>
    <xf numFmtId="182" fontId="41" fillId="2" borderId="46" xfId="1" applyNumberFormat="1" applyFont="1" applyFill="1" applyBorder="1" applyAlignment="1" applyProtection="1">
      <alignment vertical="center" shrinkToFit="1"/>
    </xf>
    <xf numFmtId="182" fontId="41" fillId="2" borderId="91" xfId="1" applyNumberFormat="1" applyFont="1" applyFill="1" applyBorder="1" applyAlignment="1" applyProtection="1">
      <alignment vertical="center" shrinkToFit="1"/>
    </xf>
    <xf numFmtId="182" fontId="41" fillId="2" borderId="78" xfId="1" applyNumberFormat="1" applyFont="1" applyFill="1" applyBorder="1" applyAlignment="1" applyProtection="1">
      <alignment horizontal="right" vertical="center" shrinkToFit="1"/>
    </xf>
    <xf numFmtId="182" fontId="41" fillId="2" borderId="46" xfId="1" applyNumberFormat="1" applyFont="1" applyFill="1" applyBorder="1" applyAlignment="1" applyProtection="1">
      <alignment horizontal="right" vertical="center" shrinkToFit="1"/>
    </xf>
    <xf numFmtId="182" fontId="41" fillId="2" borderId="91" xfId="1" applyNumberFormat="1" applyFont="1" applyFill="1" applyBorder="1" applyAlignment="1" applyProtection="1">
      <alignment horizontal="right" vertical="center" shrinkToFit="1"/>
    </xf>
    <xf numFmtId="0" fontId="48" fillId="0" borderId="90" xfId="0" applyFont="1" applyBorder="1" applyAlignment="1">
      <alignment horizontal="left" vertical="top" wrapText="1"/>
    </xf>
    <xf numFmtId="0" fontId="48" fillId="0" borderId="186" xfId="0" applyFont="1" applyBorder="1" applyAlignment="1">
      <alignment horizontal="left" vertical="top" wrapText="1"/>
    </xf>
    <xf numFmtId="0" fontId="41" fillId="2" borderId="175" xfId="9" applyFont="1" applyFill="1" applyBorder="1" applyAlignment="1">
      <alignment horizontal="center" vertical="center"/>
    </xf>
    <xf numFmtId="0" fontId="41" fillId="2" borderId="9" xfId="9" applyFont="1" applyFill="1" applyBorder="1" applyAlignment="1">
      <alignment horizontal="center" vertical="center" shrinkToFit="1"/>
    </xf>
    <xf numFmtId="0" fontId="41" fillId="2" borderId="11" xfId="9" applyFont="1" applyFill="1" applyBorder="1" applyAlignment="1">
      <alignment horizontal="center" vertical="center" shrinkToFit="1"/>
    </xf>
    <xf numFmtId="0" fontId="41" fillId="2" borderId="10" xfId="9" applyFont="1" applyFill="1" applyBorder="1" applyAlignment="1">
      <alignment horizontal="center" vertical="center" shrinkToFit="1"/>
    </xf>
    <xf numFmtId="0" fontId="41" fillId="2" borderId="23" xfId="9" applyFont="1" applyFill="1" applyBorder="1" applyAlignment="1">
      <alignment horizontal="center" vertical="center"/>
    </xf>
    <xf numFmtId="0" fontId="94" fillId="2" borderId="9" xfId="9" applyFont="1" applyFill="1" applyBorder="1" applyAlignment="1">
      <alignment horizontal="center" vertical="center" wrapText="1"/>
    </xf>
    <xf numFmtId="0" fontId="94" fillId="2" borderId="11" xfId="9" applyFont="1" applyFill="1" applyBorder="1" applyAlignment="1">
      <alignment horizontal="center" vertical="center" wrapText="1"/>
    </xf>
    <xf numFmtId="0" fontId="94" fillId="2" borderId="10" xfId="9" applyFont="1" applyFill="1" applyBorder="1" applyAlignment="1">
      <alignment horizontal="center" vertical="center" wrapText="1"/>
    </xf>
    <xf numFmtId="0" fontId="41" fillId="0" borderId="0" xfId="9" applyFont="1" applyAlignment="1">
      <alignment horizontal="left" vertical="center"/>
    </xf>
    <xf numFmtId="0" fontId="119" fillId="0" borderId="0" xfId="9" applyFont="1" applyAlignment="1">
      <alignment horizontal="left" vertical="center"/>
    </xf>
    <xf numFmtId="0" fontId="41" fillId="0" borderId="21" xfId="0" applyFont="1" applyBorder="1" applyAlignment="1">
      <alignment horizontal="left" vertical="top" wrapText="1"/>
    </xf>
    <xf numFmtId="0" fontId="41" fillId="0" borderId="0" xfId="9" applyFont="1" applyAlignment="1">
      <alignment horizontal="left" vertical="center" wrapText="1"/>
    </xf>
    <xf numFmtId="38" fontId="41" fillId="6" borderId="116" xfId="9" applyNumberFormat="1" applyFont="1" applyFill="1" applyBorder="1" applyAlignment="1">
      <alignment horizontal="center" vertical="center" shrinkToFit="1"/>
    </xf>
    <xf numFmtId="38" fontId="41" fillId="6" borderId="21" xfId="9" applyNumberFormat="1" applyFont="1" applyFill="1" applyBorder="1" applyAlignment="1">
      <alignment horizontal="center" vertical="center" shrinkToFit="1"/>
    </xf>
    <xf numFmtId="38" fontId="41" fillId="6" borderId="115" xfId="9" applyNumberFormat="1" applyFont="1" applyFill="1" applyBorder="1" applyAlignment="1">
      <alignment horizontal="center" vertical="center" shrinkToFit="1"/>
    </xf>
    <xf numFmtId="38" fontId="41" fillId="6" borderId="27" xfId="9" applyNumberFormat="1" applyFont="1" applyFill="1" applyBorder="1" applyAlignment="1">
      <alignment horizontal="center" vertical="center" shrinkToFit="1"/>
    </xf>
    <xf numFmtId="38" fontId="41" fillId="6" borderId="3" xfId="9" applyNumberFormat="1" applyFont="1" applyFill="1" applyBorder="1" applyAlignment="1">
      <alignment horizontal="center" vertical="center" shrinkToFit="1"/>
    </xf>
    <xf numFmtId="38" fontId="41" fillId="6" borderId="29" xfId="9" applyNumberFormat="1" applyFont="1" applyFill="1" applyBorder="1" applyAlignment="1">
      <alignment horizontal="center" vertical="center" shrinkToFit="1"/>
    </xf>
    <xf numFmtId="38" fontId="41" fillId="0" borderId="239" xfId="9" applyNumberFormat="1" applyFont="1" applyFill="1" applyBorder="1" applyAlignment="1">
      <alignment horizontal="center" vertical="center" shrinkToFit="1"/>
    </xf>
    <xf numFmtId="38" fontId="41" fillId="0" borderId="234" xfId="9" applyNumberFormat="1" applyFont="1" applyFill="1" applyBorder="1" applyAlignment="1">
      <alignment horizontal="center" vertical="center" shrinkToFit="1"/>
    </xf>
    <xf numFmtId="38" fontId="41" fillId="0" borderId="278" xfId="9" applyNumberFormat="1" applyFont="1" applyFill="1" applyBorder="1" applyAlignment="1">
      <alignment horizontal="center" vertical="center" shrinkToFit="1"/>
    </xf>
    <xf numFmtId="38" fontId="41" fillId="0" borderId="240" xfId="9" applyNumberFormat="1" applyFont="1" applyFill="1" applyBorder="1" applyAlignment="1">
      <alignment horizontal="center" vertical="center" shrinkToFit="1"/>
    </xf>
    <xf numFmtId="38" fontId="41" fillId="0" borderId="237" xfId="9" applyNumberFormat="1" applyFont="1" applyFill="1" applyBorder="1" applyAlignment="1">
      <alignment horizontal="center" vertical="center" shrinkToFit="1"/>
    </xf>
    <xf numFmtId="38" fontId="41" fillId="0" borderId="279" xfId="9" applyNumberFormat="1" applyFont="1" applyFill="1" applyBorder="1" applyAlignment="1">
      <alignment horizontal="center" vertical="center" shrinkToFit="1"/>
    </xf>
    <xf numFmtId="38" fontId="41" fillId="0" borderId="239" xfId="9" applyNumberFormat="1" applyFont="1" applyFill="1" applyBorder="1" applyAlignment="1">
      <alignment horizontal="center" vertical="center" wrapText="1"/>
    </xf>
    <xf numFmtId="38" fontId="41" fillId="0" borderId="234" xfId="9" applyNumberFormat="1" applyFont="1" applyFill="1" applyBorder="1" applyAlignment="1">
      <alignment horizontal="center" vertical="center" wrapText="1"/>
    </xf>
    <xf numFmtId="38" fontId="41" fillId="0" borderId="235" xfId="9" applyNumberFormat="1" applyFont="1" applyFill="1" applyBorder="1" applyAlignment="1">
      <alignment horizontal="center" vertical="center" wrapText="1"/>
    </xf>
    <xf numFmtId="38" fontId="41" fillId="0" borderId="240" xfId="9" applyNumberFormat="1" applyFont="1" applyFill="1" applyBorder="1" applyAlignment="1">
      <alignment horizontal="center" vertical="center" wrapText="1"/>
    </xf>
    <xf numFmtId="38" fontId="41" fillId="0" borderId="237" xfId="9" applyNumberFormat="1" applyFont="1" applyFill="1" applyBorder="1" applyAlignment="1">
      <alignment horizontal="center" vertical="center" wrapText="1"/>
    </xf>
    <xf numFmtId="38" fontId="41" fillId="0" borderId="238" xfId="9" applyNumberFormat="1" applyFont="1" applyFill="1" applyBorder="1" applyAlignment="1">
      <alignment horizontal="center" vertical="center" wrapText="1"/>
    </xf>
    <xf numFmtId="0" fontId="41" fillId="0" borderId="21" xfId="9" applyFont="1" applyBorder="1" applyAlignment="1">
      <alignment horizontal="right" vertical="center"/>
    </xf>
    <xf numFmtId="49" fontId="41" fillId="2" borderId="11" xfId="9" applyNumberFormat="1" applyFont="1" applyFill="1" applyBorder="1" applyAlignment="1">
      <alignment horizontal="center" vertical="center" shrinkToFit="1"/>
    </xf>
    <xf numFmtId="182" fontId="41" fillId="2" borderId="58" xfId="1" applyNumberFormat="1" applyFont="1" applyFill="1" applyBorder="1" applyAlignment="1" applyProtection="1">
      <alignment vertical="center" shrinkToFit="1"/>
    </xf>
    <xf numFmtId="182" fontId="41" fillId="2" borderId="59" xfId="1" applyNumberFormat="1" applyFont="1" applyFill="1" applyBorder="1" applyAlignment="1" applyProtection="1">
      <alignment vertical="center" shrinkToFit="1"/>
    </xf>
    <xf numFmtId="182" fontId="41" fillId="2" borderId="174" xfId="1" applyNumberFormat="1" applyFont="1" applyFill="1" applyBorder="1" applyAlignment="1" applyProtection="1">
      <alignment vertical="center" shrinkToFit="1"/>
    </xf>
    <xf numFmtId="182" fontId="41" fillId="0" borderId="58" xfId="1" applyNumberFormat="1" applyFont="1" applyFill="1" applyBorder="1" applyAlignment="1" applyProtection="1">
      <alignment vertical="center" shrinkToFit="1"/>
    </xf>
    <xf numFmtId="182" fontId="41" fillId="0" borderId="59" xfId="1" applyNumberFormat="1" applyFont="1" applyFill="1" applyBorder="1" applyAlignment="1" applyProtection="1">
      <alignment vertical="center" shrinkToFit="1"/>
    </xf>
    <xf numFmtId="182" fontId="41" fillId="0" borderId="174" xfId="1" applyNumberFormat="1" applyFont="1" applyFill="1" applyBorder="1" applyAlignment="1" applyProtection="1">
      <alignment vertical="center" shrinkToFit="1"/>
    </xf>
    <xf numFmtId="182" fontId="41" fillId="2" borderId="58" xfId="1" applyNumberFormat="1" applyFont="1" applyFill="1" applyBorder="1" applyAlignment="1" applyProtection="1">
      <alignment horizontal="right" vertical="center" shrinkToFit="1"/>
    </xf>
    <xf numFmtId="182" fontId="41" fillId="2" borderId="59" xfId="1" applyNumberFormat="1" applyFont="1" applyFill="1" applyBorder="1" applyAlignment="1" applyProtection="1">
      <alignment horizontal="right" vertical="center" shrinkToFit="1"/>
    </xf>
    <xf numFmtId="182" fontId="41" fillId="2" borderId="174" xfId="1" applyNumberFormat="1" applyFont="1" applyFill="1" applyBorder="1" applyAlignment="1" applyProtection="1">
      <alignment horizontal="right" vertical="center" shrinkToFit="1"/>
    </xf>
    <xf numFmtId="0" fontId="41" fillId="2" borderId="61" xfId="9" applyFont="1" applyFill="1" applyBorder="1" applyAlignment="1">
      <alignment horizontal="center" vertical="center" wrapText="1"/>
    </xf>
    <xf numFmtId="0" fontId="41" fillId="2" borderId="59" xfId="9" applyFont="1" applyFill="1" applyBorder="1" applyAlignment="1">
      <alignment horizontal="center" vertical="center" wrapText="1"/>
    </xf>
    <xf numFmtId="0" fontId="41" fillId="2" borderId="172" xfId="9" applyFont="1" applyFill="1" applyBorder="1" applyAlignment="1">
      <alignment horizontal="center" vertical="center" wrapText="1"/>
    </xf>
    <xf numFmtId="0" fontId="111" fillId="2" borderId="22" xfId="9" applyFont="1" applyFill="1" applyBorder="1" applyAlignment="1">
      <alignment horizontal="left" vertical="center" wrapText="1"/>
    </xf>
    <xf numFmtId="0" fontId="111" fillId="2" borderId="21" xfId="9" applyFont="1" applyFill="1" applyBorder="1" applyAlignment="1">
      <alignment horizontal="left" vertical="center" wrapText="1"/>
    </xf>
    <xf numFmtId="0" fontId="111" fillId="2" borderId="108" xfId="9" applyFont="1" applyFill="1" applyBorder="1" applyAlignment="1">
      <alignment horizontal="left" vertical="center" wrapText="1"/>
    </xf>
    <xf numFmtId="0" fontId="111" fillId="2" borderId="4" xfId="9" applyFont="1" applyFill="1" applyBorder="1" applyAlignment="1">
      <alignment horizontal="left" vertical="center" wrapText="1"/>
    </xf>
    <xf numFmtId="0" fontId="111" fillId="2" borderId="3" xfId="9" applyFont="1" applyFill="1" applyBorder="1" applyAlignment="1">
      <alignment horizontal="left" vertical="center" wrapText="1"/>
    </xf>
    <xf numFmtId="0" fontId="111" fillId="2" borderId="5" xfId="9" applyFont="1" applyFill="1" applyBorder="1" applyAlignment="1">
      <alignment horizontal="left" vertical="center" wrapText="1"/>
    </xf>
    <xf numFmtId="178" fontId="41" fillId="6" borderId="22" xfId="9" applyNumberFormat="1" applyFont="1" applyFill="1" applyBorder="1" applyAlignment="1">
      <alignment vertical="center" shrinkToFit="1"/>
    </xf>
    <xf numFmtId="178" fontId="41" fillId="6" borderId="21" xfId="9" applyNumberFormat="1" applyFont="1" applyFill="1" applyBorder="1" applyAlignment="1">
      <alignment vertical="center" shrinkToFit="1"/>
    </xf>
    <xf numFmtId="178" fontId="41" fillId="6" borderId="108" xfId="9" applyNumberFormat="1" applyFont="1" applyFill="1" applyBorder="1" applyAlignment="1">
      <alignment vertical="center" shrinkToFit="1"/>
    </xf>
    <xf numFmtId="178" fontId="41" fillId="6" borderId="4" xfId="9" applyNumberFormat="1" applyFont="1" applyFill="1" applyBorder="1" applyAlignment="1">
      <alignment vertical="center" shrinkToFit="1"/>
    </xf>
    <xf numFmtId="178" fontId="41" fillId="6" borderId="3" xfId="9" applyNumberFormat="1" applyFont="1" applyFill="1" applyBorder="1" applyAlignment="1">
      <alignment vertical="center" shrinkToFit="1"/>
    </xf>
    <xf numFmtId="178" fontId="41" fillId="6" borderId="5" xfId="9" applyNumberFormat="1" applyFont="1" applyFill="1" applyBorder="1" applyAlignment="1">
      <alignment vertical="center" shrinkToFit="1"/>
    </xf>
    <xf numFmtId="182" fontId="41" fillId="2" borderId="55" xfId="1" applyNumberFormat="1" applyFont="1" applyFill="1" applyBorder="1" applyAlignment="1" applyProtection="1">
      <alignment horizontal="right" vertical="top" shrinkToFit="1"/>
    </xf>
    <xf numFmtId="182" fontId="41" fillId="2" borderId="45" xfId="1" applyNumberFormat="1" applyFont="1" applyFill="1" applyBorder="1" applyAlignment="1" applyProtection="1">
      <alignment horizontal="right" vertical="top" shrinkToFit="1"/>
    </xf>
    <xf numFmtId="182" fontId="41" fillId="2" borderId="92" xfId="1" applyNumberFormat="1" applyFont="1" applyFill="1" applyBorder="1" applyAlignment="1" applyProtection="1">
      <alignment horizontal="right" vertical="top" shrinkToFit="1"/>
    </xf>
    <xf numFmtId="192" fontId="41" fillId="0" borderId="9" xfId="9" applyNumberFormat="1" applyFont="1" applyBorder="1" applyAlignment="1">
      <alignment horizontal="center" vertical="center"/>
    </xf>
    <xf numFmtId="192" fontId="41" fillId="0" borderId="11" xfId="9" applyNumberFormat="1" applyFont="1" applyBorder="1" applyAlignment="1">
      <alignment horizontal="center" vertical="center"/>
    </xf>
    <xf numFmtId="182" fontId="41" fillId="0" borderId="233" xfId="9" applyNumberFormat="1" applyFont="1" applyFill="1" applyBorder="1" applyAlignment="1">
      <alignment horizontal="center" vertical="center"/>
    </xf>
    <xf numFmtId="182" fontId="41" fillId="0" borderId="234" xfId="9" applyNumberFormat="1" applyFont="1" applyFill="1" applyBorder="1" applyAlignment="1">
      <alignment horizontal="center" vertical="center"/>
    </xf>
    <xf numFmtId="182" fontId="41" fillId="0" borderId="241" xfId="9" applyNumberFormat="1" applyFont="1" applyFill="1" applyBorder="1" applyAlignment="1">
      <alignment horizontal="center" vertical="center"/>
    </xf>
    <xf numFmtId="182" fontId="41" fillId="0" borderId="236" xfId="9" applyNumberFormat="1" applyFont="1" applyFill="1" applyBorder="1" applyAlignment="1">
      <alignment horizontal="center" vertical="center"/>
    </xf>
    <xf numFmtId="182" fontId="41" fillId="0" borderId="237" xfId="9" applyNumberFormat="1" applyFont="1" applyFill="1" applyBorder="1" applyAlignment="1">
      <alignment horizontal="center" vertical="center"/>
    </xf>
    <xf numFmtId="182" fontId="41" fillId="0" borderId="242" xfId="9" applyNumberFormat="1" applyFont="1" applyFill="1" applyBorder="1" applyAlignment="1">
      <alignment horizontal="center" vertical="center"/>
    </xf>
    <xf numFmtId="182" fontId="41" fillId="6" borderId="71" xfId="9" applyNumberFormat="1" applyFont="1" applyFill="1" applyBorder="1" applyAlignment="1">
      <alignment horizontal="center" vertical="center" shrinkToFit="1"/>
    </xf>
    <xf numFmtId="182" fontId="41" fillId="6" borderId="21" xfId="9" applyNumberFormat="1" applyFont="1" applyFill="1" applyBorder="1" applyAlignment="1">
      <alignment horizontal="center" vertical="center" shrinkToFit="1"/>
    </xf>
    <xf numFmtId="182" fontId="41" fillId="6" borderId="53" xfId="9" applyNumberFormat="1" applyFont="1" applyFill="1" applyBorder="1" applyAlignment="1">
      <alignment horizontal="center" vertical="center" shrinkToFit="1"/>
    </xf>
    <xf numFmtId="182" fontId="41" fillId="6" borderId="3" xfId="9" applyNumberFormat="1" applyFont="1" applyFill="1" applyBorder="1" applyAlignment="1">
      <alignment horizontal="center" vertical="center" shrinkToFit="1"/>
    </xf>
    <xf numFmtId="182" fontId="41" fillId="6" borderId="58" xfId="1" applyNumberFormat="1" applyFont="1" applyFill="1" applyBorder="1" applyAlignment="1" applyProtection="1">
      <alignment vertical="center" shrinkToFit="1"/>
    </xf>
    <xf numFmtId="182" fontId="41" fillId="6" borderId="59" xfId="1" applyNumberFormat="1" applyFont="1" applyFill="1" applyBorder="1" applyAlignment="1" applyProtection="1">
      <alignment vertical="center" shrinkToFit="1"/>
    </xf>
    <xf numFmtId="0" fontId="48" fillId="0" borderId="27" xfId="0" applyFont="1" applyBorder="1" applyAlignment="1">
      <alignment horizontal="left" vertical="top" wrapText="1"/>
    </xf>
    <xf numFmtId="0" fontId="48" fillId="0" borderId="3" xfId="0" applyFont="1" applyBorder="1" applyAlignment="1">
      <alignment horizontal="left" vertical="top" wrapText="1"/>
    </xf>
    <xf numFmtId="0" fontId="48" fillId="0" borderId="5" xfId="0" applyFont="1" applyBorder="1" applyAlignment="1">
      <alignment horizontal="left" vertical="top" wrapText="1"/>
    </xf>
    <xf numFmtId="0" fontId="41" fillId="2" borderId="9" xfId="9" applyFont="1" applyFill="1" applyBorder="1" applyAlignment="1">
      <alignment horizontal="center" vertical="center" wrapText="1"/>
    </xf>
    <xf numFmtId="0" fontId="41" fillId="2" borderId="10" xfId="9" applyFont="1" applyFill="1" applyBorder="1" applyAlignment="1">
      <alignment horizontal="center" vertical="center" wrapText="1"/>
    </xf>
    <xf numFmtId="0" fontId="41" fillId="2" borderId="19" xfId="9" applyFont="1" applyFill="1" applyBorder="1" applyAlignment="1" applyProtection="1">
      <alignment horizontal="left" vertical="top" wrapText="1"/>
      <protection locked="0"/>
    </xf>
    <xf numFmtId="0" fontId="41" fillId="2" borderId="12" xfId="9" applyFont="1" applyFill="1" applyBorder="1" applyAlignment="1" applyProtection="1">
      <alignment horizontal="left" vertical="top" wrapText="1"/>
      <protection locked="0"/>
    </xf>
    <xf numFmtId="0" fontId="41" fillId="2" borderId="20" xfId="9" applyFont="1" applyFill="1" applyBorder="1" applyAlignment="1" applyProtection="1">
      <alignment horizontal="left" vertical="top" wrapText="1"/>
      <protection locked="0"/>
    </xf>
    <xf numFmtId="0" fontId="41" fillId="2" borderId="25" xfId="9" applyFont="1" applyFill="1" applyBorder="1" applyAlignment="1" applyProtection="1">
      <alignment horizontal="left" vertical="top" wrapText="1"/>
      <protection locked="0"/>
    </xf>
    <xf numFmtId="0" fontId="41" fillId="2" borderId="0" xfId="9" applyFont="1" applyFill="1" applyAlignment="1" applyProtection="1">
      <alignment horizontal="left" vertical="top" wrapText="1"/>
      <protection locked="0"/>
    </xf>
    <xf numFmtId="0" fontId="41" fillId="2" borderId="2" xfId="9" applyFont="1" applyFill="1" applyBorder="1" applyAlignment="1" applyProtection="1">
      <alignment horizontal="left" vertical="top" wrapText="1"/>
      <protection locked="0"/>
    </xf>
    <xf numFmtId="0" fontId="41" fillId="2" borderId="117" xfId="9" applyFont="1" applyFill="1" applyBorder="1" applyAlignment="1" applyProtection="1">
      <alignment horizontal="left" vertical="top" wrapText="1"/>
      <protection locked="0"/>
    </xf>
    <xf numFmtId="0" fontId="41" fillId="2" borderId="46" xfId="9" applyFont="1" applyFill="1" applyBorder="1" applyAlignment="1" applyProtection="1">
      <alignment horizontal="left" vertical="top" wrapText="1"/>
      <protection locked="0"/>
    </xf>
    <xf numFmtId="0" fontId="41" fillId="2" borderId="169" xfId="9" applyFont="1" applyFill="1" applyBorder="1" applyAlignment="1" applyProtection="1">
      <alignment horizontal="left" vertical="top" wrapText="1"/>
      <protection locked="0"/>
    </xf>
    <xf numFmtId="0" fontId="94" fillId="2" borderId="7" xfId="9" applyFont="1" applyFill="1" applyBorder="1" applyAlignment="1" applyProtection="1">
      <alignment horizontal="center" vertical="center" wrapText="1"/>
      <protection locked="0"/>
    </xf>
    <xf numFmtId="0" fontId="94" fillId="2" borderId="0" xfId="9" applyFont="1" applyFill="1" applyAlignment="1" applyProtection="1">
      <alignment horizontal="center" vertical="center" wrapText="1"/>
      <protection locked="0"/>
    </xf>
    <xf numFmtId="0" fontId="94" fillId="2" borderId="8" xfId="9" applyFont="1" applyFill="1" applyBorder="1" applyAlignment="1" applyProtection="1">
      <alignment horizontal="center" vertical="center" wrapText="1"/>
      <protection locked="0"/>
    </xf>
    <xf numFmtId="182" fontId="41" fillId="2" borderId="55" xfId="1" applyNumberFormat="1" applyFont="1" applyFill="1" applyBorder="1" applyAlignment="1" applyProtection="1">
      <alignment vertical="center" shrinkToFit="1"/>
      <protection locked="0"/>
    </xf>
    <xf numFmtId="182" fontId="41" fillId="2" borderId="45" xfId="1" applyNumberFormat="1" applyFont="1" applyFill="1" applyBorder="1" applyAlignment="1" applyProtection="1">
      <alignment vertical="center" shrinkToFit="1"/>
      <protection locked="0"/>
    </xf>
    <xf numFmtId="182" fontId="41" fillId="2" borderId="92" xfId="1" applyNumberFormat="1" applyFont="1" applyFill="1" applyBorder="1" applyAlignment="1" applyProtection="1">
      <alignment vertical="center" shrinkToFit="1"/>
      <protection locked="0"/>
    </xf>
    <xf numFmtId="182" fontId="41" fillId="2" borderId="55" xfId="1" applyNumberFormat="1" applyFont="1" applyFill="1" applyBorder="1" applyAlignment="1" applyProtection="1">
      <alignment horizontal="right" vertical="center" shrinkToFit="1"/>
      <protection locked="0"/>
    </xf>
    <xf numFmtId="182" fontId="41" fillId="2" borderId="45" xfId="1" applyNumberFormat="1" applyFont="1" applyFill="1" applyBorder="1" applyAlignment="1" applyProtection="1">
      <alignment horizontal="right" vertical="center" shrinkToFit="1"/>
      <protection locked="0"/>
    </xf>
    <xf numFmtId="182" fontId="41" fillId="2" borderId="92" xfId="1" applyNumberFormat="1" applyFont="1" applyFill="1" applyBorder="1" applyAlignment="1" applyProtection="1">
      <alignment horizontal="right" vertical="center" shrinkToFit="1"/>
      <protection locked="0"/>
    </xf>
    <xf numFmtId="192" fontId="41" fillId="0" borderId="7" xfId="9" applyNumberFormat="1" applyFont="1" applyBorder="1" applyAlignment="1" applyProtection="1">
      <alignment horizontal="center" vertical="center"/>
      <protection locked="0"/>
    </xf>
    <xf numFmtId="192" fontId="41" fillId="0" borderId="0" xfId="9" applyNumberFormat="1" applyFont="1" applyAlignment="1" applyProtection="1">
      <alignment horizontal="center" vertical="center"/>
      <protection locked="0"/>
    </xf>
    <xf numFmtId="49" fontId="41" fillId="2" borderId="0" xfId="9" applyNumberFormat="1" applyFont="1" applyFill="1" applyAlignment="1" applyProtection="1">
      <alignment horizontal="center" vertical="center" shrinkToFit="1"/>
      <protection locked="0"/>
    </xf>
    <xf numFmtId="184" fontId="41" fillId="2" borderId="19" xfId="1" applyNumberFormat="1" applyFont="1" applyFill="1" applyBorder="1" applyAlignment="1" applyProtection="1">
      <alignment horizontal="right" vertical="center" shrinkToFit="1"/>
      <protection locked="0"/>
    </xf>
    <xf numFmtId="184" fontId="41" fillId="2" borderId="12" xfId="1" applyNumberFormat="1" applyFont="1" applyFill="1" applyBorder="1" applyAlignment="1" applyProtection="1">
      <alignment horizontal="right" vertical="center" shrinkToFit="1"/>
      <protection locked="0"/>
    </xf>
    <xf numFmtId="184" fontId="41" fillId="2" borderId="25" xfId="1" applyNumberFormat="1" applyFont="1" applyFill="1" applyBorder="1" applyAlignment="1" applyProtection="1">
      <alignment horizontal="right" vertical="center" shrinkToFit="1"/>
      <protection locked="0"/>
    </xf>
    <xf numFmtId="184" fontId="41" fillId="2" borderId="0" xfId="1" applyNumberFormat="1" applyFont="1" applyFill="1" applyBorder="1" applyAlignment="1" applyProtection="1">
      <alignment horizontal="right" vertical="center" shrinkToFit="1"/>
      <protection locked="0"/>
    </xf>
    <xf numFmtId="184" fontId="41" fillId="2" borderId="18" xfId="1" applyNumberFormat="1" applyFont="1" applyFill="1" applyBorder="1" applyAlignment="1" applyProtection="1">
      <alignment horizontal="right" vertical="center" shrinkToFit="1"/>
      <protection locked="0"/>
    </xf>
    <xf numFmtId="184" fontId="41" fillId="2" borderId="6" xfId="1" applyNumberFormat="1" applyFont="1" applyFill="1" applyBorder="1" applyAlignment="1" applyProtection="1">
      <alignment horizontal="right" vertical="center" shrinkToFit="1"/>
      <protection locked="0"/>
    </xf>
    <xf numFmtId="184" fontId="41" fillId="2" borderId="7" xfId="1" applyNumberFormat="1" applyFont="1" applyFill="1" applyBorder="1" applyAlignment="1" applyProtection="1">
      <alignment horizontal="right" vertical="center" shrinkToFit="1"/>
      <protection locked="0"/>
    </xf>
    <xf numFmtId="184" fontId="41" fillId="2" borderId="8" xfId="1" applyNumberFormat="1" applyFont="1" applyFill="1" applyBorder="1" applyAlignment="1" applyProtection="1">
      <alignment horizontal="right" vertical="center" shrinkToFit="1"/>
      <protection locked="0"/>
    </xf>
    <xf numFmtId="182" fontId="41" fillId="2" borderId="54" xfId="1" applyNumberFormat="1" applyFont="1" applyFill="1" applyBorder="1" applyAlignment="1" applyProtection="1">
      <alignment vertical="center" shrinkToFit="1"/>
      <protection locked="0"/>
    </xf>
    <xf numFmtId="182" fontId="41" fillId="2" borderId="51" xfId="1" applyNumberFormat="1" applyFont="1" applyFill="1" applyBorder="1" applyAlignment="1" applyProtection="1">
      <alignment vertical="center" shrinkToFit="1"/>
      <protection locked="0"/>
    </xf>
    <xf numFmtId="182" fontId="41" fillId="2" borderId="47" xfId="1" applyNumberFormat="1" applyFont="1" applyFill="1" applyBorder="1" applyAlignment="1" applyProtection="1">
      <alignment vertical="center" shrinkToFit="1"/>
      <protection locked="0"/>
    </xf>
    <xf numFmtId="0" fontId="41" fillId="2" borderId="18" xfId="9" applyFont="1" applyFill="1" applyBorder="1" applyAlignment="1" applyProtection="1">
      <alignment horizontal="center" vertical="center" wrapText="1"/>
      <protection locked="0"/>
    </xf>
    <xf numFmtId="0" fontId="41" fillId="2" borderId="12" xfId="9" applyFont="1" applyFill="1" applyBorder="1" applyAlignment="1" applyProtection="1">
      <alignment horizontal="center" vertical="center" wrapText="1"/>
      <protection locked="0"/>
    </xf>
    <xf numFmtId="0" fontId="41" fillId="2" borderId="6" xfId="9" applyFont="1" applyFill="1" applyBorder="1" applyAlignment="1" applyProtection="1">
      <alignment horizontal="center" vertical="center" wrapText="1"/>
      <protection locked="0"/>
    </xf>
    <xf numFmtId="0" fontId="41" fillId="2" borderId="7" xfId="9" applyFont="1" applyFill="1" applyBorder="1" applyAlignment="1" applyProtection="1">
      <alignment horizontal="center" vertical="center" wrapText="1"/>
      <protection locked="0"/>
    </xf>
    <xf numFmtId="0" fontId="41" fillId="2" borderId="0" xfId="9" applyFont="1" applyFill="1" applyAlignment="1" applyProtection="1">
      <alignment horizontal="center" vertical="center" wrapText="1"/>
      <protection locked="0"/>
    </xf>
    <xf numFmtId="0" fontId="41" fillId="2" borderId="8" xfId="9" applyFont="1" applyFill="1" applyBorder="1" applyAlignment="1" applyProtection="1">
      <alignment horizontal="center" vertical="center" wrapText="1"/>
      <protection locked="0"/>
    </xf>
    <xf numFmtId="57" fontId="41" fillId="0" borderId="18" xfId="9" applyNumberFormat="1" applyFont="1" applyBorder="1" applyAlignment="1" applyProtection="1">
      <alignment horizontal="left" vertical="center" shrinkToFit="1"/>
      <protection locked="0"/>
    </xf>
    <xf numFmtId="57" fontId="41" fillId="0" borderId="12" xfId="9" applyNumberFormat="1" applyFont="1" applyBorder="1" applyAlignment="1" applyProtection="1">
      <alignment horizontal="left" vertical="center" shrinkToFit="1"/>
      <protection locked="0"/>
    </xf>
    <xf numFmtId="57" fontId="41" fillId="0" borderId="6" xfId="9" applyNumberFormat="1" applyFont="1" applyBorder="1" applyAlignment="1" applyProtection="1">
      <alignment horizontal="left" vertical="center" shrinkToFit="1"/>
      <protection locked="0"/>
    </xf>
    <xf numFmtId="57" fontId="41" fillId="0" borderId="7" xfId="9" applyNumberFormat="1" applyFont="1" applyBorder="1" applyAlignment="1" applyProtection="1">
      <alignment horizontal="left" vertical="center" shrinkToFit="1"/>
      <protection locked="0"/>
    </xf>
    <xf numFmtId="57" fontId="41" fillId="0" borderId="0" xfId="9" applyNumberFormat="1" applyFont="1" applyAlignment="1" applyProtection="1">
      <alignment horizontal="left" vertical="center" shrinkToFit="1"/>
      <protection locked="0"/>
    </xf>
    <xf numFmtId="57" fontId="41" fillId="0" borderId="8" xfId="9" applyNumberFormat="1" applyFont="1" applyBorder="1" applyAlignment="1" applyProtection="1">
      <alignment horizontal="left" vertical="center" shrinkToFit="1"/>
      <protection locked="0"/>
    </xf>
    <xf numFmtId="0" fontId="41" fillId="0" borderId="18" xfId="9" applyFont="1" applyBorder="1" applyAlignment="1" applyProtection="1">
      <alignment horizontal="right" vertical="center" shrinkToFit="1"/>
      <protection locked="0"/>
    </xf>
    <xf numFmtId="0" fontId="41" fillId="0" borderId="7" xfId="9" applyFont="1" applyBorder="1" applyAlignment="1" applyProtection="1">
      <alignment horizontal="right" vertical="center" shrinkToFit="1"/>
      <protection locked="0"/>
    </xf>
    <xf numFmtId="0" fontId="41" fillId="2" borderId="18" xfId="9" applyFont="1" applyFill="1" applyBorder="1" applyAlignment="1" applyProtection="1">
      <alignment horizontal="right" vertical="center" shrinkToFit="1"/>
      <protection locked="0"/>
    </xf>
    <xf numFmtId="0" fontId="41" fillId="2" borderId="7" xfId="9" applyFont="1" applyFill="1" applyBorder="1" applyAlignment="1" applyProtection="1">
      <alignment horizontal="right" vertical="center" shrinkToFit="1"/>
      <protection locked="0"/>
    </xf>
    <xf numFmtId="0" fontId="41" fillId="2" borderId="54" xfId="9" applyFont="1" applyFill="1" applyBorder="1" applyAlignment="1" applyProtection="1">
      <alignment horizontal="center" vertical="center" wrapText="1"/>
      <protection locked="0"/>
    </xf>
    <xf numFmtId="0" fontId="41" fillId="2" borderId="51" xfId="9" applyFont="1" applyFill="1" applyBorder="1" applyAlignment="1" applyProtection="1">
      <alignment horizontal="center" vertical="center" wrapText="1"/>
      <protection locked="0"/>
    </xf>
    <xf numFmtId="0" fontId="41" fillId="2" borderId="47" xfId="9" applyFont="1" applyFill="1" applyBorder="1" applyAlignment="1" applyProtection="1">
      <alignment horizontal="center" vertical="center" wrapText="1"/>
      <protection locked="0"/>
    </xf>
    <xf numFmtId="182" fontId="41" fillId="2" borderId="79" xfId="1" applyNumberFormat="1" applyFont="1" applyFill="1" applyBorder="1" applyAlignment="1" applyProtection="1">
      <alignment vertical="center" shrinkToFit="1"/>
      <protection locked="0"/>
    </xf>
    <xf numFmtId="182" fontId="41" fillId="2" borderId="90" xfId="1" applyNumberFormat="1" applyFont="1" applyFill="1" applyBorder="1" applyAlignment="1" applyProtection="1">
      <alignment vertical="center" shrinkToFit="1"/>
      <protection locked="0"/>
    </xf>
    <xf numFmtId="182" fontId="41" fillId="2" borderId="104" xfId="1" applyNumberFormat="1" applyFont="1" applyFill="1" applyBorder="1" applyAlignment="1" applyProtection="1">
      <alignment vertical="center" shrinkToFit="1"/>
      <protection locked="0"/>
    </xf>
    <xf numFmtId="182" fontId="41" fillId="2" borderId="79" xfId="1" applyNumberFormat="1" applyFont="1" applyFill="1" applyBorder="1" applyAlignment="1" applyProtection="1">
      <alignment horizontal="right" vertical="center" shrinkToFit="1"/>
      <protection locked="0"/>
    </xf>
    <xf numFmtId="182" fontId="41" fillId="2" borderId="90" xfId="1" applyNumberFormat="1" applyFont="1" applyFill="1" applyBorder="1" applyAlignment="1" applyProtection="1">
      <alignment horizontal="right" vertical="center" shrinkToFit="1"/>
      <protection locked="0"/>
    </xf>
    <xf numFmtId="182" fontId="41" fillId="2" borderId="104" xfId="1" applyNumberFormat="1" applyFont="1" applyFill="1" applyBorder="1" applyAlignment="1" applyProtection="1">
      <alignment horizontal="right" vertical="center" shrinkToFit="1"/>
      <protection locked="0"/>
    </xf>
    <xf numFmtId="0" fontId="41" fillId="2" borderId="25" xfId="9" applyFont="1" applyFill="1" applyBorder="1" applyAlignment="1" applyProtection="1">
      <alignment horizontal="center" vertical="center" wrapText="1"/>
      <protection locked="0"/>
    </xf>
    <xf numFmtId="0" fontId="41" fillId="2" borderId="13" xfId="9" applyFont="1" applyFill="1" applyBorder="1" applyAlignment="1" applyProtection="1">
      <alignment horizontal="center" vertical="center" wrapText="1"/>
      <protection locked="0"/>
    </xf>
    <xf numFmtId="0" fontId="41" fillId="2" borderId="79" xfId="9" applyFont="1" applyFill="1" applyBorder="1" applyAlignment="1" applyProtection="1">
      <alignment horizontal="center" vertical="center" shrinkToFit="1"/>
      <protection locked="0"/>
    </xf>
    <xf numFmtId="0" fontId="41" fillId="2" borderId="90" xfId="9" applyFont="1" applyFill="1" applyBorder="1" applyAlignment="1" applyProtection="1">
      <alignment horizontal="center" vertical="center" shrinkToFit="1"/>
      <protection locked="0"/>
    </xf>
    <xf numFmtId="0" fontId="41" fillId="2" borderId="104" xfId="9" applyFont="1" applyFill="1" applyBorder="1" applyAlignment="1" applyProtection="1">
      <alignment horizontal="center" vertical="center" shrinkToFit="1"/>
      <protection locked="0"/>
    </xf>
    <xf numFmtId="0" fontId="41" fillId="2" borderId="78" xfId="9" applyFont="1" applyFill="1" applyBorder="1" applyAlignment="1" applyProtection="1">
      <alignment horizontal="center" vertical="center" shrinkToFit="1"/>
      <protection locked="0"/>
    </xf>
    <xf numFmtId="0" fontId="41" fillId="2" borderId="46" xfId="9" applyFont="1" applyFill="1" applyBorder="1" applyAlignment="1" applyProtection="1">
      <alignment horizontal="center" vertical="center" shrinkToFit="1"/>
      <protection locked="0"/>
    </xf>
    <xf numFmtId="0" fontId="41" fillId="2" borderId="91" xfId="9" applyFont="1" applyFill="1" applyBorder="1" applyAlignment="1" applyProtection="1">
      <alignment horizontal="center" vertical="center" shrinkToFit="1"/>
      <protection locked="0"/>
    </xf>
    <xf numFmtId="0" fontId="41" fillId="2" borderId="7" xfId="9" applyFont="1" applyFill="1" applyBorder="1" applyAlignment="1" applyProtection="1">
      <alignment horizontal="center" vertical="center" shrinkToFit="1"/>
      <protection locked="0"/>
    </xf>
    <xf numFmtId="0" fontId="41" fillId="2" borderId="0" xfId="9" applyFont="1" applyFill="1" applyAlignment="1" applyProtection="1">
      <alignment horizontal="center" vertical="center" shrinkToFit="1"/>
      <protection locked="0"/>
    </xf>
    <xf numFmtId="0" fontId="41" fillId="2" borderId="8" xfId="9" applyFont="1" applyFill="1" applyBorder="1" applyAlignment="1" applyProtection="1">
      <alignment horizontal="center" vertical="center" shrinkToFit="1"/>
      <protection locked="0"/>
    </xf>
    <xf numFmtId="0" fontId="41" fillId="2" borderId="79" xfId="9" applyFont="1" applyFill="1" applyBorder="1" applyAlignment="1" applyProtection="1">
      <alignment horizontal="center" vertical="center"/>
      <protection locked="0"/>
    </xf>
    <xf numFmtId="0" fontId="41" fillId="2" borderId="7" xfId="9" applyFont="1" applyFill="1" applyBorder="1" applyAlignment="1" applyProtection="1">
      <alignment horizontal="center" vertical="center"/>
      <protection locked="0"/>
    </xf>
    <xf numFmtId="0" fontId="41" fillId="2" borderId="78" xfId="9" applyFont="1" applyFill="1" applyBorder="1" applyAlignment="1" applyProtection="1">
      <alignment horizontal="center" vertical="center"/>
      <protection locked="0"/>
    </xf>
    <xf numFmtId="0" fontId="41" fillId="2" borderId="183" xfId="9" applyFont="1" applyFill="1" applyBorder="1" applyAlignment="1" applyProtection="1">
      <alignment horizontal="center" vertical="center"/>
      <protection locked="0"/>
    </xf>
    <xf numFmtId="0" fontId="41" fillId="2" borderId="81" xfId="9" applyFont="1" applyFill="1" applyBorder="1" applyAlignment="1" applyProtection="1">
      <alignment horizontal="center" vertical="center"/>
      <protection locked="0"/>
    </xf>
    <xf numFmtId="0" fontId="41" fillId="2" borderId="190" xfId="9" applyFont="1" applyFill="1" applyBorder="1" applyAlignment="1" applyProtection="1">
      <alignment horizontal="center" vertical="center"/>
      <protection locked="0"/>
    </xf>
    <xf numFmtId="0" fontId="41" fillId="2" borderId="18" xfId="9" applyFont="1" applyFill="1" applyBorder="1" applyAlignment="1" applyProtection="1">
      <alignment horizontal="center" vertical="center" shrinkToFit="1"/>
      <protection locked="0"/>
    </xf>
    <xf numFmtId="0" fontId="41" fillId="2" borderId="12" xfId="9" applyFont="1" applyFill="1" applyBorder="1" applyAlignment="1" applyProtection="1">
      <alignment horizontal="center" vertical="center" shrinkToFit="1"/>
      <protection locked="0"/>
    </xf>
    <xf numFmtId="0" fontId="41" fillId="2" borderId="6" xfId="9" applyFont="1" applyFill="1" applyBorder="1" applyAlignment="1" applyProtection="1">
      <alignment horizontal="center" vertical="center" shrinkToFit="1"/>
      <protection locked="0"/>
    </xf>
    <xf numFmtId="0" fontId="41" fillId="2" borderId="18" xfId="9" applyFont="1" applyFill="1" applyBorder="1" applyAlignment="1" applyProtection="1">
      <alignment horizontal="center" vertical="center"/>
      <protection locked="0"/>
    </xf>
    <xf numFmtId="0" fontId="41" fillId="2" borderId="14" xfId="9" applyFont="1" applyFill="1" applyBorder="1" applyAlignment="1" applyProtection="1">
      <alignment horizontal="center" vertical="center"/>
      <protection locked="0"/>
    </xf>
    <xf numFmtId="0" fontId="41" fillId="0" borderId="55" xfId="9" applyFont="1" applyFill="1" applyBorder="1" applyAlignment="1" applyProtection="1">
      <alignment horizontal="center" vertical="center" shrinkToFit="1"/>
      <protection locked="0"/>
    </xf>
    <xf numFmtId="0" fontId="41" fillId="0" borderId="45" xfId="9" applyFont="1" applyFill="1" applyBorder="1" applyAlignment="1" applyProtection="1">
      <alignment horizontal="center" vertical="center" shrinkToFit="1"/>
      <protection locked="0"/>
    </xf>
    <xf numFmtId="0" fontId="41" fillId="0" borderId="180" xfId="9" applyFont="1" applyFill="1" applyBorder="1" applyAlignment="1" applyProtection="1">
      <alignment horizontal="center" vertical="center" shrinkToFit="1"/>
      <protection locked="0"/>
    </xf>
    <xf numFmtId="197" fontId="41" fillId="0" borderId="151" xfId="9" applyNumberFormat="1" applyFont="1" applyFill="1" applyBorder="1" applyAlignment="1" applyProtection="1">
      <alignment horizontal="center" vertical="center" shrinkToFit="1"/>
      <protection locked="0"/>
    </xf>
    <xf numFmtId="197" fontId="41" fillId="0" borderId="152" xfId="9" applyNumberFormat="1" applyFont="1" applyFill="1" applyBorder="1" applyAlignment="1" applyProtection="1">
      <alignment horizontal="center" vertical="center" shrinkToFit="1"/>
      <protection locked="0"/>
    </xf>
    <xf numFmtId="0" fontId="41" fillId="2" borderId="163" xfId="9" applyFont="1" applyFill="1" applyBorder="1" applyAlignment="1" applyProtection="1">
      <alignment horizontal="center" wrapText="1"/>
      <protection locked="0"/>
    </xf>
    <xf numFmtId="0" fontId="41" fillId="2" borderId="45" xfId="9" applyFont="1" applyFill="1" applyBorder="1" applyAlignment="1" applyProtection="1">
      <alignment horizontal="center" wrapText="1"/>
      <protection locked="0"/>
    </xf>
    <xf numFmtId="0" fontId="41" fillId="2" borderId="171" xfId="9" applyFont="1" applyFill="1" applyBorder="1" applyAlignment="1" applyProtection="1">
      <alignment horizontal="center" wrapText="1"/>
      <protection locked="0"/>
    </xf>
    <xf numFmtId="182" fontId="41" fillId="2" borderId="54" xfId="1" applyNumberFormat="1" applyFont="1" applyFill="1" applyBorder="1" applyAlignment="1" applyProtection="1">
      <alignment horizontal="right" vertical="center" shrinkToFit="1"/>
      <protection locked="0"/>
    </xf>
    <xf numFmtId="182" fontId="41" fillId="2" borderId="51" xfId="1" applyNumberFormat="1" applyFont="1" applyFill="1" applyBorder="1" applyAlignment="1" applyProtection="1">
      <alignment horizontal="right" vertical="center" shrinkToFit="1"/>
      <protection locked="0"/>
    </xf>
    <xf numFmtId="182" fontId="41" fillId="2" borderId="47" xfId="1" applyNumberFormat="1" applyFont="1" applyFill="1" applyBorder="1" applyAlignment="1" applyProtection="1">
      <alignment horizontal="right" vertical="center" shrinkToFit="1"/>
      <protection locked="0"/>
    </xf>
    <xf numFmtId="0" fontId="41" fillId="2" borderId="19" xfId="9" applyFont="1" applyFill="1" applyBorder="1" applyAlignment="1" applyProtection="1">
      <alignment horizontal="center" wrapText="1"/>
      <protection locked="0"/>
    </xf>
    <xf numFmtId="0" fontId="41" fillId="2" borderId="12" xfId="9" applyFont="1" applyFill="1" applyBorder="1" applyAlignment="1" applyProtection="1">
      <alignment horizontal="center" wrapText="1"/>
      <protection locked="0"/>
    </xf>
    <xf numFmtId="0" fontId="41" fillId="2" borderId="28" xfId="9" applyFont="1" applyFill="1" applyBorder="1" applyAlignment="1" applyProtection="1">
      <alignment horizontal="center" wrapText="1"/>
      <protection locked="0"/>
    </xf>
    <xf numFmtId="0" fontId="41" fillId="2" borderId="117" xfId="9" applyFont="1" applyFill="1" applyBorder="1" applyAlignment="1" applyProtection="1">
      <alignment horizontal="center" wrapText="1"/>
      <protection locked="0"/>
    </xf>
    <xf numFmtId="0" fontId="41" fillId="2" borderId="46" xfId="9" applyFont="1" applyFill="1" applyBorder="1" applyAlignment="1" applyProtection="1">
      <alignment horizontal="center" wrapText="1"/>
      <protection locked="0"/>
    </xf>
    <xf numFmtId="0" fontId="41" fillId="2" borderId="178" xfId="9" applyFont="1" applyFill="1" applyBorder="1" applyAlignment="1" applyProtection="1">
      <alignment horizontal="center" wrapText="1"/>
      <protection locked="0"/>
    </xf>
    <xf numFmtId="0" fontId="41" fillId="2" borderId="118" xfId="9" applyFont="1" applyFill="1" applyBorder="1" applyAlignment="1" applyProtection="1">
      <alignment horizontal="left" vertical="top" wrapText="1"/>
      <protection locked="0"/>
    </xf>
    <xf numFmtId="0" fontId="41" fillId="2" borderId="90" xfId="9" applyFont="1" applyFill="1" applyBorder="1" applyAlignment="1" applyProtection="1">
      <alignment horizontal="left" vertical="top" wrapText="1"/>
      <protection locked="0"/>
    </xf>
    <xf numFmtId="0" fontId="41" fillId="2" borderId="186" xfId="9" applyFont="1" applyFill="1" applyBorder="1" applyAlignment="1" applyProtection="1">
      <alignment horizontal="left" vertical="top" wrapText="1"/>
      <protection locked="0"/>
    </xf>
    <xf numFmtId="0" fontId="94" fillId="2" borderId="79" xfId="9" applyFont="1" applyFill="1" applyBorder="1" applyAlignment="1" applyProtection="1">
      <alignment horizontal="center" vertical="center" wrapText="1"/>
      <protection locked="0"/>
    </xf>
    <xf numFmtId="0" fontId="94" fillId="2" borderId="90" xfId="9" applyFont="1" applyFill="1" applyBorder="1" applyAlignment="1" applyProtection="1">
      <alignment horizontal="center" vertical="center" wrapText="1"/>
      <protection locked="0"/>
    </xf>
    <xf numFmtId="0" fontId="94" fillId="2" borderId="104" xfId="9" applyFont="1" applyFill="1" applyBorder="1" applyAlignment="1" applyProtection="1">
      <alignment horizontal="center" vertical="center" wrapText="1"/>
      <protection locked="0"/>
    </xf>
    <xf numFmtId="0" fontId="94" fillId="2" borderId="78" xfId="9" applyFont="1" applyFill="1" applyBorder="1" applyAlignment="1" applyProtection="1">
      <alignment horizontal="center" vertical="center" wrapText="1"/>
      <protection locked="0"/>
    </xf>
    <xf numFmtId="0" fontId="94" fillId="2" borderId="46" xfId="9" applyFont="1" applyFill="1" applyBorder="1" applyAlignment="1" applyProtection="1">
      <alignment horizontal="center" vertical="center" wrapText="1"/>
      <protection locked="0"/>
    </xf>
    <xf numFmtId="0" fontId="94" fillId="2" borderId="91" xfId="9" applyFont="1" applyFill="1" applyBorder="1" applyAlignment="1" applyProtection="1">
      <alignment horizontal="center" vertical="center" wrapText="1"/>
      <protection locked="0"/>
    </xf>
    <xf numFmtId="184" fontId="41" fillId="2" borderId="118" xfId="1" applyNumberFormat="1" applyFont="1" applyFill="1" applyBorder="1" applyAlignment="1" applyProtection="1">
      <alignment horizontal="right" vertical="center" shrinkToFit="1"/>
      <protection locked="0"/>
    </xf>
    <xf numFmtId="184" fontId="41" fillId="2" borderId="90" xfId="1" applyNumberFormat="1" applyFont="1" applyFill="1" applyBorder="1" applyAlignment="1" applyProtection="1">
      <alignment horizontal="right" vertical="center" shrinkToFit="1"/>
      <protection locked="0"/>
    </xf>
    <xf numFmtId="184" fontId="41" fillId="2" borderId="79" xfId="1" applyNumberFormat="1" applyFont="1" applyFill="1" applyBorder="1" applyAlignment="1" applyProtection="1">
      <alignment horizontal="right" vertical="center" shrinkToFit="1"/>
      <protection locked="0"/>
    </xf>
    <xf numFmtId="184" fontId="41" fillId="2" borderId="104" xfId="1" applyNumberFormat="1" applyFont="1" applyFill="1" applyBorder="1" applyAlignment="1" applyProtection="1">
      <alignment horizontal="right" vertical="center" shrinkToFit="1"/>
      <protection locked="0"/>
    </xf>
    <xf numFmtId="0" fontId="41" fillId="2" borderId="55" xfId="9" applyFont="1" applyFill="1" applyBorder="1" applyAlignment="1" applyProtection="1">
      <alignment horizontal="center" vertical="center" wrapText="1"/>
      <protection locked="0"/>
    </xf>
    <xf numFmtId="0" fontId="41" fillId="2" borderId="45" xfId="9" applyFont="1" applyFill="1" applyBorder="1" applyAlignment="1" applyProtection="1">
      <alignment horizontal="center" vertical="center" wrapText="1"/>
      <protection locked="0"/>
    </xf>
    <xf numFmtId="0" fontId="41" fillId="2" borderId="92" xfId="9" applyFont="1" applyFill="1" applyBorder="1" applyAlignment="1" applyProtection="1">
      <alignment horizontal="center" vertical="center" wrapText="1"/>
      <protection locked="0"/>
    </xf>
    <xf numFmtId="0" fontId="41" fillId="2" borderId="79" xfId="9" applyFont="1" applyFill="1" applyBorder="1" applyAlignment="1" applyProtection="1">
      <alignment horizontal="center" vertical="center" wrapText="1"/>
      <protection locked="0"/>
    </xf>
    <xf numFmtId="0" fontId="41" fillId="2" borderId="90" xfId="9" applyFont="1" applyFill="1" applyBorder="1" applyAlignment="1" applyProtection="1">
      <alignment horizontal="center" vertical="center" wrapText="1"/>
      <protection locked="0"/>
    </xf>
    <xf numFmtId="0" fontId="41" fillId="2" borderId="104" xfId="9" applyFont="1" applyFill="1" applyBorder="1" applyAlignment="1" applyProtection="1">
      <alignment horizontal="center" vertical="center" wrapText="1"/>
      <protection locked="0"/>
    </xf>
    <xf numFmtId="0" fontId="41" fillId="2" borderId="78" xfId="9" applyFont="1" applyFill="1" applyBorder="1" applyAlignment="1" applyProtection="1">
      <alignment horizontal="center" vertical="center" wrapText="1"/>
      <protection locked="0"/>
    </xf>
    <xf numFmtId="0" fontId="41" fillId="2" borderId="46" xfId="9" applyFont="1" applyFill="1" applyBorder="1" applyAlignment="1" applyProtection="1">
      <alignment horizontal="center" vertical="center" wrapText="1"/>
      <protection locked="0"/>
    </xf>
    <xf numFmtId="0" fontId="41" fillId="2" borderId="91" xfId="9" applyFont="1" applyFill="1" applyBorder="1" applyAlignment="1" applyProtection="1">
      <alignment horizontal="center" vertical="center" wrapText="1"/>
      <protection locked="0"/>
    </xf>
    <xf numFmtId="0" fontId="41" fillId="0" borderId="79" xfId="9" applyFont="1" applyBorder="1" applyAlignment="1" applyProtection="1">
      <alignment horizontal="left" vertical="center" shrinkToFit="1"/>
      <protection locked="0"/>
    </xf>
    <xf numFmtId="0" fontId="41" fillId="0" borderId="90" xfId="9" applyFont="1" applyBorder="1" applyAlignment="1" applyProtection="1">
      <alignment horizontal="left" vertical="center" shrinkToFit="1"/>
      <protection locked="0"/>
    </xf>
    <xf numFmtId="0" fontId="41" fillId="0" borderId="7" xfId="9" applyFont="1" applyBorder="1" applyAlignment="1" applyProtection="1">
      <alignment horizontal="left" vertical="center" shrinkToFit="1"/>
      <protection locked="0"/>
    </xf>
    <xf numFmtId="0" fontId="41" fillId="0" borderId="0" xfId="9" applyFont="1" applyAlignment="1" applyProtection="1">
      <alignment horizontal="left" vertical="center" shrinkToFit="1"/>
      <protection locked="0"/>
    </xf>
    <xf numFmtId="0" fontId="41" fillId="0" borderId="79" xfId="9" applyFont="1" applyBorder="1" applyAlignment="1" applyProtection="1">
      <alignment horizontal="right" vertical="center" shrinkToFit="1"/>
      <protection locked="0"/>
    </xf>
    <xf numFmtId="0" fontId="41" fillId="2" borderId="79" xfId="9" applyFont="1" applyFill="1" applyBorder="1" applyAlignment="1" applyProtection="1">
      <alignment horizontal="right" vertical="center" shrinkToFit="1"/>
      <protection locked="0"/>
    </xf>
    <xf numFmtId="0" fontId="41" fillId="2" borderId="163" xfId="9" applyFont="1" applyFill="1" applyBorder="1" applyAlignment="1" applyProtection="1">
      <alignment horizontal="center" vertical="center" wrapText="1"/>
      <protection locked="0"/>
    </xf>
    <xf numFmtId="0" fontId="41" fillId="2" borderId="171" xfId="9" applyFont="1" applyFill="1" applyBorder="1" applyAlignment="1" applyProtection="1">
      <alignment horizontal="center" vertical="center" wrapText="1"/>
      <protection locked="0"/>
    </xf>
    <xf numFmtId="49" fontId="41" fillId="2" borderId="46" xfId="9" applyNumberFormat="1" applyFont="1" applyFill="1" applyBorder="1" applyAlignment="1" applyProtection="1">
      <alignment horizontal="center" vertical="center" shrinkToFit="1"/>
      <protection locked="0"/>
    </xf>
    <xf numFmtId="192" fontId="41" fillId="0" borderId="78" xfId="9" applyNumberFormat="1" applyFont="1" applyBorder="1" applyAlignment="1" applyProtection="1">
      <alignment horizontal="center" vertical="center"/>
      <protection locked="0"/>
    </xf>
    <xf numFmtId="192" fontId="41" fillId="0" borderId="46" xfId="9" applyNumberFormat="1" applyFont="1" applyBorder="1" applyAlignment="1" applyProtection="1">
      <alignment horizontal="center" vertical="center"/>
      <protection locked="0"/>
    </xf>
    <xf numFmtId="0" fontId="48" fillId="0" borderId="25" xfId="0" applyFont="1" applyBorder="1" applyAlignment="1" applyProtection="1">
      <alignment horizontal="left" vertical="top" wrapText="1"/>
      <protection locked="0"/>
    </xf>
    <xf numFmtId="0" fontId="48" fillId="0" borderId="0" xfId="0" applyFont="1" applyAlignment="1" applyProtection="1">
      <alignment horizontal="left" vertical="top" wrapText="1"/>
      <protection locked="0"/>
    </xf>
    <xf numFmtId="0" fontId="48" fillId="0" borderId="2" xfId="0" applyFont="1" applyBorder="1" applyAlignment="1" applyProtection="1">
      <alignment horizontal="left" vertical="top" wrapText="1"/>
      <protection locked="0"/>
    </xf>
    <xf numFmtId="0" fontId="48" fillId="0" borderId="117" xfId="0" applyFont="1" applyBorder="1" applyAlignment="1" applyProtection="1">
      <alignment horizontal="left" vertical="top" wrapText="1"/>
      <protection locked="0"/>
    </xf>
    <xf numFmtId="0" fontId="48" fillId="0" borderId="46" xfId="0" applyFont="1" applyBorder="1" applyAlignment="1" applyProtection="1">
      <alignment horizontal="left" vertical="top" wrapText="1"/>
      <protection locked="0"/>
    </xf>
    <xf numFmtId="0" fontId="48" fillId="0" borderId="169" xfId="0" applyFont="1" applyBorder="1" applyAlignment="1" applyProtection="1">
      <alignment horizontal="left" vertical="top" wrapText="1"/>
      <protection locked="0"/>
    </xf>
    <xf numFmtId="0" fontId="41" fillId="2" borderId="118" xfId="9" applyFont="1" applyFill="1" applyBorder="1" applyAlignment="1" applyProtection="1">
      <alignment horizontal="center" vertical="center" wrapText="1"/>
      <protection locked="0"/>
    </xf>
    <xf numFmtId="0" fontId="41" fillId="2" borderId="182" xfId="9" applyFont="1" applyFill="1" applyBorder="1" applyAlignment="1" applyProtection="1">
      <alignment horizontal="center" vertical="center" wrapText="1"/>
      <protection locked="0"/>
    </xf>
    <xf numFmtId="182" fontId="41" fillId="2" borderId="78" xfId="1" applyNumberFormat="1" applyFont="1" applyFill="1" applyBorder="1" applyAlignment="1" applyProtection="1">
      <alignment vertical="center" shrinkToFit="1"/>
      <protection locked="0"/>
    </xf>
    <xf numFmtId="182" fontId="41" fillId="2" borderId="46" xfId="1" applyNumberFormat="1" applyFont="1" applyFill="1" applyBorder="1" applyAlignment="1" applyProtection="1">
      <alignment vertical="center" shrinkToFit="1"/>
      <protection locked="0"/>
    </xf>
    <xf numFmtId="182" fontId="41" fillId="2" borderId="91" xfId="1" applyNumberFormat="1" applyFont="1" applyFill="1" applyBorder="1" applyAlignment="1" applyProtection="1">
      <alignment vertical="center" shrinkToFit="1"/>
      <protection locked="0"/>
    </xf>
    <xf numFmtId="182" fontId="41" fillId="2" borderId="78" xfId="1" applyNumberFormat="1" applyFont="1" applyFill="1" applyBorder="1" applyAlignment="1" applyProtection="1">
      <alignment horizontal="right" vertical="center" shrinkToFit="1"/>
      <protection locked="0"/>
    </xf>
    <xf numFmtId="182" fontId="41" fillId="2" borderId="46" xfId="1" applyNumberFormat="1" applyFont="1" applyFill="1" applyBorder="1" applyAlignment="1" applyProtection="1">
      <alignment horizontal="right" vertical="center" shrinkToFit="1"/>
      <protection locked="0"/>
    </xf>
    <xf numFmtId="182" fontId="41" fillId="2" borderId="91" xfId="1" applyNumberFormat="1" applyFont="1" applyFill="1" applyBorder="1" applyAlignment="1" applyProtection="1">
      <alignment horizontal="right" vertical="center" shrinkToFit="1"/>
      <protection locked="0"/>
    </xf>
    <xf numFmtId="0" fontId="48" fillId="0" borderId="90" xfId="0" applyFont="1" applyBorder="1" applyAlignment="1" applyProtection="1">
      <alignment horizontal="left" vertical="top" wrapText="1"/>
      <protection locked="0"/>
    </xf>
    <xf numFmtId="0" fontId="48" fillId="0" borderId="186" xfId="0" applyFont="1" applyBorder="1" applyAlignment="1" applyProtection="1">
      <alignment horizontal="left" vertical="top" wrapText="1"/>
      <protection locked="0"/>
    </xf>
    <xf numFmtId="0" fontId="48" fillId="0" borderId="27" xfId="0" applyFont="1" applyBorder="1" applyAlignment="1" applyProtection="1">
      <alignment horizontal="left" vertical="top" wrapText="1"/>
      <protection locked="0"/>
    </xf>
    <xf numFmtId="0" fontId="48" fillId="0" borderId="3" xfId="0" applyFont="1" applyBorder="1" applyAlignment="1" applyProtection="1">
      <alignment horizontal="left" vertical="top" wrapText="1"/>
      <protection locked="0"/>
    </xf>
    <xf numFmtId="0" fontId="48" fillId="0" borderId="5" xfId="0" applyFont="1" applyBorder="1" applyAlignment="1" applyProtection="1">
      <alignment horizontal="left" vertical="top" wrapText="1"/>
      <protection locked="0"/>
    </xf>
    <xf numFmtId="182" fontId="41" fillId="2" borderId="55" xfId="1" applyNumberFormat="1" applyFont="1" applyFill="1" applyBorder="1" applyAlignment="1" applyProtection="1">
      <alignment horizontal="right" vertical="top" shrinkToFit="1"/>
      <protection locked="0"/>
    </xf>
    <xf numFmtId="182" fontId="41" fillId="2" borderId="45" xfId="1" applyNumberFormat="1" applyFont="1" applyFill="1" applyBorder="1" applyAlignment="1" applyProtection="1">
      <alignment horizontal="right" vertical="top" shrinkToFit="1"/>
      <protection locked="0"/>
    </xf>
    <xf numFmtId="182" fontId="41" fillId="2" borderId="92" xfId="1" applyNumberFormat="1" applyFont="1" applyFill="1" applyBorder="1" applyAlignment="1" applyProtection="1">
      <alignment horizontal="right" vertical="top" shrinkToFit="1"/>
      <protection locked="0"/>
    </xf>
    <xf numFmtId="192" fontId="41" fillId="0" borderId="9" xfId="9" applyNumberFormat="1" applyFont="1" applyBorder="1" applyAlignment="1" applyProtection="1">
      <alignment horizontal="center" vertical="center"/>
      <protection locked="0"/>
    </xf>
    <xf numFmtId="192" fontId="41" fillId="0" borderId="11" xfId="9" applyNumberFormat="1" applyFont="1" applyBorder="1" applyAlignment="1" applyProtection="1">
      <alignment horizontal="center" vertical="center"/>
      <protection locked="0"/>
    </xf>
    <xf numFmtId="49" fontId="41" fillId="2" borderId="11" xfId="9" applyNumberFormat="1" applyFont="1" applyFill="1" applyBorder="1" applyAlignment="1" applyProtection="1">
      <alignment horizontal="center" vertical="center" shrinkToFit="1"/>
      <protection locked="0"/>
    </xf>
    <xf numFmtId="0" fontId="41" fillId="2" borderId="9" xfId="9" applyFont="1" applyFill="1" applyBorder="1" applyAlignment="1" applyProtection="1">
      <alignment horizontal="center" vertical="center" wrapText="1"/>
      <protection locked="0"/>
    </xf>
    <xf numFmtId="0" fontId="41" fillId="2" borderId="11" xfId="9" applyFont="1" applyFill="1" applyBorder="1" applyAlignment="1" applyProtection="1">
      <alignment horizontal="center" vertical="center" wrapText="1"/>
      <protection locked="0"/>
    </xf>
    <xf numFmtId="0" fontId="41" fillId="2" borderId="10" xfId="9" applyFont="1" applyFill="1" applyBorder="1" applyAlignment="1" applyProtection="1">
      <alignment horizontal="center" vertical="center" wrapText="1"/>
      <protection locked="0"/>
    </xf>
    <xf numFmtId="182" fontId="41" fillId="2" borderId="58" xfId="1" applyNumberFormat="1" applyFont="1" applyFill="1" applyBorder="1" applyAlignment="1" applyProtection="1">
      <alignment vertical="center" shrinkToFit="1"/>
      <protection locked="0"/>
    </xf>
    <xf numFmtId="182" fontId="41" fillId="2" borderId="59" xfId="1" applyNumberFormat="1" applyFont="1" applyFill="1" applyBorder="1" applyAlignment="1" applyProtection="1">
      <alignment vertical="center" shrinkToFit="1"/>
      <protection locked="0"/>
    </xf>
    <xf numFmtId="182" fontId="41" fillId="2" borderId="174" xfId="1" applyNumberFormat="1" applyFont="1" applyFill="1" applyBorder="1" applyAlignment="1" applyProtection="1">
      <alignment vertical="center" shrinkToFit="1"/>
      <protection locked="0"/>
    </xf>
    <xf numFmtId="182" fontId="41" fillId="0" borderId="58" xfId="1" applyNumberFormat="1" applyFont="1" applyFill="1" applyBorder="1" applyAlignment="1" applyProtection="1">
      <alignment vertical="center" shrinkToFit="1"/>
      <protection locked="0"/>
    </xf>
    <xf numFmtId="182" fontId="41" fillId="0" borderId="59" xfId="1" applyNumberFormat="1" applyFont="1" applyFill="1" applyBorder="1" applyAlignment="1" applyProtection="1">
      <alignment vertical="center" shrinkToFit="1"/>
      <protection locked="0"/>
    </xf>
    <xf numFmtId="182" fontId="41" fillId="0" borderId="174" xfId="1" applyNumberFormat="1" applyFont="1" applyFill="1" applyBorder="1" applyAlignment="1" applyProtection="1">
      <alignment vertical="center" shrinkToFit="1"/>
      <protection locked="0"/>
    </xf>
    <xf numFmtId="182" fontId="41" fillId="2" borderId="58" xfId="1" applyNumberFormat="1" applyFont="1" applyFill="1" applyBorder="1" applyAlignment="1" applyProtection="1">
      <alignment horizontal="right" vertical="center" shrinkToFit="1"/>
      <protection locked="0"/>
    </xf>
    <xf numFmtId="182" fontId="41" fillId="2" borderId="59" xfId="1" applyNumberFormat="1" applyFont="1" applyFill="1" applyBorder="1" applyAlignment="1" applyProtection="1">
      <alignment horizontal="right" vertical="center" shrinkToFit="1"/>
      <protection locked="0"/>
    </xf>
    <xf numFmtId="182" fontId="41" fillId="2" borderId="174" xfId="1" applyNumberFormat="1" applyFont="1" applyFill="1" applyBorder="1" applyAlignment="1" applyProtection="1">
      <alignment horizontal="right" vertical="center" shrinkToFit="1"/>
      <protection locked="0"/>
    </xf>
    <xf numFmtId="0" fontId="41" fillId="2" borderId="61" xfId="9" applyFont="1" applyFill="1" applyBorder="1" applyAlignment="1" applyProtection="1">
      <alignment horizontal="center" vertical="center" wrapText="1"/>
      <protection locked="0"/>
    </xf>
    <xf numFmtId="0" fontId="41" fillId="2" borderId="59" xfId="9" applyFont="1" applyFill="1" applyBorder="1" applyAlignment="1" applyProtection="1">
      <alignment horizontal="center" vertical="center" wrapText="1"/>
      <protection locked="0"/>
    </xf>
    <xf numFmtId="0" fontId="41" fillId="2" borderId="172" xfId="9" applyFont="1" applyFill="1" applyBorder="1" applyAlignment="1" applyProtection="1">
      <alignment horizontal="center" vertical="center" wrapText="1"/>
      <protection locked="0"/>
    </xf>
    <xf numFmtId="0" fontId="41" fillId="2" borderId="9" xfId="9" applyFont="1" applyFill="1" applyBorder="1" applyAlignment="1" applyProtection="1">
      <alignment horizontal="center" vertical="center" shrinkToFit="1"/>
      <protection locked="0"/>
    </xf>
    <xf numFmtId="0" fontId="41" fillId="2" borderId="11" xfId="9" applyFont="1" applyFill="1" applyBorder="1" applyAlignment="1" applyProtection="1">
      <alignment horizontal="center" vertical="center" shrinkToFit="1"/>
      <protection locked="0"/>
    </xf>
    <xf numFmtId="0" fontId="41" fillId="2" borderId="10" xfId="9" applyFont="1" applyFill="1" applyBorder="1" applyAlignment="1" applyProtection="1">
      <alignment horizontal="center" vertical="center" shrinkToFit="1"/>
      <protection locked="0"/>
    </xf>
    <xf numFmtId="0" fontId="41" fillId="2" borderId="9" xfId="9" applyFont="1" applyFill="1" applyBorder="1" applyAlignment="1" applyProtection="1">
      <alignment horizontal="center" vertical="center"/>
      <protection locked="0"/>
    </xf>
    <xf numFmtId="0" fontId="41" fillId="2" borderId="23" xfId="9" applyFont="1" applyFill="1" applyBorder="1" applyAlignment="1" applyProtection="1">
      <alignment horizontal="center" vertical="center"/>
      <protection locked="0"/>
    </xf>
    <xf numFmtId="0" fontId="94" fillId="2" borderId="9" xfId="9" applyFont="1" applyFill="1" applyBorder="1" applyAlignment="1" applyProtection="1">
      <alignment horizontal="center" vertical="center" wrapText="1"/>
      <protection locked="0"/>
    </xf>
    <xf numFmtId="0" fontId="94" fillId="2" borderId="11" xfId="9" applyFont="1" applyFill="1" applyBorder="1" applyAlignment="1" applyProtection="1">
      <alignment horizontal="center" vertical="center" wrapText="1"/>
      <protection locked="0"/>
    </xf>
    <xf numFmtId="0" fontId="94" fillId="2" borderId="10" xfId="9" applyFont="1" applyFill="1" applyBorder="1" applyAlignment="1" applyProtection="1">
      <alignment horizontal="center" vertical="center" wrapText="1"/>
      <protection locked="0"/>
    </xf>
    <xf numFmtId="0" fontId="41" fillId="2" borderId="71" xfId="9" applyFont="1" applyFill="1" applyBorder="1" applyAlignment="1">
      <alignment horizontal="center" vertical="center" textRotation="255"/>
    </xf>
    <xf numFmtId="0" fontId="41" fillId="2" borderId="7" xfId="9" applyFont="1" applyFill="1" applyBorder="1" applyAlignment="1">
      <alignment horizontal="center" vertical="center" textRotation="255"/>
    </xf>
    <xf numFmtId="0" fontId="41" fillId="2" borderId="19" xfId="9" applyFont="1" applyFill="1" applyBorder="1" applyAlignment="1">
      <alignment horizontal="center" vertical="center" wrapText="1"/>
    </xf>
    <xf numFmtId="0" fontId="41" fillId="2" borderId="117" xfId="9" applyFont="1" applyFill="1" applyBorder="1" applyAlignment="1">
      <alignment horizontal="center" vertical="center" wrapText="1"/>
    </xf>
    <xf numFmtId="0" fontId="41" fillId="0" borderId="19" xfId="9" applyFont="1" applyBorder="1" applyAlignment="1">
      <alignment horizontal="center" vertical="center" wrapText="1"/>
    </xf>
    <xf numFmtId="0" fontId="41" fillId="0" borderId="12" xfId="9" applyFont="1" applyBorder="1" applyAlignment="1">
      <alignment horizontal="center" vertical="center" wrapText="1"/>
    </xf>
    <xf numFmtId="0" fontId="41" fillId="0" borderId="28" xfId="9" applyFont="1" applyBorder="1" applyAlignment="1">
      <alignment horizontal="center" vertical="center" wrapText="1"/>
    </xf>
    <xf numFmtId="0" fontId="41" fillId="0" borderId="117" xfId="9" applyFont="1" applyBorder="1" applyAlignment="1">
      <alignment horizontal="center" vertical="center" wrapText="1"/>
    </xf>
    <xf numFmtId="0" fontId="41" fillId="0" borderId="46" xfId="9" applyFont="1" applyBorder="1" applyAlignment="1">
      <alignment horizontal="center" vertical="center" wrapText="1"/>
    </xf>
    <xf numFmtId="0" fontId="41" fillId="0" borderId="178" xfId="9" applyFont="1" applyBorder="1" applyAlignment="1">
      <alignment horizontal="center" vertical="center" wrapText="1"/>
    </xf>
    <xf numFmtId="0" fontId="41" fillId="2" borderId="127" xfId="9" applyFont="1" applyFill="1" applyBorder="1" applyAlignment="1">
      <alignment horizontal="center" vertical="center" shrinkToFit="1"/>
    </xf>
    <xf numFmtId="0" fontId="41" fillId="2" borderId="34" xfId="9" applyFont="1" applyFill="1" applyBorder="1" applyAlignment="1">
      <alignment horizontal="center" vertical="center" shrinkToFit="1"/>
    </xf>
    <xf numFmtId="0" fontId="41" fillId="2" borderId="213" xfId="9" applyFont="1" applyFill="1" applyBorder="1" applyAlignment="1">
      <alignment horizontal="center" vertical="center" shrinkToFit="1"/>
    </xf>
    <xf numFmtId="0" fontId="41" fillId="0" borderId="115" xfId="0" applyFont="1" applyBorder="1" applyAlignment="1">
      <alignment horizontal="center" vertical="center" wrapText="1"/>
    </xf>
    <xf numFmtId="0" fontId="41" fillId="0" borderId="13" xfId="0" applyFont="1" applyBorder="1" applyAlignment="1">
      <alignment horizontal="center" vertical="center" wrapText="1"/>
    </xf>
    <xf numFmtId="0" fontId="41" fillId="0" borderId="66" xfId="0" applyFont="1" applyBorder="1" applyAlignment="1">
      <alignment horizontal="center" vertical="center" wrapText="1"/>
    </xf>
    <xf numFmtId="0" fontId="120" fillId="0" borderId="116" xfId="9" applyFont="1" applyBorder="1" applyAlignment="1">
      <alignment horizontal="center" vertical="center" wrapText="1"/>
    </xf>
    <xf numFmtId="0" fontId="120" fillId="0" borderId="21" xfId="9" applyFont="1" applyBorder="1" applyAlignment="1">
      <alignment horizontal="center" vertical="center" wrapText="1"/>
    </xf>
    <xf numFmtId="0" fontId="120" fillId="0" borderId="115" xfId="9" applyFont="1" applyBorder="1" applyAlignment="1">
      <alignment horizontal="center" vertical="center" wrapText="1"/>
    </xf>
    <xf numFmtId="0" fontId="120" fillId="0" borderId="26" xfId="9" applyFont="1" applyBorder="1" applyAlignment="1">
      <alignment horizontal="center" vertical="center" wrapText="1"/>
    </xf>
    <xf numFmtId="0" fontId="120" fillId="0" borderId="11" xfId="9" applyFont="1" applyBorder="1" applyAlignment="1">
      <alignment horizontal="center" vertical="center" wrapText="1"/>
    </xf>
    <xf numFmtId="0" fontId="120" fillId="0" borderId="66" xfId="9" applyFont="1" applyBorder="1" applyAlignment="1">
      <alignment horizontal="center" vertical="center" wrapText="1"/>
    </xf>
    <xf numFmtId="0" fontId="112" fillId="0" borderId="116" xfId="9" applyFont="1" applyBorder="1" applyAlignment="1">
      <alignment horizontal="center" vertical="center" wrapText="1"/>
    </xf>
    <xf numFmtId="0" fontId="112" fillId="0" borderId="21" xfId="9" applyFont="1" applyBorder="1" applyAlignment="1">
      <alignment horizontal="center" vertical="center" wrapText="1"/>
    </xf>
    <xf numFmtId="0" fontId="112" fillId="0" borderId="115" xfId="9" applyFont="1" applyBorder="1" applyAlignment="1">
      <alignment horizontal="center" vertical="center" wrapText="1"/>
    </xf>
    <xf numFmtId="0" fontId="112" fillId="0" borderId="25" xfId="9" applyFont="1" applyBorder="1" applyAlignment="1">
      <alignment horizontal="center" vertical="center" wrapText="1"/>
    </xf>
    <xf numFmtId="0" fontId="112" fillId="0" borderId="0" xfId="9" applyFont="1" applyAlignment="1">
      <alignment horizontal="center" vertical="center" wrapText="1"/>
    </xf>
    <xf numFmtId="0" fontId="112" fillId="0" borderId="13" xfId="9" applyFont="1" applyBorder="1" applyAlignment="1">
      <alignment horizontal="center" vertical="center" wrapText="1"/>
    </xf>
    <xf numFmtId="0" fontId="112" fillId="0" borderId="26" xfId="9" applyFont="1" applyBorder="1" applyAlignment="1">
      <alignment horizontal="center" vertical="center" wrapText="1"/>
    </xf>
    <xf numFmtId="0" fontId="112" fillId="0" borderId="11" xfId="9" applyFont="1" applyBorder="1" applyAlignment="1">
      <alignment horizontal="center" vertical="center" wrapText="1"/>
    </xf>
    <xf numFmtId="0" fontId="112" fillId="0" borderId="66" xfId="9" applyFont="1" applyBorder="1" applyAlignment="1">
      <alignment horizontal="center" vertical="center" wrapText="1"/>
    </xf>
    <xf numFmtId="0" fontId="121" fillId="2" borderId="103" xfId="9" applyFont="1" applyFill="1" applyBorder="1" applyAlignment="1">
      <alignment horizontal="center" vertical="top" wrapText="1"/>
    </xf>
    <xf numFmtId="0" fontId="121" fillId="2" borderId="104" xfId="9" applyFont="1" applyFill="1" applyBorder="1" applyAlignment="1">
      <alignment horizontal="center" vertical="top" wrapText="1"/>
    </xf>
    <xf numFmtId="0" fontId="121" fillId="2" borderId="87" xfId="9" applyFont="1" applyFill="1" applyBorder="1" applyAlignment="1">
      <alignment horizontal="center" vertical="top" wrapText="1"/>
    </xf>
    <xf numFmtId="0" fontId="121" fillId="2" borderId="8" xfId="9" applyFont="1" applyFill="1" applyBorder="1" applyAlignment="1">
      <alignment horizontal="center" vertical="top" wrapText="1"/>
    </xf>
    <xf numFmtId="0" fontId="41" fillId="0" borderId="25" xfId="9" applyFont="1" applyBorder="1" applyAlignment="1">
      <alignment horizontal="center" vertical="center" wrapText="1"/>
    </xf>
    <xf numFmtId="0" fontId="41" fillId="0" borderId="0" xfId="9" applyFont="1" applyAlignment="1">
      <alignment horizontal="center" vertical="center" wrapText="1"/>
    </xf>
    <xf numFmtId="0" fontId="41" fillId="0" borderId="13" xfId="9" applyFont="1" applyBorder="1" applyAlignment="1">
      <alignment horizontal="center" vertical="center" wrapText="1"/>
    </xf>
    <xf numFmtId="0" fontId="41" fillId="0" borderId="26" xfId="9" applyFont="1" applyBorder="1" applyAlignment="1">
      <alignment horizontal="center" vertical="center" wrapText="1"/>
    </xf>
    <xf numFmtId="0" fontId="41" fillId="0" borderId="11" xfId="9" applyFont="1" applyBorder="1" applyAlignment="1">
      <alignment horizontal="center" vertical="center" wrapText="1"/>
    </xf>
    <xf numFmtId="0" fontId="41" fillId="0" borderId="66" xfId="9" applyFont="1" applyBorder="1" applyAlignment="1">
      <alignment horizontal="center" vertical="center" wrapText="1"/>
    </xf>
    <xf numFmtId="0" fontId="41" fillId="0" borderId="173" xfId="0" applyFont="1" applyBorder="1" applyAlignment="1">
      <alignment horizontal="center" vertical="center" shrinkToFit="1"/>
    </xf>
    <xf numFmtId="0" fontId="41" fillId="0" borderId="81" xfId="0" applyFont="1" applyBorder="1" applyAlignment="1">
      <alignment horizontal="center" vertical="center" shrinkToFit="1"/>
    </xf>
    <xf numFmtId="0" fontId="41" fillId="2" borderId="19" xfId="9" applyFont="1" applyFill="1" applyBorder="1" applyAlignment="1">
      <alignment horizontal="center" shrinkToFit="1"/>
    </xf>
    <xf numFmtId="0" fontId="41" fillId="2" borderId="12" xfId="9" applyFont="1" applyFill="1" applyBorder="1" applyAlignment="1">
      <alignment horizontal="center" shrinkToFit="1"/>
    </xf>
    <xf numFmtId="0" fontId="41" fillId="2" borderId="28" xfId="9" applyFont="1" applyFill="1" applyBorder="1" applyAlignment="1">
      <alignment horizontal="center" shrinkToFit="1"/>
    </xf>
    <xf numFmtId="0" fontId="41" fillId="2" borderId="117" xfId="9" applyFont="1" applyFill="1" applyBorder="1" applyAlignment="1">
      <alignment horizontal="center" shrinkToFit="1"/>
    </xf>
    <xf numFmtId="0" fontId="41" fillId="2" borderId="46" xfId="9" applyFont="1" applyFill="1" applyBorder="1" applyAlignment="1">
      <alignment horizontal="center" shrinkToFit="1"/>
    </xf>
    <xf numFmtId="0" fontId="41" fillId="2" borderId="178" xfId="9" applyFont="1" applyFill="1" applyBorder="1" applyAlignment="1">
      <alignment horizontal="center" shrinkToFit="1"/>
    </xf>
    <xf numFmtId="0" fontId="41" fillId="2" borderId="19" xfId="9" applyFont="1" applyFill="1" applyBorder="1" applyAlignment="1">
      <alignment horizontal="left" vertical="top" wrapText="1" shrinkToFit="1"/>
    </xf>
    <xf numFmtId="0" fontId="41" fillId="2" borderId="12" xfId="9" applyFont="1" applyFill="1" applyBorder="1" applyAlignment="1">
      <alignment horizontal="left" vertical="top" wrapText="1" shrinkToFit="1"/>
    </xf>
    <xf numFmtId="0" fontId="41" fillId="2" borderId="20" xfId="9" applyFont="1" applyFill="1" applyBorder="1" applyAlignment="1">
      <alignment horizontal="left" vertical="top" wrapText="1" shrinkToFit="1"/>
    </xf>
    <xf numFmtId="0" fontId="41" fillId="2" borderId="25" xfId="9" applyFont="1" applyFill="1" applyBorder="1" applyAlignment="1">
      <alignment horizontal="left" vertical="top" wrapText="1" shrinkToFit="1"/>
    </xf>
    <xf numFmtId="0" fontId="41" fillId="2" borderId="0" xfId="9" applyFont="1" applyFill="1" applyAlignment="1">
      <alignment horizontal="left" vertical="top" wrapText="1" shrinkToFit="1"/>
    </xf>
    <xf numFmtId="0" fontId="41" fillId="2" borderId="2" xfId="9" applyFont="1" applyFill="1" applyBorder="1" applyAlignment="1">
      <alignment horizontal="left" vertical="top" wrapText="1" shrinkToFit="1"/>
    </xf>
    <xf numFmtId="0" fontId="41" fillId="2" borderId="117" xfId="9" applyFont="1" applyFill="1" applyBorder="1" applyAlignment="1">
      <alignment horizontal="left" vertical="top" wrapText="1" shrinkToFit="1"/>
    </xf>
    <xf numFmtId="0" fontId="41" fillId="2" borderId="46" xfId="9" applyFont="1" applyFill="1" applyBorder="1" applyAlignment="1">
      <alignment horizontal="left" vertical="top" wrapText="1" shrinkToFit="1"/>
    </xf>
    <xf numFmtId="0" fontId="41" fillId="2" borderId="169" xfId="9" applyFont="1" applyFill="1" applyBorder="1" applyAlignment="1">
      <alignment horizontal="left" vertical="top" wrapText="1" shrinkToFit="1"/>
    </xf>
    <xf numFmtId="182" fontId="41" fillId="0" borderId="55" xfId="1" applyNumberFormat="1" applyFont="1" applyFill="1" applyBorder="1" applyAlignment="1" applyProtection="1">
      <alignment vertical="center" shrinkToFit="1"/>
    </xf>
    <xf numFmtId="182" fontId="41" fillId="0" borderId="45" xfId="1" applyNumberFormat="1" applyFont="1" applyFill="1" applyBorder="1" applyAlignment="1" applyProtection="1">
      <alignment vertical="center" shrinkToFit="1"/>
    </xf>
    <xf numFmtId="182" fontId="41" fillId="0" borderId="92" xfId="1" applyNumberFormat="1" applyFont="1" applyFill="1" applyBorder="1" applyAlignment="1" applyProtection="1">
      <alignment vertical="center" shrinkToFit="1"/>
    </xf>
    <xf numFmtId="182" fontId="41" fillId="0" borderId="55" xfId="1" applyNumberFormat="1" applyFont="1" applyFill="1" applyBorder="1" applyAlignment="1" applyProtection="1">
      <alignment horizontal="right" vertical="center" shrinkToFit="1"/>
    </xf>
    <xf numFmtId="182" fontId="41" fillId="0" borderId="45" xfId="1" applyNumberFormat="1" applyFont="1" applyFill="1" applyBorder="1" applyAlignment="1" applyProtection="1">
      <alignment horizontal="right" vertical="center" shrinkToFit="1"/>
    </xf>
    <xf numFmtId="182" fontId="41" fillId="0" borderId="92" xfId="1" applyNumberFormat="1" applyFont="1" applyFill="1" applyBorder="1" applyAlignment="1" applyProtection="1">
      <alignment horizontal="right" vertical="center" shrinkToFit="1"/>
    </xf>
    <xf numFmtId="184" fontId="41" fillId="0" borderId="19" xfId="9" applyNumberFormat="1" applyFont="1" applyFill="1" applyBorder="1" applyAlignment="1">
      <alignment horizontal="right" vertical="center" shrinkToFit="1"/>
    </xf>
    <xf numFmtId="184" fontId="41" fillId="0" borderId="6" xfId="9" applyNumberFormat="1" applyFont="1" applyFill="1" applyBorder="1" applyAlignment="1">
      <alignment horizontal="right" vertical="center" shrinkToFit="1"/>
    </xf>
    <xf numFmtId="184" fontId="41" fillId="0" borderId="117" xfId="9" applyNumberFormat="1" applyFont="1" applyFill="1" applyBorder="1" applyAlignment="1">
      <alignment horizontal="right" vertical="center" shrinkToFit="1"/>
    </xf>
    <xf numFmtId="184" fontId="41" fillId="0" borderId="91" xfId="9" applyNumberFormat="1" applyFont="1" applyFill="1" applyBorder="1" applyAlignment="1">
      <alignment horizontal="right" vertical="center" shrinkToFit="1"/>
    </xf>
    <xf numFmtId="184" fontId="41" fillId="0" borderId="18" xfId="9" applyNumberFormat="1" applyFont="1" applyFill="1" applyBorder="1" applyAlignment="1">
      <alignment horizontal="right" vertical="center" shrinkToFit="1"/>
    </xf>
    <xf numFmtId="184" fontId="41" fillId="0" borderId="78" xfId="9" applyNumberFormat="1" applyFont="1" applyFill="1" applyBorder="1" applyAlignment="1">
      <alignment horizontal="right" vertical="center" shrinkToFit="1"/>
    </xf>
    <xf numFmtId="182" fontId="41" fillId="0" borderId="54" xfId="1" applyNumberFormat="1" applyFont="1" applyFill="1" applyBorder="1" applyAlignment="1" applyProtection="1">
      <alignment vertical="center" shrinkToFit="1"/>
    </xf>
    <xf numFmtId="182" fontId="41" fillId="0" borderId="51" xfId="1" applyNumberFormat="1" applyFont="1" applyFill="1" applyBorder="1" applyAlignment="1" applyProtection="1">
      <alignment vertical="center" shrinkToFit="1"/>
    </xf>
    <xf numFmtId="182" fontId="41" fillId="0" borderId="47" xfId="1" applyNumberFormat="1" applyFont="1" applyFill="1" applyBorder="1" applyAlignment="1" applyProtection="1">
      <alignment vertical="center" shrinkToFit="1"/>
    </xf>
    <xf numFmtId="182" fontId="41" fillId="0" borderId="18" xfId="1" applyNumberFormat="1" applyFont="1" applyFill="1" applyBorder="1" applyAlignment="1" applyProtection="1">
      <alignment vertical="center" shrinkToFit="1"/>
    </xf>
    <xf numFmtId="182" fontId="41" fillId="0" borderId="12" xfId="1" applyNumberFormat="1" applyFont="1" applyFill="1" applyBorder="1" applyAlignment="1" applyProtection="1">
      <alignment vertical="center" shrinkToFit="1"/>
    </xf>
    <xf numFmtId="182" fontId="41" fillId="0" borderId="6" xfId="1" applyNumberFormat="1" applyFont="1" applyFill="1" applyBorder="1" applyAlignment="1" applyProtection="1">
      <alignment vertical="center" shrinkToFit="1"/>
    </xf>
    <xf numFmtId="0" fontId="41" fillId="0" borderId="18" xfId="9" applyFont="1" applyBorder="1" applyAlignment="1">
      <alignment horizontal="left" vertical="center" shrinkToFit="1"/>
    </xf>
    <xf numFmtId="0" fontId="41" fillId="0" borderId="12" xfId="9" applyFont="1" applyBorder="1" applyAlignment="1">
      <alignment horizontal="left" vertical="center" shrinkToFit="1"/>
    </xf>
    <xf numFmtId="182" fontId="41" fillId="0" borderId="78" xfId="1" applyNumberFormat="1" applyFont="1" applyFill="1" applyBorder="1" applyAlignment="1" applyProtection="1">
      <alignment vertical="center" shrinkToFit="1"/>
    </xf>
    <xf numFmtId="182" fontId="41" fillId="0" borderId="46" xfId="1" applyNumberFormat="1" applyFont="1" applyFill="1" applyBorder="1" applyAlignment="1" applyProtection="1">
      <alignment vertical="center" shrinkToFit="1"/>
    </xf>
    <xf numFmtId="182" fontId="41" fillId="0" borderId="91" xfId="1" applyNumberFormat="1" applyFont="1" applyFill="1" applyBorder="1" applyAlignment="1" applyProtection="1">
      <alignment vertical="center" shrinkToFit="1"/>
    </xf>
    <xf numFmtId="0" fontId="41" fillId="2" borderId="117" xfId="9" applyFont="1" applyFill="1" applyBorder="1" applyAlignment="1">
      <alignment horizontal="center" vertical="center" shrinkToFit="1"/>
    </xf>
    <xf numFmtId="0" fontId="41" fillId="2" borderId="178" xfId="9" applyFont="1" applyFill="1" applyBorder="1" applyAlignment="1">
      <alignment horizontal="center" vertical="center" shrinkToFit="1"/>
    </xf>
    <xf numFmtId="0" fontId="41" fillId="2" borderId="163" xfId="9" applyFont="1" applyFill="1" applyBorder="1" applyAlignment="1">
      <alignment horizontal="center" shrinkToFit="1"/>
    </xf>
    <xf numFmtId="0" fontId="41" fillId="2" borderId="45" xfId="9" applyFont="1" applyFill="1" applyBorder="1" applyAlignment="1">
      <alignment horizontal="center" shrinkToFit="1"/>
    </xf>
    <xf numFmtId="0" fontId="41" fillId="2" borderId="171" xfId="9" applyFont="1" applyFill="1" applyBorder="1" applyAlignment="1">
      <alignment horizontal="center" shrinkToFit="1"/>
    </xf>
    <xf numFmtId="0" fontId="41" fillId="2" borderId="118" xfId="9" applyFont="1" applyFill="1" applyBorder="1" applyAlignment="1">
      <alignment horizontal="left" vertical="top" wrapText="1" shrinkToFit="1"/>
    </xf>
    <xf numFmtId="0" fontId="48" fillId="0" borderId="90" xfId="0" applyFont="1" applyBorder="1" applyAlignment="1">
      <alignment horizontal="left" vertical="top" wrapText="1" shrinkToFit="1"/>
    </xf>
    <xf numFmtId="0" fontId="48" fillId="0" borderId="186" xfId="0" applyFont="1" applyBorder="1" applyAlignment="1">
      <alignment horizontal="left" vertical="top" wrapText="1" shrinkToFit="1"/>
    </xf>
    <xf numFmtId="0" fontId="48" fillId="0" borderId="25" xfId="0" applyFont="1" applyBorder="1" applyAlignment="1">
      <alignment horizontal="left" vertical="top" wrapText="1" shrinkToFit="1"/>
    </xf>
    <xf numFmtId="0" fontId="48" fillId="0" borderId="0" xfId="0" applyFont="1" applyAlignment="1">
      <alignment horizontal="left" vertical="top" wrapText="1" shrinkToFit="1"/>
    </xf>
    <xf numFmtId="0" fontId="48" fillId="0" borderId="2" xfId="0" applyFont="1" applyBorder="1" applyAlignment="1">
      <alignment horizontal="left" vertical="top" wrapText="1" shrinkToFit="1"/>
    </xf>
    <xf numFmtId="0" fontId="48" fillId="0" borderId="117" xfId="0" applyFont="1" applyBorder="1" applyAlignment="1">
      <alignment horizontal="left" vertical="top" wrapText="1" shrinkToFit="1"/>
    </xf>
    <xf numFmtId="0" fontId="48" fillId="0" borderId="46" xfId="0" applyFont="1" applyBorder="1" applyAlignment="1">
      <alignment horizontal="left" vertical="top" wrapText="1" shrinkToFit="1"/>
    </xf>
    <xf numFmtId="0" fontId="48" fillId="0" borderId="169" xfId="0" applyFont="1" applyBorder="1" applyAlignment="1">
      <alignment horizontal="left" vertical="top" wrapText="1" shrinkToFit="1"/>
    </xf>
    <xf numFmtId="0" fontId="41" fillId="2" borderId="163" xfId="9" applyFont="1" applyFill="1" applyBorder="1" applyAlignment="1">
      <alignment horizontal="center" vertical="center" shrinkToFit="1"/>
    </xf>
    <xf numFmtId="0" fontId="41" fillId="2" borderId="171" xfId="9" applyFont="1" applyFill="1" applyBorder="1" applyAlignment="1">
      <alignment horizontal="center" vertical="center" shrinkToFit="1"/>
    </xf>
    <xf numFmtId="184" fontId="41" fillId="0" borderId="118" xfId="9" applyNumberFormat="1" applyFont="1" applyFill="1" applyBorder="1" applyAlignment="1">
      <alignment horizontal="right" vertical="center" shrinkToFit="1"/>
    </xf>
    <xf numFmtId="184" fontId="41" fillId="0" borderId="104" xfId="9" applyNumberFormat="1" applyFont="1" applyFill="1" applyBorder="1" applyAlignment="1">
      <alignment horizontal="right" vertical="center" shrinkToFit="1"/>
    </xf>
    <xf numFmtId="184" fontId="41" fillId="0" borderId="79" xfId="9" applyNumberFormat="1" applyFont="1" applyFill="1" applyBorder="1" applyAlignment="1">
      <alignment horizontal="right" vertical="center" shrinkToFit="1"/>
    </xf>
    <xf numFmtId="182" fontId="41" fillId="0" borderId="54" xfId="1" applyNumberFormat="1" applyFont="1" applyFill="1" applyBorder="1" applyAlignment="1" applyProtection="1">
      <alignment horizontal="right" vertical="center" shrinkToFit="1"/>
    </xf>
    <xf numFmtId="182" fontId="41" fillId="0" borderId="51" xfId="1" applyNumberFormat="1" applyFont="1" applyFill="1" applyBorder="1" applyAlignment="1" applyProtection="1">
      <alignment horizontal="right" vertical="center" shrinkToFit="1"/>
    </xf>
    <xf numFmtId="182" fontId="41" fillId="0" borderId="47" xfId="1" applyNumberFormat="1" applyFont="1" applyFill="1" applyBorder="1" applyAlignment="1" applyProtection="1">
      <alignment horizontal="right" vertical="center" shrinkToFit="1"/>
    </xf>
    <xf numFmtId="182" fontId="41" fillId="6" borderId="18" xfId="1" applyNumberFormat="1" applyFont="1" applyFill="1" applyBorder="1" applyAlignment="1" applyProtection="1">
      <alignment vertical="center" shrinkToFit="1"/>
    </xf>
    <xf numFmtId="182" fontId="41" fillId="6" borderId="12" xfId="1" applyNumberFormat="1" applyFont="1" applyFill="1" applyBorder="1" applyAlignment="1" applyProtection="1">
      <alignment vertical="center" shrinkToFit="1"/>
    </xf>
    <xf numFmtId="182" fontId="41" fillId="6" borderId="28" xfId="1" applyNumberFormat="1" applyFont="1" applyFill="1" applyBorder="1" applyAlignment="1" applyProtection="1">
      <alignment vertical="center" shrinkToFit="1"/>
    </xf>
    <xf numFmtId="182" fontId="41" fillId="6" borderId="7" xfId="1" applyNumberFormat="1" applyFont="1" applyFill="1" applyBorder="1" applyAlignment="1" applyProtection="1">
      <alignment vertical="center" shrinkToFit="1"/>
    </xf>
    <xf numFmtId="182" fontId="41" fillId="6" borderId="0" xfId="1" applyNumberFormat="1" applyFont="1" applyFill="1" applyBorder="1" applyAlignment="1" applyProtection="1">
      <alignment vertical="center" shrinkToFit="1"/>
    </xf>
    <xf numFmtId="182" fontId="41" fillId="6" borderId="13" xfId="1" applyNumberFormat="1" applyFont="1" applyFill="1" applyBorder="1" applyAlignment="1" applyProtection="1">
      <alignment vertical="center" shrinkToFit="1"/>
    </xf>
    <xf numFmtId="182" fontId="41" fillId="6" borderId="171" xfId="1" applyNumberFormat="1" applyFont="1" applyFill="1" applyBorder="1" applyAlignment="1" applyProtection="1">
      <alignment vertical="center" shrinkToFit="1"/>
    </xf>
    <xf numFmtId="184" fontId="41" fillId="6" borderId="55" xfId="9" applyNumberFormat="1" applyFont="1" applyFill="1" applyBorder="1" applyAlignment="1">
      <alignment horizontal="center" vertical="center" shrinkToFit="1"/>
    </xf>
    <xf numFmtId="0" fontId="126" fillId="2" borderId="79" xfId="9" applyFont="1" applyFill="1" applyBorder="1" applyAlignment="1">
      <alignment horizontal="center" vertical="center" wrapText="1"/>
    </xf>
    <xf numFmtId="0" fontId="126" fillId="2" borderId="90" xfId="9" applyFont="1" applyFill="1" applyBorder="1" applyAlignment="1">
      <alignment horizontal="center" vertical="center" wrapText="1"/>
    </xf>
    <xf numFmtId="0" fontId="126" fillId="2" borderId="104" xfId="9" applyFont="1" applyFill="1" applyBorder="1" applyAlignment="1">
      <alignment horizontal="center" vertical="center" wrapText="1"/>
    </xf>
    <xf numFmtId="0" fontId="126" fillId="2" borderId="78" xfId="9" applyFont="1" applyFill="1" applyBorder="1" applyAlignment="1">
      <alignment horizontal="center" vertical="center" wrapText="1"/>
    </xf>
    <xf numFmtId="0" fontId="126" fillId="2" borderId="46" xfId="9" applyFont="1" applyFill="1" applyBorder="1" applyAlignment="1">
      <alignment horizontal="center" vertical="center" wrapText="1"/>
    </xf>
    <xf numFmtId="0" fontId="126" fillId="2" borderId="91" xfId="9" applyFont="1" applyFill="1" applyBorder="1" applyAlignment="1">
      <alignment horizontal="center" vertical="center" wrapText="1"/>
    </xf>
    <xf numFmtId="0" fontId="41" fillId="0" borderId="79" xfId="9" applyFont="1" applyFill="1" applyBorder="1" applyAlignment="1">
      <alignment horizontal="center" vertical="center" shrinkToFit="1"/>
    </xf>
    <xf numFmtId="0" fontId="41" fillId="0" borderId="90" xfId="9" applyFont="1" applyFill="1" applyBorder="1" applyAlignment="1">
      <alignment horizontal="center" vertical="center" shrinkToFit="1"/>
    </xf>
    <xf numFmtId="0" fontId="41" fillId="0" borderId="179" xfId="9" applyFont="1" applyFill="1" applyBorder="1" applyAlignment="1">
      <alignment horizontal="center" vertical="center" shrinkToFit="1"/>
    </xf>
    <xf numFmtId="197" fontId="41" fillId="0" borderId="184" xfId="9" applyNumberFormat="1" applyFont="1" applyFill="1" applyBorder="1" applyAlignment="1">
      <alignment horizontal="center" vertical="center" shrinkToFit="1"/>
    </xf>
    <xf numFmtId="197" fontId="41" fillId="0" borderId="185" xfId="9" applyNumberFormat="1" applyFont="1" applyFill="1" applyBorder="1" applyAlignment="1">
      <alignment horizontal="center" vertical="center" shrinkToFit="1"/>
    </xf>
    <xf numFmtId="184" fontId="41" fillId="0" borderId="25" xfId="9" applyNumberFormat="1" applyFont="1" applyFill="1" applyBorder="1" applyAlignment="1">
      <alignment horizontal="right" vertical="center" shrinkToFit="1"/>
    </xf>
    <xf numFmtId="184" fontId="41" fillId="0" borderId="8" xfId="9" applyNumberFormat="1" applyFont="1" applyFill="1" applyBorder="1" applyAlignment="1">
      <alignment horizontal="right" vertical="center" shrinkToFit="1"/>
    </xf>
    <xf numFmtId="184" fontId="41" fillId="0" borderId="7" xfId="9" applyNumberFormat="1" applyFont="1" applyFill="1" applyBorder="1" applyAlignment="1">
      <alignment horizontal="right" vertical="center" shrinkToFit="1"/>
    </xf>
    <xf numFmtId="0" fontId="41" fillId="2" borderId="90" xfId="9" applyFont="1" applyFill="1" applyBorder="1" applyAlignment="1">
      <alignment horizontal="left" vertical="top" wrapText="1" shrinkToFit="1"/>
    </xf>
    <xf numFmtId="0" fontId="41" fillId="2" borderId="186" xfId="9" applyFont="1" applyFill="1" applyBorder="1" applyAlignment="1">
      <alignment horizontal="left" vertical="top" wrapText="1" shrinkToFit="1"/>
    </xf>
    <xf numFmtId="0" fontId="41" fillId="2" borderId="53" xfId="9" applyFont="1" applyFill="1" applyBorder="1" applyAlignment="1">
      <alignment horizontal="center" vertical="center" shrinkToFit="1"/>
    </xf>
    <xf numFmtId="0" fontId="41" fillId="2" borderId="3" xfId="9" applyFont="1" applyFill="1" applyBorder="1" applyAlignment="1">
      <alignment horizontal="center" vertical="center" shrinkToFit="1"/>
    </xf>
    <xf numFmtId="0" fontId="41" fillId="2" borderId="52" xfId="9" applyFont="1" applyFill="1" applyBorder="1" applyAlignment="1">
      <alignment horizontal="center" vertical="center" shrinkToFit="1"/>
    </xf>
    <xf numFmtId="0" fontId="126" fillId="2" borderId="53" xfId="9" applyFont="1" applyFill="1" applyBorder="1" applyAlignment="1">
      <alignment horizontal="center" vertical="center" wrapText="1"/>
    </xf>
    <xf numFmtId="0" fontId="126" fillId="2" borderId="3" xfId="9" applyFont="1" applyFill="1" applyBorder="1" applyAlignment="1">
      <alignment horizontal="center" vertical="center" wrapText="1"/>
    </xf>
    <xf numFmtId="0" fontId="126" fillId="2" borderId="52" xfId="9" applyFont="1" applyFill="1" applyBorder="1" applyAlignment="1">
      <alignment horizontal="center" vertical="center" wrapText="1"/>
    </xf>
    <xf numFmtId="0" fontId="39" fillId="0" borderId="0" xfId="0" quotePrefix="1" applyFont="1" applyAlignment="1">
      <alignment horizontal="center" vertical="top"/>
    </xf>
    <xf numFmtId="0" fontId="39" fillId="0" borderId="0" xfId="9" quotePrefix="1" applyFont="1" applyAlignment="1">
      <alignment horizontal="center" vertical="top"/>
    </xf>
    <xf numFmtId="0" fontId="39" fillId="0" borderId="0" xfId="9" applyFont="1" applyAlignment="1">
      <alignment horizontal="center" vertical="top"/>
    </xf>
    <xf numFmtId="0" fontId="46" fillId="0" borderId="0" xfId="9" applyFont="1" applyAlignment="1">
      <alignment horizontal="left" vertical="center"/>
    </xf>
    <xf numFmtId="0" fontId="41" fillId="0" borderId="233" xfId="9" applyFont="1" applyFill="1" applyBorder="1" applyAlignment="1">
      <alignment horizontal="center" vertical="center" shrinkToFit="1"/>
    </xf>
    <xf numFmtId="0" fontId="41" fillId="0" borderId="234" xfId="9" applyFont="1" applyFill="1" applyBorder="1" applyAlignment="1">
      <alignment horizontal="center" vertical="center" shrinkToFit="1"/>
    </xf>
    <xf numFmtId="0" fontId="41" fillId="0" borderId="235" xfId="9" applyFont="1" applyFill="1" applyBorder="1" applyAlignment="1">
      <alignment horizontal="center" vertical="center" shrinkToFit="1"/>
    </xf>
    <xf numFmtId="0" fontId="41" fillId="0" borderId="236" xfId="9" applyFont="1" applyFill="1" applyBorder="1" applyAlignment="1">
      <alignment horizontal="center" vertical="center" shrinkToFit="1"/>
    </xf>
    <xf numFmtId="0" fontId="41" fillId="0" borderId="237" xfId="9" applyFont="1" applyFill="1" applyBorder="1" applyAlignment="1">
      <alignment horizontal="center" vertical="center" shrinkToFit="1"/>
    </xf>
    <xf numFmtId="0" fontId="41" fillId="0" borderId="238" xfId="9" applyFont="1" applyFill="1" applyBorder="1" applyAlignment="1">
      <alignment horizontal="center" vertical="center" shrinkToFit="1"/>
    </xf>
    <xf numFmtId="0" fontId="41" fillId="0" borderId="0" xfId="9" applyFont="1" applyAlignment="1">
      <alignment vertical="top"/>
    </xf>
    <xf numFmtId="182" fontId="41" fillId="0" borderId="58" xfId="1" applyNumberFormat="1" applyFont="1" applyFill="1" applyBorder="1" applyAlignment="1" applyProtection="1">
      <alignment horizontal="right" vertical="center" shrinkToFit="1"/>
    </xf>
    <xf numFmtId="182" fontId="41" fillId="0" borderId="59" xfId="1" applyNumberFormat="1" applyFont="1" applyFill="1" applyBorder="1" applyAlignment="1" applyProtection="1">
      <alignment horizontal="right" vertical="center" shrinkToFit="1"/>
    </xf>
    <xf numFmtId="182" fontId="41" fillId="0" borderId="174" xfId="1" applyNumberFormat="1" applyFont="1" applyFill="1" applyBorder="1" applyAlignment="1" applyProtection="1">
      <alignment horizontal="right" vertical="center" shrinkToFit="1"/>
    </xf>
    <xf numFmtId="0" fontId="41" fillId="2" borderId="61" xfId="9" applyFont="1" applyFill="1" applyBorder="1" applyAlignment="1">
      <alignment horizontal="center" vertical="center" shrinkToFit="1"/>
    </xf>
    <xf numFmtId="0" fontId="41" fillId="2" borderId="59" xfId="9" applyFont="1" applyFill="1" applyBorder="1" applyAlignment="1">
      <alignment horizontal="center" vertical="center" shrinkToFit="1"/>
    </xf>
    <xf numFmtId="0" fontId="41" fillId="2" borderId="172" xfId="9" applyFont="1" applyFill="1" applyBorder="1" applyAlignment="1">
      <alignment horizontal="center" vertical="center" shrinkToFit="1"/>
    </xf>
    <xf numFmtId="178" fontId="41" fillId="6" borderId="22" xfId="9" applyNumberFormat="1" applyFont="1" applyFill="1" applyBorder="1" applyAlignment="1">
      <alignment horizontal="right" vertical="center" shrinkToFit="1"/>
    </xf>
    <xf numFmtId="178" fontId="41" fillId="6" borderId="108" xfId="9" applyNumberFormat="1" applyFont="1" applyFill="1" applyBorder="1" applyAlignment="1">
      <alignment horizontal="right" vertical="center" shrinkToFit="1"/>
    </xf>
    <xf numFmtId="178" fontId="41" fillId="6" borderId="4" xfId="9" applyNumberFormat="1" applyFont="1" applyFill="1" applyBorder="1" applyAlignment="1">
      <alignment horizontal="right" vertical="center" shrinkToFit="1"/>
    </xf>
    <xf numFmtId="178" fontId="41" fillId="6" borderId="5" xfId="9" applyNumberFormat="1" applyFont="1" applyFill="1" applyBorder="1" applyAlignment="1">
      <alignment horizontal="right" vertical="center" shrinkToFit="1"/>
    </xf>
    <xf numFmtId="182" fontId="41" fillId="0" borderId="233" xfId="9" applyNumberFormat="1" applyFont="1" applyFill="1" applyBorder="1" applyAlignment="1">
      <alignment horizontal="center" vertical="center" shrinkToFit="1"/>
    </xf>
    <xf numFmtId="182" fontId="41" fillId="0" borderId="234" xfId="9" applyNumberFormat="1" applyFont="1" applyFill="1" applyBorder="1" applyAlignment="1">
      <alignment horizontal="center" vertical="center" shrinkToFit="1"/>
    </xf>
    <xf numFmtId="182" fontId="41" fillId="0" borderId="235" xfId="9" applyNumberFormat="1" applyFont="1" applyFill="1" applyBorder="1" applyAlignment="1">
      <alignment horizontal="center" vertical="center" shrinkToFit="1"/>
    </xf>
    <xf numFmtId="182" fontId="41" fillId="0" borderId="236" xfId="9" applyNumberFormat="1" applyFont="1" applyFill="1" applyBorder="1" applyAlignment="1">
      <alignment horizontal="center" vertical="center" shrinkToFit="1"/>
    </xf>
    <xf numFmtId="182" fontId="41" fillId="0" borderId="237" xfId="9" applyNumberFormat="1" applyFont="1" applyFill="1" applyBorder="1" applyAlignment="1">
      <alignment horizontal="center" vertical="center" shrinkToFit="1"/>
    </xf>
    <xf numFmtId="182" fontId="41" fillId="0" borderId="238" xfId="9" applyNumberFormat="1" applyFont="1" applyFill="1" applyBorder="1" applyAlignment="1">
      <alignment horizontal="center" vertical="center" shrinkToFit="1"/>
    </xf>
    <xf numFmtId="182" fontId="41" fillId="6" borderId="22" xfId="9" applyNumberFormat="1" applyFont="1" applyFill="1" applyBorder="1" applyAlignment="1">
      <alignment horizontal="right" vertical="center" shrinkToFit="1"/>
    </xf>
    <xf numFmtId="182" fontId="41" fillId="6" borderId="21" xfId="9" applyNumberFormat="1" applyFont="1" applyFill="1" applyBorder="1" applyAlignment="1">
      <alignment horizontal="right" vertical="center" shrinkToFit="1"/>
    </xf>
    <xf numFmtId="182" fontId="41" fillId="6" borderId="108" xfId="9" applyNumberFormat="1" applyFont="1" applyFill="1" applyBorder="1" applyAlignment="1">
      <alignment horizontal="right" vertical="center" shrinkToFit="1"/>
    </xf>
    <xf numFmtId="182" fontId="41" fillId="6" borderId="4" xfId="9" applyNumberFormat="1" applyFont="1" applyFill="1" applyBorder="1" applyAlignment="1">
      <alignment horizontal="right" vertical="center" shrinkToFit="1"/>
    </xf>
    <xf numFmtId="182" fontId="41" fillId="6" borderId="3" xfId="9" applyNumberFormat="1" applyFont="1" applyFill="1" applyBorder="1" applyAlignment="1">
      <alignment horizontal="right" vertical="center" shrinkToFit="1"/>
    </xf>
    <xf numFmtId="182" fontId="41" fillId="6" borderId="5" xfId="9" applyNumberFormat="1" applyFont="1" applyFill="1" applyBorder="1" applyAlignment="1">
      <alignment horizontal="right" vertical="center" shrinkToFit="1"/>
    </xf>
    <xf numFmtId="0" fontId="41" fillId="6" borderId="22" xfId="9" applyFont="1" applyFill="1" applyBorder="1" applyAlignment="1">
      <alignment horizontal="center" vertical="center" shrinkToFit="1"/>
    </xf>
    <xf numFmtId="0" fontId="41" fillId="6" borderId="21" xfId="9" applyFont="1" applyFill="1" applyBorder="1" applyAlignment="1">
      <alignment horizontal="center" vertical="center" shrinkToFit="1"/>
    </xf>
    <xf numFmtId="0" fontId="41" fillId="6" borderId="108" xfId="9" applyFont="1" applyFill="1" applyBorder="1" applyAlignment="1">
      <alignment horizontal="center" vertical="center" shrinkToFit="1"/>
    </xf>
    <xf numFmtId="0" fontId="41" fillId="6" borderId="4" xfId="9" applyFont="1" applyFill="1" applyBorder="1" applyAlignment="1">
      <alignment horizontal="center" vertical="center" shrinkToFit="1"/>
    </xf>
    <xf numFmtId="0" fontId="41" fillId="6" borderId="3" xfId="9" applyFont="1" applyFill="1" applyBorder="1" applyAlignment="1">
      <alignment horizontal="center" vertical="center" shrinkToFit="1"/>
    </xf>
    <xf numFmtId="0" fontId="41" fillId="6" borderId="5" xfId="9" applyFont="1" applyFill="1" applyBorder="1" applyAlignment="1">
      <alignment horizontal="center" vertical="center" shrinkToFit="1"/>
    </xf>
    <xf numFmtId="182" fontId="41" fillId="6" borderId="53" xfId="1" applyNumberFormat="1" applyFont="1" applyFill="1" applyBorder="1" applyAlignment="1" applyProtection="1">
      <alignment vertical="center" shrinkToFit="1"/>
    </xf>
    <xf numFmtId="182" fontId="41" fillId="6" borderId="3" xfId="1" applyNumberFormat="1" applyFont="1" applyFill="1" applyBorder="1" applyAlignment="1" applyProtection="1">
      <alignment vertical="center" shrinkToFit="1"/>
    </xf>
    <xf numFmtId="182" fontId="41" fillId="6" borderId="29" xfId="1" applyNumberFormat="1" applyFont="1" applyFill="1" applyBorder="1" applyAlignment="1" applyProtection="1">
      <alignment vertical="center" shrinkToFit="1"/>
    </xf>
    <xf numFmtId="0" fontId="41" fillId="2" borderId="27" xfId="9" applyFont="1" applyFill="1" applyBorder="1" applyAlignment="1">
      <alignment horizontal="left" vertical="top" wrapText="1" shrinkToFit="1"/>
    </xf>
    <xf numFmtId="0" fontId="41" fillId="2" borderId="3" xfId="9" applyFont="1" applyFill="1" applyBorder="1" applyAlignment="1">
      <alignment horizontal="left" vertical="top" wrapText="1" shrinkToFit="1"/>
    </xf>
    <xf numFmtId="0" fontId="41" fillId="2" borderId="5" xfId="9" applyFont="1" applyFill="1" applyBorder="1" applyAlignment="1">
      <alignment horizontal="left" vertical="top" wrapText="1" shrinkToFit="1"/>
    </xf>
    <xf numFmtId="0" fontId="41" fillId="2" borderId="19" xfId="9" applyFont="1" applyFill="1" applyBorder="1" applyAlignment="1" applyProtection="1">
      <alignment horizontal="center" shrinkToFit="1"/>
      <protection locked="0"/>
    </xf>
    <xf numFmtId="0" fontId="41" fillId="2" borderId="12" xfId="9" applyFont="1" applyFill="1" applyBorder="1" applyAlignment="1" applyProtection="1">
      <alignment horizontal="center" shrinkToFit="1"/>
      <protection locked="0"/>
    </xf>
    <xf numFmtId="0" fontId="41" fillId="2" borderId="28" xfId="9" applyFont="1" applyFill="1" applyBorder="1" applyAlignment="1" applyProtection="1">
      <alignment horizontal="center" shrinkToFit="1"/>
      <protection locked="0"/>
    </xf>
    <xf numFmtId="0" fontId="41" fillId="2" borderId="117" xfId="9" applyFont="1" applyFill="1" applyBorder="1" applyAlignment="1" applyProtection="1">
      <alignment horizontal="center" shrinkToFit="1"/>
      <protection locked="0"/>
    </xf>
    <xf numFmtId="0" fontId="41" fillId="2" borderId="46" xfId="9" applyFont="1" applyFill="1" applyBorder="1" applyAlignment="1" applyProtection="1">
      <alignment horizontal="center" shrinkToFit="1"/>
      <protection locked="0"/>
    </xf>
    <xf numFmtId="0" fontId="41" fillId="2" borderId="178" xfId="9" applyFont="1" applyFill="1" applyBorder="1" applyAlignment="1" applyProtection="1">
      <alignment horizontal="center" shrinkToFit="1"/>
      <protection locked="0"/>
    </xf>
    <xf numFmtId="0" fontId="41" fillId="2" borderId="19" xfId="9" applyFont="1" applyFill="1" applyBorder="1" applyAlignment="1" applyProtection="1">
      <alignment horizontal="left" vertical="top" wrapText="1" shrinkToFit="1"/>
      <protection locked="0"/>
    </xf>
    <xf numFmtId="0" fontId="41" fillId="2" borderId="12" xfId="9" applyFont="1" applyFill="1" applyBorder="1" applyAlignment="1" applyProtection="1">
      <alignment horizontal="left" vertical="top" wrapText="1" shrinkToFit="1"/>
      <protection locked="0"/>
    </xf>
    <xf numFmtId="0" fontId="41" fillId="2" borderId="20" xfId="9" applyFont="1" applyFill="1" applyBorder="1" applyAlignment="1" applyProtection="1">
      <alignment horizontal="left" vertical="top" wrapText="1" shrinkToFit="1"/>
      <protection locked="0"/>
    </xf>
    <xf numFmtId="0" fontId="41" fillId="2" borderId="25" xfId="9" applyFont="1" applyFill="1" applyBorder="1" applyAlignment="1" applyProtection="1">
      <alignment horizontal="left" vertical="top" wrapText="1" shrinkToFit="1"/>
      <protection locked="0"/>
    </xf>
    <xf numFmtId="0" fontId="41" fillId="2" borderId="0" xfId="9" applyFont="1" applyFill="1" applyAlignment="1" applyProtection="1">
      <alignment horizontal="left" vertical="top" wrapText="1" shrinkToFit="1"/>
      <protection locked="0"/>
    </xf>
    <xf numFmtId="0" fontId="41" fillId="2" borderId="2" xfId="9" applyFont="1" applyFill="1" applyBorder="1" applyAlignment="1" applyProtection="1">
      <alignment horizontal="left" vertical="top" wrapText="1" shrinkToFit="1"/>
      <protection locked="0"/>
    </xf>
    <xf numFmtId="0" fontId="41" fillId="2" borderId="117" xfId="9" applyFont="1" applyFill="1" applyBorder="1" applyAlignment="1" applyProtection="1">
      <alignment horizontal="left" vertical="top" wrapText="1" shrinkToFit="1"/>
      <protection locked="0"/>
    </xf>
    <xf numFmtId="0" fontId="41" fillId="2" borderId="46" xfId="9" applyFont="1" applyFill="1" applyBorder="1" applyAlignment="1" applyProtection="1">
      <alignment horizontal="left" vertical="top" wrapText="1" shrinkToFit="1"/>
      <protection locked="0"/>
    </xf>
    <xf numFmtId="0" fontId="41" fillId="2" borderId="169" xfId="9" applyFont="1" applyFill="1" applyBorder="1" applyAlignment="1" applyProtection="1">
      <alignment horizontal="left" vertical="top" wrapText="1" shrinkToFit="1"/>
      <protection locked="0"/>
    </xf>
    <xf numFmtId="182" fontId="41" fillId="0" borderId="55" xfId="1" applyNumberFormat="1" applyFont="1" applyFill="1" applyBorder="1" applyAlignment="1" applyProtection="1">
      <alignment vertical="center" shrinkToFit="1"/>
      <protection locked="0"/>
    </xf>
    <xf numFmtId="182" fontId="41" fillId="0" borderId="45" xfId="1" applyNumberFormat="1" applyFont="1" applyFill="1" applyBorder="1" applyAlignment="1" applyProtection="1">
      <alignment vertical="center" shrinkToFit="1"/>
      <protection locked="0"/>
    </xf>
    <xf numFmtId="182" fontId="41" fillId="0" borderId="92" xfId="1" applyNumberFormat="1" applyFont="1" applyFill="1" applyBorder="1" applyAlignment="1" applyProtection="1">
      <alignment vertical="center" shrinkToFit="1"/>
      <protection locked="0"/>
    </xf>
    <xf numFmtId="182" fontId="41" fillId="0" borderId="55" xfId="1" applyNumberFormat="1" applyFont="1" applyFill="1" applyBorder="1" applyAlignment="1" applyProtection="1">
      <alignment horizontal="right" vertical="center" shrinkToFit="1"/>
      <protection locked="0"/>
    </xf>
    <xf numFmtId="182" fontId="41" fillId="0" borderId="45" xfId="1" applyNumberFormat="1" applyFont="1" applyFill="1" applyBorder="1" applyAlignment="1" applyProtection="1">
      <alignment horizontal="right" vertical="center" shrinkToFit="1"/>
      <protection locked="0"/>
    </xf>
    <xf numFmtId="182" fontId="41" fillId="0" borderId="92" xfId="1" applyNumberFormat="1" applyFont="1" applyFill="1" applyBorder="1" applyAlignment="1" applyProtection="1">
      <alignment horizontal="right" vertical="center" shrinkToFit="1"/>
      <protection locked="0"/>
    </xf>
    <xf numFmtId="184" fontId="41" fillId="0" borderId="19" xfId="9" applyNumberFormat="1" applyFont="1" applyFill="1" applyBorder="1" applyAlignment="1" applyProtection="1">
      <alignment horizontal="right" vertical="center" shrinkToFit="1"/>
      <protection locked="0"/>
    </xf>
    <xf numFmtId="184" fontId="41" fillId="0" borderId="6" xfId="9" applyNumberFormat="1" applyFont="1" applyFill="1" applyBorder="1" applyAlignment="1" applyProtection="1">
      <alignment horizontal="right" vertical="center" shrinkToFit="1"/>
      <protection locked="0"/>
    </xf>
    <xf numFmtId="184" fontId="41" fillId="0" borderId="117" xfId="9" applyNumberFormat="1" applyFont="1" applyFill="1" applyBorder="1" applyAlignment="1" applyProtection="1">
      <alignment horizontal="right" vertical="center" shrinkToFit="1"/>
      <protection locked="0"/>
    </xf>
    <xf numFmtId="184" fontId="41" fillId="0" borderId="91" xfId="9" applyNumberFormat="1" applyFont="1" applyFill="1" applyBorder="1" applyAlignment="1" applyProtection="1">
      <alignment horizontal="right" vertical="center" shrinkToFit="1"/>
      <protection locked="0"/>
    </xf>
    <xf numFmtId="184" fontId="41" fillId="0" borderId="18" xfId="9" applyNumberFormat="1" applyFont="1" applyFill="1" applyBorder="1" applyAlignment="1" applyProtection="1">
      <alignment horizontal="right" vertical="center" shrinkToFit="1"/>
      <protection locked="0"/>
    </xf>
    <xf numFmtId="184" fontId="41" fillId="0" borderId="78" xfId="9" applyNumberFormat="1" applyFont="1" applyFill="1" applyBorder="1" applyAlignment="1" applyProtection="1">
      <alignment horizontal="right" vertical="center" shrinkToFit="1"/>
      <protection locked="0"/>
    </xf>
    <xf numFmtId="182" fontId="41" fillId="0" borderId="54" xfId="1" applyNumberFormat="1" applyFont="1" applyFill="1" applyBorder="1" applyAlignment="1" applyProtection="1">
      <alignment vertical="center" shrinkToFit="1"/>
      <protection locked="0"/>
    </xf>
    <xf numFmtId="182" fontId="41" fillId="0" borderId="51" xfId="1" applyNumberFormat="1" applyFont="1" applyFill="1" applyBorder="1" applyAlignment="1" applyProtection="1">
      <alignment vertical="center" shrinkToFit="1"/>
      <protection locked="0"/>
    </xf>
    <xf numFmtId="182" fontId="41" fillId="0" borderId="47" xfId="1" applyNumberFormat="1" applyFont="1" applyFill="1" applyBorder="1" applyAlignment="1" applyProtection="1">
      <alignment vertical="center" shrinkToFit="1"/>
      <protection locked="0"/>
    </xf>
    <xf numFmtId="182" fontId="41" fillId="0" borderId="18" xfId="1" applyNumberFormat="1" applyFont="1" applyFill="1" applyBorder="1" applyAlignment="1" applyProtection="1">
      <alignment vertical="center" shrinkToFit="1"/>
      <protection locked="0"/>
    </xf>
    <xf numFmtId="182" fontId="41" fillId="0" borderId="12" xfId="1" applyNumberFormat="1" applyFont="1" applyFill="1" applyBorder="1" applyAlignment="1" applyProtection="1">
      <alignment vertical="center" shrinkToFit="1"/>
      <protection locked="0"/>
    </xf>
    <xf numFmtId="182" fontId="41" fillId="0" borderId="6" xfId="1" applyNumberFormat="1" applyFont="1" applyFill="1" applyBorder="1" applyAlignment="1" applyProtection="1">
      <alignment vertical="center" shrinkToFit="1"/>
      <protection locked="0"/>
    </xf>
    <xf numFmtId="0" fontId="41" fillId="0" borderId="18" xfId="9" applyFont="1" applyBorder="1" applyAlignment="1" applyProtection="1">
      <alignment horizontal="left" vertical="center" shrinkToFit="1"/>
      <protection locked="0"/>
    </xf>
    <xf numFmtId="0" fontId="41" fillId="0" borderId="12" xfId="9" applyFont="1" applyBorder="1" applyAlignment="1" applyProtection="1">
      <alignment horizontal="left" vertical="center" shrinkToFit="1"/>
      <protection locked="0"/>
    </xf>
    <xf numFmtId="182" fontId="41" fillId="0" borderId="78" xfId="1" applyNumberFormat="1" applyFont="1" applyFill="1" applyBorder="1" applyAlignment="1" applyProtection="1">
      <alignment vertical="center" shrinkToFit="1"/>
      <protection locked="0"/>
    </xf>
    <xf numFmtId="182" fontId="41" fillId="0" borderId="46" xfId="1" applyNumberFormat="1" applyFont="1" applyFill="1" applyBorder="1" applyAlignment="1" applyProtection="1">
      <alignment vertical="center" shrinkToFit="1"/>
      <protection locked="0"/>
    </xf>
    <xf numFmtId="182" fontId="41" fillId="0" borderId="91" xfId="1" applyNumberFormat="1" applyFont="1" applyFill="1" applyBorder="1" applyAlignment="1" applyProtection="1">
      <alignment vertical="center" shrinkToFit="1"/>
      <protection locked="0"/>
    </xf>
    <xf numFmtId="0" fontId="41" fillId="2" borderId="117" xfId="9" applyFont="1" applyFill="1" applyBorder="1" applyAlignment="1" applyProtection="1">
      <alignment horizontal="center" vertical="center" shrinkToFit="1"/>
      <protection locked="0"/>
    </xf>
    <xf numFmtId="0" fontId="41" fillId="2" borderId="178" xfId="9" applyFont="1" applyFill="1" applyBorder="1" applyAlignment="1" applyProtection="1">
      <alignment horizontal="center" vertical="center" shrinkToFit="1"/>
      <protection locked="0"/>
    </xf>
    <xf numFmtId="182" fontId="41" fillId="0" borderId="54" xfId="1" applyNumberFormat="1" applyFont="1" applyFill="1" applyBorder="1" applyAlignment="1" applyProtection="1">
      <alignment horizontal="right" vertical="center" shrinkToFit="1"/>
      <protection locked="0"/>
    </xf>
    <xf numFmtId="182" fontId="41" fillId="0" borderId="51" xfId="1" applyNumberFormat="1" applyFont="1" applyFill="1" applyBorder="1" applyAlignment="1" applyProtection="1">
      <alignment horizontal="right" vertical="center" shrinkToFit="1"/>
      <protection locked="0"/>
    </xf>
    <xf numFmtId="182" fontId="41" fillId="0" borderId="47" xfId="1" applyNumberFormat="1" applyFont="1" applyFill="1" applyBorder="1" applyAlignment="1" applyProtection="1">
      <alignment horizontal="right" vertical="center" shrinkToFit="1"/>
      <protection locked="0"/>
    </xf>
    <xf numFmtId="0" fontId="41" fillId="2" borderId="163" xfId="9" applyFont="1" applyFill="1" applyBorder="1" applyAlignment="1" applyProtection="1">
      <alignment horizontal="center" shrinkToFit="1"/>
      <protection locked="0"/>
    </xf>
    <xf numFmtId="0" fontId="41" fillId="2" borderId="45" xfId="9" applyFont="1" applyFill="1" applyBorder="1" applyAlignment="1" applyProtection="1">
      <alignment horizontal="center" shrinkToFit="1"/>
      <protection locked="0"/>
    </xf>
    <xf numFmtId="0" fontId="41" fillId="2" borderId="171" xfId="9" applyFont="1" applyFill="1" applyBorder="1" applyAlignment="1" applyProtection="1">
      <alignment horizontal="center" shrinkToFit="1"/>
      <protection locked="0"/>
    </xf>
    <xf numFmtId="0" fontId="41" fillId="2" borderId="118" xfId="9" applyFont="1" applyFill="1" applyBorder="1" applyAlignment="1" applyProtection="1">
      <alignment horizontal="left" vertical="top" wrapText="1" shrinkToFit="1"/>
      <protection locked="0"/>
    </xf>
    <xf numFmtId="0" fontId="48" fillId="0" borderId="90" xfId="0" applyFont="1" applyBorder="1" applyAlignment="1" applyProtection="1">
      <alignment horizontal="left" vertical="top" wrapText="1" shrinkToFit="1"/>
      <protection locked="0"/>
    </xf>
    <xf numFmtId="0" fontId="48" fillId="0" borderId="186" xfId="0" applyFont="1" applyBorder="1" applyAlignment="1" applyProtection="1">
      <alignment horizontal="left" vertical="top" wrapText="1" shrinkToFit="1"/>
      <protection locked="0"/>
    </xf>
    <xf numFmtId="0" fontId="48" fillId="0" borderId="25" xfId="0" applyFont="1" applyBorder="1" applyAlignment="1" applyProtection="1">
      <alignment horizontal="left" vertical="top" wrapText="1" shrinkToFit="1"/>
      <protection locked="0"/>
    </xf>
    <xf numFmtId="0" fontId="48" fillId="0" borderId="0" xfId="0" applyFont="1" applyAlignment="1" applyProtection="1">
      <alignment horizontal="left" vertical="top" wrapText="1" shrinkToFit="1"/>
      <protection locked="0"/>
    </xf>
    <xf numFmtId="0" fontId="48" fillId="0" borderId="2" xfId="0" applyFont="1" applyBorder="1" applyAlignment="1" applyProtection="1">
      <alignment horizontal="left" vertical="top" wrapText="1" shrinkToFit="1"/>
      <protection locked="0"/>
    </xf>
    <xf numFmtId="0" fontId="48" fillId="0" borderId="117" xfId="0" applyFont="1" applyBorder="1" applyAlignment="1" applyProtection="1">
      <alignment horizontal="left" vertical="top" wrapText="1" shrinkToFit="1"/>
      <protection locked="0"/>
    </xf>
    <xf numFmtId="0" fontId="48" fillId="0" borderId="46" xfId="0" applyFont="1" applyBorder="1" applyAlignment="1" applyProtection="1">
      <alignment horizontal="left" vertical="top" wrapText="1" shrinkToFit="1"/>
      <protection locked="0"/>
    </xf>
    <xf numFmtId="0" fontId="48" fillId="0" borderId="169" xfId="0" applyFont="1" applyBorder="1" applyAlignment="1" applyProtection="1">
      <alignment horizontal="left" vertical="top" wrapText="1" shrinkToFit="1"/>
      <protection locked="0"/>
    </xf>
    <xf numFmtId="0" fontId="41" fillId="2" borderId="163" xfId="9" applyFont="1" applyFill="1" applyBorder="1" applyAlignment="1" applyProtection="1">
      <alignment horizontal="center" vertical="center" shrinkToFit="1"/>
      <protection locked="0"/>
    </xf>
    <xf numFmtId="0" fontId="41" fillId="2" borderId="45" xfId="9" applyFont="1" applyFill="1" applyBorder="1" applyAlignment="1" applyProtection="1">
      <alignment horizontal="center" vertical="center" shrinkToFit="1"/>
      <protection locked="0"/>
    </xf>
    <xf numFmtId="0" fontId="41" fillId="2" borderId="171" xfId="9" applyFont="1" applyFill="1" applyBorder="1" applyAlignment="1" applyProtection="1">
      <alignment horizontal="center" vertical="center" shrinkToFit="1"/>
      <protection locked="0"/>
    </xf>
    <xf numFmtId="184" fontId="41" fillId="0" borderId="118" xfId="9" applyNumberFormat="1" applyFont="1" applyFill="1" applyBorder="1" applyAlignment="1" applyProtection="1">
      <alignment horizontal="right" vertical="center" shrinkToFit="1"/>
      <protection locked="0"/>
    </xf>
    <xf numFmtId="184" fontId="41" fillId="0" borderId="104" xfId="9" applyNumberFormat="1" applyFont="1" applyFill="1" applyBorder="1" applyAlignment="1" applyProtection="1">
      <alignment horizontal="right" vertical="center" shrinkToFit="1"/>
      <protection locked="0"/>
    </xf>
    <xf numFmtId="184" fontId="41" fillId="0" borderId="79" xfId="9" applyNumberFormat="1" applyFont="1" applyFill="1" applyBorder="1" applyAlignment="1" applyProtection="1">
      <alignment horizontal="right" vertical="center" shrinkToFit="1"/>
      <protection locked="0"/>
    </xf>
    <xf numFmtId="184" fontId="41" fillId="0" borderId="25" xfId="9" applyNumberFormat="1" applyFont="1" applyFill="1" applyBorder="1" applyAlignment="1" applyProtection="1">
      <alignment horizontal="right" vertical="center" shrinkToFit="1"/>
      <protection locked="0"/>
    </xf>
    <xf numFmtId="184" fontId="41" fillId="0" borderId="8" xfId="9" applyNumberFormat="1" applyFont="1" applyFill="1" applyBorder="1" applyAlignment="1" applyProtection="1">
      <alignment horizontal="right" vertical="center" shrinkToFit="1"/>
      <protection locked="0"/>
    </xf>
    <xf numFmtId="184" fontId="41" fillId="0" borderId="7" xfId="9" applyNumberFormat="1" applyFont="1" applyFill="1" applyBorder="1" applyAlignment="1" applyProtection="1">
      <alignment horizontal="right" vertical="center" shrinkToFit="1"/>
      <protection locked="0"/>
    </xf>
    <xf numFmtId="0" fontId="41" fillId="0" borderId="79" xfId="9" applyFont="1" applyFill="1" applyBorder="1" applyAlignment="1" applyProtection="1">
      <alignment horizontal="center" vertical="center" shrinkToFit="1"/>
      <protection locked="0"/>
    </xf>
    <xf numFmtId="0" fontId="41" fillId="0" borderId="90" xfId="9" applyFont="1" applyFill="1" applyBorder="1" applyAlignment="1" applyProtection="1">
      <alignment horizontal="center" vertical="center" shrinkToFit="1"/>
      <protection locked="0"/>
    </xf>
    <xf numFmtId="0" fontId="41" fillId="0" borderId="179" xfId="9" applyFont="1" applyFill="1" applyBorder="1" applyAlignment="1" applyProtection="1">
      <alignment horizontal="center" vertical="center" shrinkToFit="1"/>
      <protection locked="0"/>
    </xf>
    <xf numFmtId="197" fontId="41" fillId="0" borderId="184" xfId="9" applyNumberFormat="1" applyFont="1" applyFill="1" applyBorder="1" applyAlignment="1" applyProtection="1">
      <alignment horizontal="center" vertical="center" shrinkToFit="1"/>
      <protection locked="0"/>
    </xf>
    <xf numFmtId="197" fontId="41" fillId="0" borderId="185" xfId="9" applyNumberFormat="1" applyFont="1" applyFill="1" applyBorder="1" applyAlignment="1" applyProtection="1">
      <alignment horizontal="center" vertical="center" shrinkToFit="1"/>
      <protection locked="0"/>
    </xf>
    <xf numFmtId="0" fontId="41" fillId="2" borderId="90" xfId="9" applyFont="1" applyFill="1" applyBorder="1" applyAlignment="1" applyProtection="1">
      <alignment horizontal="left" vertical="top" wrapText="1" shrinkToFit="1"/>
      <protection locked="0"/>
    </xf>
    <xf numFmtId="0" fontId="41" fillId="2" borderId="186" xfId="9" applyFont="1" applyFill="1" applyBorder="1" applyAlignment="1" applyProtection="1">
      <alignment horizontal="left" vertical="top" wrapText="1" shrinkToFit="1"/>
      <protection locked="0"/>
    </xf>
    <xf numFmtId="0" fontId="41" fillId="2" borderId="27" xfId="9" applyFont="1" applyFill="1" applyBorder="1" applyAlignment="1" applyProtection="1">
      <alignment horizontal="left" vertical="top" wrapText="1" shrinkToFit="1"/>
      <protection locked="0"/>
    </xf>
    <xf numFmtId="0" fontId="41" fillId="2" borderId="3" xfId="9" applyFont="1" applyFill="1" applyBorder="1" applyAlignment="1" applyProtection="1">
      <alignment horizontal="left" vertical="top" wrapText="1" shrinkToFit="1"/>
      <protection locked="0"/>
    </xf>
    <xf numFmtId="0" fontId="41" fillId="2" borderId="5" xfId="9" applyFont="1" applyFill="1" applyBorder="1" applyAlignment="1" applyProtection="1">
      <alignment horizontal="left" vertical="top" wrapText="1" shrinkToFit="1"/>
      <protection locked="0"/>
    </xf>
    <xf numFmtId="182" fontId="41" fillId="0" borderId="58" xfId="1" applyNumberFormat="1" applyFont="1" applyFill="1" applyBorder="1" applyAlignment="1" applyProtection="1">
      <alignment horizontal="right" vertical="center" shrinkToFit="1"/>
      <protection locked="0"/>
    </xf>
    <xf numFmtId="182" fontId="41" fillId="0" borderId="59" xfId="1" applyNumberFormat="1" applyFont="1" applyFill="1" applyBorder="1" applyAlignment="1" applyProtection="1">
      <alignment horizontal="right" vertical="center" shrinkToFit="1"/>
      <protection locked="0"/>
    </xf>
    <xf numFmtId="182" fontId="41" fillId="0" borderId="174" xfId="1" applyNumberFormat="1" applyFont="1" applyFill="1" applyBorder="1" applyAlignment="1" applyProtection="1">
      <alignment horizontal="right" vertical="center" shrinkToFit="1"/>
      <protection locked="0"/>
    </xf>
    <xf numFmtId="0" fontId="41" fillId="2" borderId="61" xfId="9" applyFont="1" applyFill="1" applyBorder="1" applyAlignment="1" applyProtection="1">
      <alignment horizontal="center" vertical="center" shrinkToFit="1"/>
      <protection locked="0"/>
    </xf>
    <xf numFmtId="0" fontId="41" fillId="2" borderId="59" xfId="9" applyFont="1" applyFill="1" applyBorder="1" applyAlignment="1" applyProtection="1">
      <alignment horizontal="center" vertical="center" shrinkToFit="1"/>
      <protection locked="0"/>
    </xf>
    <xf numFmtId="0" fontId="41" fillId="2" borderId="172" xfId="9" applyFont="1" applyFill="1" applyBorder="1" applyAlignment="1" applyProtection="1">
      <alignment horizontal="center" vertical="center" shrinkToFit="1"/>
      <protection locked="0"/>
    </xf>
    <xf numFmtId="0" fontId="41" fillId="2" borderId="53" xfId="9" applyFont="1" applyFill="1" applyBorder="1" applyAlignment="1" applyProtection="1">
      <alignment horizontal="center" vertical="center" shrinkToFit="1"/>
      <protection locked="0"/>
    </xf>
    <xf numFmtId="0" fontId="41" fillId="2" borderId="3" xfId="9" applyFont="1" applyFill="1" applyBorder="1" applyAlignment="1" applyProtection="1">
      <alignment horizontal="center" vertical="center" shrinkToFit="1"/>
      <protection locked="0"/>
    </xf>
    <xf numFmtId="0" fontId="41" fillId="2" borderId="52" xfId="9" applyFont="1" applyFill="1" applyBorder="1" applyAlignment="1" applyProtection="1">
      <alignment horizontal="center" vertical="center" shrinkToFit="1"/>
      <protection locked="0"/>
    </xf>
    <xf numFmtId="0" fontId="110" fillId="0" borderId="18" xfId="9" applyFont="1" applyFill="1" applyBorder="1" applyAlignment="1">
      <alignment horizontal="left" vertical="center"/>
    </xf>
    <xf numFmtId="0" fontId="110" fillId="0" borderId="12" xfId="9" applyFont="1" applyFill="1" applyBorder="1" applyAlignment="1">
      <alignment horizontal="left" vertical="center"/>
    </xf>
    <xf numFmtId="0" fontId="110" fillId="0" borderId="6" xfId="9" applyFont="1" applyFill="1" applyBorder="1" applyAlignment="1">
      <alignment horizontal="left" vertical="center"/>
    </xf>
    <xf numFmtId="0" fontId="54" fillId="0" borderId="7" xfId="9" applyFont="1" applyFill="1" applyBorder="1" applyAlignment="1">
      <alignment horizontal="left" vertical="top" wrapText="1"/>
    </xf>
    <xf numFmtId="0" fontId="54" fillId="0" borderId="0" xfId="9" applyFont="1" applyFill="1" applyAlignment="1">
      <alignment horizontal="left" vertical="top" wrapText="1"/>
    </xf>
    <xf numFmtId="0" fontId="54" fillId="0" borderId="8" xfId="9" applyFont="1" applyFill="1" applyBorder="1" applyAlignment="1">
      <alignment horizontal="left" vertical="top" wrapText="1"/>
    </xf>
    <xf numFmtId="0" fontId="41" fillId="0" borderId="0" xfId="0" applyFont="1" applyAlignment="1">
      <alignment horizontal="left" vertical="center"/>
    </xf>
    <xf numFmtId="0" fontId="110" fillId="0" borderId="18" xfId="9" applyFont="1" applyFill="1" applyBorder="1" applyAlignment="1">
      <alignment horizontal="left" vertical="center" wrapText="1"/>
    </xf>
    <xf numFmtId="0" fontId="110" fillId="0" borderId="12" xfId="9" applyFont="1" applyFill="1" applyBorder="1" applyAlignment="1">
      <alignment horizontal="left" vertical="center" wrapText="1"/>
    </xf>
    <xf numFmtId="0" fontId="110" fillId="0" borderId="6" xfId="9" applyFont="1" applyFill="1" applyBorder="1" applyAlignment="1">
      <alignment horizontal="left" vertical="center" wrapText="1"/>
    </xf>
    <xf numFmtId="0" fontId="43" fillId="0" borderId="55" xfId="9" applyFont="1" applyFill="1" applyBorder="1" applyAlignment="1">
      <alignment horizontal="center" vertical="center"/>
    </xf>
    <xf numFmtId="0" fontId="54" fillId="0" borderId="7" xfId="9" applyFont="1" applyFill="1" applyBorder="1" applyAlignment="1">
      <alignment horizontal="left" vertical="top"/>
    </xf>
    <xf numFmtId="0" fontId="54" fillId="0" borderId="0" xfId="9" applyFont="1" applyFill="1" applyAlignment="1">
      <alignment horizontal="left" vertical="top"/>
    </xf>
    <xf numFmtId="0" fontId="54" fillId="0" borderId="8" xfId="9" applyFont="1" applyFill="1" applyBorder="1" applyAlignment="1">
      <alignment horizontal="left" vertical="top"/>
    </xf>
    <xf numFmtId="0" fontId="54" fillId="0" borderId="9" xfId="9" applyFont="1" applyFill="1" applyBorder="1" applyAlignment="1">
      <alignment horizontal="left" vertical="top" wrapText="1"/>
    </xf>
    <xf numFmtId="0" fontId="54" fillId="0" borderId="11" xfId="9" applyFont="1" applyFill="1" applyBorder="1" applyAlignment="1">
      <alignment horizontal="left" vertical="top" wrapText="1"/>
    </xf>
    <xf numFmtId="0" fontId="54" fillId="0" borderId="10" xfId="9" applyFont="1" applyFill="1" applyBorder="1" applyAlignment="1">
      <alignment horizontal="left" vertical="top" wrapText="1"/>
    </xf>
    <xf numFmtId="198" fontId="41" fillId="0" borderId="54" xfId="0" applyNumberFormat="1" applyFont="1" applyBorder="1" applyAlignment="1" applyProtection="1">
      <alignment horizontal="center" vertical="center" shrinkToFit="1"/>
      <protection locked="0"/>
    </xf>
    <xf numFmtId="198" fontId="41" fillId="0" borderId="51" xfId="0" applyNumberFormat="1" applyFont="1" applyBorder="1" applyAlignment="1" applyProtection="1">
      <alignment horizontal="center" vertical="center" shrinkToFit="1"/>
      <protection locked="0"/>
    </xf>
    <xf numFmtId="198" fontId="41" fillId="0" borderId="47" xfId="0" applyNumberFormat="1" applyFont="1" applyBorder="1" applyAlignment="1" applyProtection="1">
      <alignment horizontal="center" vertical="center" shrinkToFit="1"/>
      <protection locked="0"/>
    </xf>
    <xf numFmtId="0" fontId="41" fillId="0" borderId="18" xfId="0" applyFont="1" applyBorder="1" applyAlignment="1" applyProtection="1">
      <alignment horizontal="center" vertical="center" wrapText="1"/>
      <protection locked="0"/>
    </xf>
    <xf numFmtId="0" fontId="41" fillId="0" borderId="12" xfId="0" applyFont="1" applyBorder="1" applyAlignment="1" applyProtection="1">
      <alignment horizontal="center" vertical="center" wrapText="1"/>
      <protection locked="0"/>
    </xf>
    <xf numFmtId="0" fontId="41" fillId="0" borderId="7" xfId="0" applyFont="1" applyBorder="1" applyAlignment="1" applyProtection="1">
      <alignment horizontal="center" vertical="center" wrapText="1"/>
      <protection locked="0"/>
    </xf>
    <xf numFmtId="0" fontId="41" fillId="0" borderId="0" xfId="0" applyFont="1" applyAlignment="1" applyProtection="1">
      <alignment horizontal="center" vertical="center" wrapText="1"/>
      <protection locked="0"/>
    </xf>
    <xf numFmtId="0" fontId="41" fillId="0" borderId="9" xfId="0" applyFont="1" applyBorder="1" applyAlignment="1" applyProtection="1">
      <alignment horizontal="center" vertical="center" wrapText="1"/>
      <protection locked="0"/>
    </xf>
    <xf numFmtId="0" fontId="41" fillId="0" borderId="11" xfId="0" applyFont="1" applyBorder="1" applyAlignment="1" applyProtection="1">
      <alignment horizontal="center" vertical="center" wrapText="1"/>
      <protection locked="0"/>
    </xf>
    <xf numFmtId="0" fontId="41" fillId="0" borderId="6" xfId="0" applyFont="1" applyBorder="1" applyAlignment="1" applyProtection="1">
      <alignment horizontal="center" vertical="center" wrapText="1"/>
      <protection locked="0"/>
    </xf>
    <xf numFmtId="0" fontId="41" fillId="0" borderId="8" xfId="0" applyFont="1" applyBorder="1" applyAlignment="1" applyProtection="1">
      <alignment horizontal="center" vertical="center" wrapText="1"/>
      <protection locked="0"/>
    </xf>
    <xf numFmtId="0" fontId="41" fillId="0" borderId="10" xfId="0" applyFont="1" applyBorder="1" applyAlignment="1" applyProtection="1">
      <alignment horizontal="center" vertical="center" wrapText="1"/>
      <protection locked="0"/>
    </xf>
    <xf numFmtId="0" fontId="41" fillId="0" borderId="12" xfId="9" applyFont="1" applyFill="1" applyBorder="1" applyAlignment="1" applyProtection="1">
      <alignment horizontal="left" vertical="center" shrinkToFit="1"/>
      <protection locked="0"/>
    </xf>
    <xf numFmtId="0" fontId="48" fillId="0" borderId="12" xfId="0" applyFont="1" applyBorder="1" applyAlignment="1" applyProtection="1">
      <alignment horizontal="left" vertical="center" shrinkToFit="1"/>
      <protection locked="0"/>
    </xf>
    <xf numFmtId="0" fontId="48" fillId="0" borderId="6" xfId="0" applyFont="1" applyBorder="1" applyAlignment="1" applyProtection="1">
      <alignment horizontal="left" vertical="center" shrinkToFit="1"/>
      <protection locked="0"/>
    </xf>
    <xf numFmtId="201" fontId="41" fillId="0" borderId="55" xfId="0" applyNumberFormat="1" applyFont="1" applyBorder="1" applyAlignment="1" applyProtection="1">
      <alignment horizontal="center" vertical="center"/>
      <protection locked="0"/>
    </xf>
    <xf numFmtId="201" fontId="41" fillId="0" borderId="45" xfId="0" applyNumberFormat="1" applyFont="1" applyBorder="1" applyAlignment="1" applyProtection="1">
      <alignment horizontal="center" vertical="center"/>
      <protection locked="0"/>
    </xf>
    <xf numFmtId="201" fontId="41" fillId="0" borderId="92" xfId="0" applyNumberFormat="1" applyFont="1" applyBorder="1" applyAlignment="1" applyProtection="1">
      <alignment horizontal="center" vertical="center"/>
      <protection locked="0"/>
    </xf>
    <xf numFmtId="0" fontId="48" fillId="0" borderId="45" xfId="0" applyFont="1" applyBorder="1" applyAlignment="1" applyProtection="1">
      <alignment horizontal="left" vertical="center" shrinkToFit="1"/>
      <protection locked="0"/>
    </xf>
    <xf numFmtId="0" fontId="48" fillId="0" borderId="92" xfId="0" applyFont="1" applyBorder="1" applyAlignment="1" applyProtection="1">
      <alignment horizontal="left" vertical="center" shrinkToFit="1"/>
      <protection locked="0"/>
    </xf>
    <xf numFmtId="0" fontId="41" fillId="0" borderId="6" xfId="9" applyFont="1" applyFill="1" applyBorder="1" applyAlignment="1" applyProtection="1">
      <alignment horizontal="left" vertical="center" shrinkToFit="1"/>
      <protection locked="0"/>
    </xf>
    <xf numFmtId="0" fontId="41" fillId="0" borderId="92" xfId="9" applyFont="1" applyFill="1" applyBorder="1" applyAlignment="1" applyProtection="1">
      <alignment horizontal="left" vertical="center" shrinkToFit="1"/>
      <protection locked="0"/>
    </xf>
    <xf numFmtId="0" fontId="41" fillId="0" borderId="57" xfId="9" applyFont="1" applyFill="1" applyBorder="1" applyAlignment="1" applyProtection="1">
      <alignment horizontal="center" vertical="center"/>
      <protection locked="0"/>
    </xf>
    <xf numFmtId="0" fontId="41" fillId="0" borderId="44" xfId="9" applyFont="1" applyFill="1" applyBorder="1" applyAlignment="1" applyProtection="1">
      <alignment horizontal="center" vertical="center"/>
      <protection locked="0"/>
    </xf>
    <xf numFmtId="0" fontId="41" fillId="0" borderId="93" xfId="9" applyFont="1" applyFill="1" applyBorder="1" applyAlignment="1" applyProtection="1">
      <alignment horizontal="center" vertical="center"/>
      <protection locked="0"/>
    </xf>
    <xf numFmtId="0" fontId="41" fillId="0" borderId="11" xfId="9" applyFont="1" applyFill="1" applyBorder="1" applyAlignment="1" applyProtection="1">
      <alignment horizontal="left" vertical="center" shrinkToFit="1"/>
      <protection locked="0"/>
    </xf>
    <xf numFmtId="0" fontId="48" fillId="0" borderId="11" xfId="0" applyFont="1" applyBorder="1" applyAlignment="1" applyProtection="1">
      <alignment horizontal="left" vertical="center" shrinkToFit="1"/>
      <protection locked="0"/>
    </xf>
    <xf numFmtId="0" fontId="48" fillId="0" borderId="10" xfId="0" applyFont="1" applyBorder="1" applyAlignment="1" applyProtection="1">
      <alignment horizontal="left" vertical="center" shrinkToFit="1"/>
      <protection locked="0"/>
    </xf>
    <xf numFmtId="201" fontId="111" fillId="0" borderId="12" xfId="0" applyNumberFormat="1" applyFont="1" applyBorder="1" applyAlignment="1">
      <alignment horizontal="left" vertical="center"/>
    </xf>
    <xf numFmtId="198" fontId="41" fillId="0" borderId="3" xfId="0" applyNumberFormat="1" applyFont="1" applyBorder="1" applyAlignment="1">
      <alignment horizontal="left" vertical="center"/>
    </xf>
    <xf numFmtId="0" fontId="15" fillId="0" borderId="0" xfId="9" applyFont="1" applyFill="1" applyAlignment="1">
      <alignment vertical="center" shrinkToFit="1"/>
    </xf>
    <xf numFmtId="0" fontId="15" fillId="0" borderId="0" xfId="9" applyFont="1" applyFill="1" applyAlignment="1">
      <alignment horizontal="left" vertical="top" wrapText="1"/>
    </xf>
    <xf numFmtId="0" fontId="32" fillId="0" borderId="18" xfId="9" applyFont="1" applyFill="1" applyBorder="1" applyAlignment="1">
      <alignment horizontal="left" vertical="center"/>
    </xf>
    <xf numFmtId="0" fontId="32" fillId="0" borderId="12" xfId="9" applyFont="1" applyFill="1" applyBorder="1" applyAlignment="1">
      <alignment horizontal="left" vertical="center"/>
    </xf>
    <xf numFmtId="0" fontId="32" fillId="0" borderId="6" xfId="9" applyFont="1" applyFill="1" applyBorder="1" applyAlignment="1">
      <alignment horizontal="left" vertical="center"/>
    </xf>
    <xf numFmtId="0" fontId="8" fillId="0" borderId="0" xfId="0" applyFont="1" applyAlignment="1" applyProtection="1">
      <alignment horizontal="left" vertical="top" wrapText="1"/>
      <protection locked="0"/>
    </xf>
    <xf numFmtId="0" fontId="29" fillId="0" borderId="7" xfId="9" applyFont="1" applyFill="1" applyBorder="1" applyAlignment="1">
      <alignment horizontal="left" vertical="top" wrapText="1"/>
    </xf>
    <xf numFmtId="0" fontId="29" fillId="0" borderId="0" xfId="9" applyFont="1" applyFill="1" applyAlignment="1">
      <alignment horizontal="left" vertical="top" wrapText="1"/>
    </xf>
    <xf numFmtId="0" fontId="29" fillId="0" borderId="8" xfId="9" applyFont="1" applyFill="1" applyBorder="1" applyAlignment="1">
      <alignment horizontal="left" vertical="top" wrapText="1"/>
    </xf>
    <xf numFmtId="0" fontId="29" fillId="0" borderId="9" xfId="9" applyFont="1" applyFill="1" applyBorder="1" applyAlignment="1">
      <alignment horizontal="left" vertical="top" wrapText="1"/>
    </xf>
    <xf numFmtId="0" fontId="29" fillId="0" borderId="11" xfId="9" applyFont="1" applyFill="1" applyBorder="1" applyAlignment="1">
      <alignment horizontal="left" vertical="top" wrapText="1"/>
    </xf>
    <xf numFmtId="0" fontId="29" fillId="0" borderId="10" xfId="9" applyFont="1" applyFill="1" applyBorder="1" applyAlignment="1">
      <alignment horizontal="left" vertical="top" wrapText="1"/>
    </xf>
    <xf numFmtId="0" fontId="15" fillId="0" borderId="0" xfId="0" applyFont="1" applyAlignment="1">
      <alignment horizontal="left" vertical="center"/>
    </xf>
    <xf numFmtId="0" fontId="15" fillId="0" borderId="0" xfId="9" applyFont="1" applyFill="1" applyAlignment="1">
      <alignment horizontal="left" vertical="center"/>
    </xf>
    <xf numFmtId="0" fontId="9" fillId="0" borderId="11" xfId="9" applyFill="1" applyBorder="1" applyAlignment="1">
      <alignment horizontal="left" vertical="center" shrinkToFit="1"/>
    </xf>
    <xf numFmtId="0" fontId="9" fillId="0" borderId="54" xfId="9" applyFill="1" applyBorder="1" applyAlignment="1">
      <alignment horizontal="center" vertical="center"/>
    </xf>
    <xf numFmtId="0" fontId="9" fillId="0" borderId="51" xfId="9" applyFill="1" applyBorder="1" applyAlignment="1">
      <alignment horizontal="center" vertical="center"/>
    </xf>
    <xf numFmtId="0" fontId="9" fillId="0" borderId="18" xfId="9" applyFill="1" applyBorder="1" applyAlignment="1">
      <alignment horizontal="center" vertical="center"/>
    </xf>
    <xf numFmtId="0" fontId="9" fillId="0" borderId="12" xfId="9" applyFill="1" applyBorder="1" applyAlignment="1">
      <alignment horizontal="center" vertical="center"/>
    </xf>
    <xf numFmtId="0" fontId="9" fillId="0" borderId="7" xfId="9" applyFill="1" applyBorder="1" applyAlignment="1">
      <alignment horizontal="center" vertical="center"/>
    </xf>
    <xf numFmtId="0" fontId="9" fillId="0" borderId="9" xfId="9" applyFill="1" applyBorder="1" applyAlignment="1">
      <alignment horizontal="center" vertical="center"/>
    </xf>
    <xf numFmtId="0" fontId="9" fillId="0" borderId="11" xfId="9" applyFill="1" applyBorder="1" applyAlignment="1">
      <alignment horizontal="center" vertical="center"/>
    </xf>
    <xf numFmtId="0" fontId="9" fillId="0" borderId="18" xfId="9" applyFill="1" applyBorder="1" applyAlignment="1">
      <alignment horizontal="center" vertical="center" wrapText="1"/>
    </xf>
    <xf numFmtId="0" fontId="9" fillId="0" borderId="12" xfId="9" applyFill="1" applyBorder="1" applyAlignment="1">
      <alignment horizontal="center" vertical="center" wrapText="1"/>
    </xf>
    <xf numFmtId="0" fontId="9" fillId="0" borderId="6" xfId="9" applyFill="1" applyBorder="1" applyAlignment="1">
      <alignment horizontal="center" vertical="center" wrapText="1"/>
    </xf>
    <xf numFmtId="0" fontId="9" fillId="0" borderId="7" xfId="9" applyFill="1" applyBorder="1" applyAlignment="1">
      <alignment horizontal="center" vertical="center" wrapText="1"/>
    </xf>
    <xf numFmtId="0" fontId="9" fillId="0" borderId="0" xfId="9" applyFill="1" applyAlignment="1">
      <alignment horizontal="center" vertical="center" wrapText="1"/>
    </xf>
    <xf numFmtId="0" fontId="9" fillId="0" borderId="8" xfId="9" applyFill="1" applyBorder="1" applyAlignment="1">
      <alignment horizontal="center" vertical="center" wrapText="1"/>
    </xf>
    <xf numFmtId="0" fontId="9" fillId="0" borderId="9" xfId="9" applyFill="1" applyBorder="1" applyAlignment="1">
      <alignment horizontal="center" vertical="center" wrapText="1"/>
    </xf>
    <xf numFmtId="0" fontId="9" fillId="0" borderId="11" xfId="9" applyFill="1" applyBorder="1" applyAlignment="1">
      <alignment horizontal="center" vertical="center" wrapText="1"/>
    </xf>
    <xf numFmtId="0" fontId="9" fillId="0" borderId="10" xfId="9" applyFill="1" applyBorder="1" applyAlignment="1">
      <alignment horizontal="center" vertical="center" wrapText="1"/>
    </xf>
    <xf numFmtId="0" fontId="9" fillId="0" borderId="55" xfId="9" applyFill="1" applyBorder="1" applyAlignment="1">
      <alignment horizontal="center" vertical="center"/>
    </xf>
    <xf numFmtId="0" fontId="9" fillId="0" borderId="45" xfId="9" applyFill="1" applyBorder="1" applyAlignment="1">
      <alignment horizontal="center" vertical="center"/>
    </xf>
    <xf numFmtId="0" fontId="9" fillId="0" borderId="92" xfId="9" applyFill="1" applyBorder="1" applyAlignment="1">
      <alignment horizontal="center" vertical="center"/>
    </xf>
    <xf numFmtId="0" fontId="9" fillId="0" borderId="10" xfId="9" applyFill="1" applyBorder="1" applyAlignment="1">
      <alignment horizontal="center" vertical="center"/>
    </xf>
    <xf numFmtId="198" fontId="15" fillId="0" borderId="54" xfId="0" applyNumberFormat="1" applyFont="1" applyBorder="1" applyAlignment="1" applyProtection="1">
      <alignment horizontal="center" vertical="center" shrinkToFit="1"/>
      <protection locked="0"/>
    </xf>
    <xf numFmtId="198" fontId="15" fillId="0" borderId="51" xfId="0" applyNumberFormat="1" applyFont="1" applyBorder="1" applyAlignment="1" applyProtection="1">
      <alignment horizontal="center" vertical="center" shrinkToFit="1"/>
      <protection locked="0"/>
    </xf>
    <xf numFmtId="198" fontId="15" fillId="0" borderId="47" xfId="0" applyNumberFormat="1" applyFont="1" applyBorder="1" applyAlignment="1" applyProtection="1">
      <alignment horizontal="center" vertical="center" shrinkToFit="1"/>
      <protection locked="0"/>
    </xf>
    <xf numFmtId="0" fontId="15" fillId="0" borderId="18" xfId="0" applyFont="1" applyBorder="1" applyAlignment="1" applyProtection="1">
      <alignment horizontal="center" vertical="center" wrapText="1"/>
      <protection locked="0"/>
    </xf>
    <xf numFmtId="0" fontId="15" fillId="0" borderId="12" xfId="0" applyFont="1" applyBorder="1" applyAlignment="1" applyProtection="1">
      <alignment horizontal="center" vertical="center" wrapText="1"/>
      <protection locked="0"/>
    </xf>
    <xf numFmtId="0" fontId="15" fillId="0" borderId="7" xfId="0" applyFont="1" applyBorder="1" applyAlignment="1" applyProtection="1">
      <alignment horizontal="center" vertical="center" wrapText="1"/>
      <protection locked="0"/>
    </xf>
    <xf numFmtId="0" fontId="15" fillId="0" borderId="0" xfId="0" applyFont="1" applyAlignment="1" applyProtection="1">
      <alignment horizontal="center" vertical="center" wrapText="1"/>
      <protection locked="0"/>
    </xf>
    <xf numFmtId="0" fontId="15" fillId="0" borderId="9" xfId="0" applyFont="1" applyBorder="1" applyAlignment="1" applyProtection="1">
      <alignment horizontal="center" vertical="center" wrapText="1"/>
      <protection locked="0"/>
    </xf>
    <xf numFmtId="0" fontId="15" fillId="0" borderId="11" xfId="0" applyFont="1" applyBorder="1" applyAlignment="1" applyProtection="1">
      <alignment horizontal="center" vertical="center" wrapText="1"/>
      <protection locked="0"/>
    </xf>
    <xf numFmtId="0" fontId="15" fillId="0" borderId="12" xfId="0" applyFont="1" applyBorder="1" applyAlignment="1" applyProtection="1">
      <alignment horizontal="left" vertical="center" shrinkToFit="1"/>
      <protection locked="0"/>
    </xf>
    <xf numFmtId="0" fontId="2" fillId="0" borderId="12" xfId="0" applyFont="1" applyBorder="1" applyAlignment="1" applyProtection="1">
      <alignment horizontal="left" vertical="center" shrinkToFit="1"/>
      <protection locked="0"/>
    </xf>
    <xf numFmtId="0" fontId="2" fillId="0" borderId="6" xfId="0" applyFont="1" applyBorder="1" applyAlignment="1" applyProtection="1">
      <alignment horizontal="left" vertical="center" shrinkToFit="1"/>
      <protection locked="0"/>
    </xf>
    <xf numFmtId="201" fontId="15" fillId="0" borderId="55" xfId="0" applyNumberFormat="1" applyFont="1" applyBorder="1" applyAlignment="1" applyProtection="1">
      <alignment horizontal="center" vertical="center"/>
      <protection locked="0"/>
    </xf>
    <xf numFmtId="201" fontId="15" fillId="0" borderId="45" xfId="0" applyNumberFormat="1" applyFont="1" applyBorder="1" applyAlignment="1" applyProtection="1">
      <alignment horizontal="center" vertical="center"/>
      <protection locked="0"/>
    </xf>
    <xf numFmtId="201" fontId="15" fillId="0" borderId="92" xfId="0" applyNumberFormat="1" applyFont="1" applyBorder="1" applyAlignment="1" applyProtection="1">
      <alignment horizontal="center" vertical="center"/>
      <protection locked="0"/>
    </xf>
    <xf numFmtId="0" fontId="15" fillId="0" borderId="45" xfId="0" applyFont="1" applyBorder="1" applyAlignment="1" applyProtection="1">
      <alignment horizontal="left" vertical="center" shrinkToFit="1"/>
      <protection locked="0"/>
    </xf>
    <xf numFmtId="0" fontId="2" fillId="0" borderId="45" xfId="0" applyFont="1" applyBorder="1" applyAlignment="1" applyProtection="1">
      <alignment horizontal="left" vertical="center" shrinkToFit="1"/>
      <protection locked="0"/>
    </xf>
    <xf numFmtId="0" fontId="2" fillId="0" borderId="92" xfId="0" applyFont="1" applyBorder="1" applyAlignment="1" applyProtection="1">
      <alignment horizontal="left" vertical="center" shrinkToFit="1"/>
      <protection locked="0"/>
    </xf>
    <xf numFmtId="0" fontId="15" fillId="0" borderId="57" xfId="9" applyFont="1" applyFill="1" applyBorder="1" applyAlignment="1" applyProtection="1">
      <alignment horizontal="center" vertical="center"/>
      <protection locked="0"/>
    </xf>
    <xf numFmtId="0" fontId="15" fillId="0" borderId="44" xfId="9" applyFont="1" applyFill="1" applyBorder="1" applyAlignment="1" applyProtection="1">
      <alignment horizontal="center" vertical="center"/>
      <protection locked="0"/>
    </xf>
    <xf numFmtId="0" fontId="15" fillId="0" borderId="93" xfId="9" applyFont="1" applyFill="1" applyBorder="1" applyAlignment="1" applyProtection="1">
      <alignment horizontal="center" vertical="center"/>
      <protection locked="0"/>
    </xf>
    <xf numFmtId="0" fontId="15" fillId="0" borderId="11" xfId="0" applyFont="1" applyBorder="1" applyAlignment="1" applyProtection="1">
      <alignment horizontal="left" vertical="center" shrinkToFit="1"/>
      <protection locked="0"/>
    </xf>
    <xf numFmtId="0" fontId="2" fillId="0" borderId="10" xfId="0" applyFont="1" applyBorder="1" applyAlignment="1" applyProtection="1">
      <alignment horizontal="left" vertical="center" shrinkToFit="1"/>
      <protection locked="0"/>
    </xf>
    <xf numFmtId="198" fontId="15" fillId="0" borderId="12" xfId="0" applyNumberFormat="1" applyFont="1" applyBorder="1" applyAlignment="1">
      <alignment horizontal="left" vertical="center"/>
    </xf>
    <xf numFmtId="0" fontId="41" fillId="0" borderId="12" xfId="0" applyFont="1" applyBorder="1" applyAlignment="1" applyProtection="1">
      <alignment horizontal="left" vertical="center" shrinkToFit="1"/>
      <protection locked="0"/>
    </xf>
    <xf numFmtId="0" fontId="41" fillId="0" borderId="6" xfId="0" applyFont="1" applyBorder="1" applyAlignment="1" applyProtection="1">
      <alignment horizontal="left" vertical="center" shrinkToFit="1"/>
      <protection locked="0"/>
    </xf>
    <xf numFmtId="0" fontId="41" fillId="0" borderId="45" xfId="0" applyFont="1" applyBorder="1" applyAlignment="1" applyProtection="1">
      <alignment horizontal="left" vertical="center" shrinkToFit="1"/>
      <protection locked="0"/>
    </xf>
    <xf numFmtId="0" fontId="41" fillId="0" borderId="11" xfId="0" applyFont="1" applyBorder="1" applyAlignment="1" applyProtection="1">
      <alignment horizontal="left" vertical="center" shrinkToFit="1"/>
      <protection locked="0"/>
    </xf>
    <xf numFmtId="0" fontId="43" fillId="0" borderId="8" xfId="9" applyFont="1" applyFill="1" applyBorder="1" applyAlignment="1">
      <alignment horizontal="center" vertical="center" wrapText="1"/>
    </xf>
    <xf numFmtId="0" fontId="43" fillId="0" borderId="9" xfId="9" applyFont="1" applyFill="1" applyBorder="1" applyAlignment="1">
      <alignment horizontal="center" vertical="center" wrapText="1"/>
    </xf>
    <xf numFmtId="0" fontId="43" fillId="0" borderId="10" xfId="9" applyFont="1" applyFill="1" applyBorder="1" applyAlignment="1">
      <alignment horizontal="center" vertical="center" wrapText="1"/>
    </xf>
    <xf numFmtId="0" fontId="43" fillId="0" borderId="11" xfId="9" applyFont="1" applyFill="1" applyBorder="1" applyAlignment="1">
      <alignment horizontal="right" vertical="center"/>
    </xf>
    <xf numFmtId="198" fontId="41" fillId="0" borderId="97" xfId="0" applyNumberFormat="1" applyFont="1" applyBorder="1" applyAlignment="1">
      <alignment horizontal="left" vertical="center"/>
    </xf>
    <xf numFmtId="0" fontId="43" fillId="0" borderId="0" xfId="9" applyFont="1" applyFill="1" applyAlignment="1" applyProtection="1">
      <alignment horizontal="left" vertical="center" wrapText="1"/>
      <protection locked="0"/>
    </xf>
    <xf numFmtId="0" fontId="43" fillId="0" borderId="55" xfId="9" applyFont="1" applyFill="1" applyBorder="1" applyAlignment="1" applyProtection="1">
      <alignment horizontal="right" vertical="center"/>
      <protection locked="0"/>
    </xf>
    <xf numFmtId="0" fontId="43" fillId="0" borderId="45" xfId="9" applyFont="1" applyFill="1" applyBorder="1" applyAlignment="1" applyProtection="1">
      <alignment horizontal="right" vertical="center"/>
      <protection locked="0"/>
    </xf>
    <xf numFmtId="0" fontId="48" fillId="0" borderId="93" xfId="0" applyFont="1" applyBorder="1" applyAlignment="1">
      <alignment horizontal="center" vertical="center"/>
    </xf>
    <xf numFmtId="3" fontId="43" fillId="0" borderId="45" xfId="9" applyNumberFormat="1" applyFont="1" applyFill="1" applyBorder="1" applyAlignment="1" applyProtection="1">
      <alignment horizontal="left" vertical="center"/>
      <protection locked="0"/>
    </xf>
    <xf numFmtId="3" fontId="43" fillId="0" borderId="92" xfId="9" applyNumberFormat="1" applyFont="1" applyFill="1" applyBorder="1" applyAlignment="1" applyProtection="1">
      <alignment horizontal="left" vertical="center"/>
      <protection locked="0"/>
    </xf>
    <xf numFmtId="0" fontId="43" fillId="0" borderId="54" xfId="1" applyNumberFormat="1" applyFont="1" applyFill="1" applyBorder="1" applyAlignment="1" applyProtection="1">
      <alignment horizontal="right" vertical="center"/>
      <protection locked="0"/>
    </xf>
    <xf numFmtId="0" fontId="43" fillId="0" borderId="51" xfId="1" applyNumberFormat="1" applyFont="1" applyFill="1" applyBorder="1" applyAlignment="1" applyProtection="1">
      <alignment horizontal="right" vertical="center"/>
      <protection locked="0"/>
    </xf>
    <xf numFmtId="3" fontId="43" fillId="0" borderId="51" xfId="9" applyNumberFormat="1" applyFont="1" applyFill="1" applyBorder="1" applyAlignment="1" applyProtection="1">
      <alignment horizontal="left" vertical="center"/>
      <protection locked="0"/>
    </xf>
    <xf numFmtId="3" fontId="43" fillId="0" borderId="47" xfId="9" applyNumberFormat="1" applyFont="1" applyFill="1" applyBorder="1" applyAlignment="1" applyProtection="1">
      <alignment horizontal="left" vertical="center"/>
      <protection locked="0"/>
    </xf>
    <xf numFmtId="0" fontId="43" fillId="0" borderId="54" xfId="9" applyFont="1" applyFill="1" applyBorder="1" applyAlignment="1" applyProtection="1">
      <alignment horizontal="right" vertical="center"/>
      <protection locked="0"/>
    </xf>
    <xf numFmtId="0" fontId="43" fillId="0" borderId="51" xfId="9" applyFont="1" applyFill="1" applyBorder="1" applyAlignment="1" applyProtection="1">
      <alignment horizontal="right" vertical="center"/>
      <protection locked="0"/>
    </xf>
    <xf numFmtId="0" fontId="43" fillId="0" borderId="55" xfId="1" applyNumberFormat="1" applyFont="1" applyFill="1" applyBorder="1" applyAlignment="1" applyProtection="1">
      <alignment horizontal="right" vertical="center"/>
      <protection locked="0"/>
    </xf>
    <xf numFmtId="0" fontId="43" fillId="0" borderId="45" xfId="1" applyNumberFormat="1" applyFont="1" applyFill="1" applyBorder="1" applyAlignment="1" applyProtection="1">
      <alignment horizontal="right" vertical="center"/>
      <protection locked="0"/>
    </xf>
    <xf numFmtId="222" fontId="43" fillId="6" borderId="9" xfId="1" applyNumberFormat="1" applyFont="1" applyFill="1" applyBorder="1" applyAlignment="1" applyProtection="1">
      <alignment horizontal="right" vertical="center"/>
    </xf>
    <xf numFmtId="222" fontId="43" fillId="6" borderId="11" xfId="1" applyNumberFormat="1" applyFont="1" applyFill="1" applyBorder="1" applyAlignment="1" applyProtection="1">
      <alignment horizontal="right" vertical="center"/>
    </xf>
    <xf numFmtId="3" fontId="43" fillId="0" borderId="11" xfId="9" applyNumberFormat="1" applyFont="1" applyFill="1" applyBorder="1" applyAlignment="1" applyProtection="1">
      <alignment horizontal="left" vertical="center"/>
      <protection locked="0"/>
    </xf>
    <xf numFmtId="3" fontId="43" fillId="0" borderId="10" xfId="9" applyNumberFormat="1" applyFont="1" applyFill="1" applyBorder="1" applyAlignment="1" applyProtection="1">
      <alignment horizontal="left" vertical="center"/>
      <protection locked="0"/>
    </xf>
    <xf numFmtId="222" fontId="43" fillId="6" borderId="9" xfId="9" applyNumberFormat="1" applyFont="1" applyFill="1" applyBorder="1" applyAlignment="1">
      <alignment horizontal="right" vertical="center"/>
    </xf>
    <xf numFmtId="222" fontId="43" fillId="6" borderId="11" xfId="9" applyNumberFormat="1" applyFont="1" applyFill="1" applyBorder="1" applyAlignment="1">
      <alignment horizontal="right" vertical="center"/>
    </xf>
    <xf numFmtId="3" fontId="43" fillId="0" borderId="44" xfId="9" applyNumberFormat="1" applyFont="1" applyFill="1" applyBorder="1" applyAlignment="1" applyProtection="1">
      <alignment horizontal="left" vertical="center"/>
      <protection locked="0"/>
    </xf>
    <xf numFmtId="3" fontId="43" fillId="0" borderId="93" xfId="9" applyNumberFormat="1" applyFont="1" applyFill="1" applyBorder="1" applyAlignment="1" applyProtection="1">
      <alignment horizontal="left" vertical="center"/>
      <protection locked="0"/>
    </xf>
    <xf numFmtId="0" fontId="43" fillId="0" borderId="57" xfId="1" applyNumberFormat="1" applyFont="1" applyFill="1" applyBorder="1" applyAlignment="1" applyProtection="1">
      <alignment horizontal="right" vertical="center"/>
      <protection locked="0"/>
    </xf>
    <xf numFmtId="0" fontId="43" fillId="0" borderId="44" xfId="1" applyNumberFormat="1" applyFont="1" applyFill="1" applyBorder="1" applyAlignment="1" applyProtection="1">
      <alignment horizontal="right" vertical="center"/>
      <protection locked="0"/>
    </xf>
    <xf numFmtId="0" fontId="43" fillId="0" borderId="57" xfId="9" applyFont="1" applyFill="1" applyBorder="1" applyAlignment="1" applyProtection="1">
      <alignment horizontal="right" vertical="center"/>
      <protection locked="0"/>
    </xf>
    <xf numFmtId="0" fontId="43" fillId="0" borderId="44" xfId="9" applyFont="1" applyFill="1" applyBorder="1" applyAlignment="1" applyProtection="1">
      <alignment horizontal="right" vertical="center"/>
      <protection locked="0"/>
    </xf>
    <xf numFmtId="0" fontId="9" fillId="0" borderId="0" xfId="9" applyFill="1" applyAlignment="1">
      <alignment horizontal="distributed" vertical="center" shrinkToFit="1"/>
    </xf>
    <xf numFmtId="0" fontId="9" fillId="0" borderId="0" xfId="9" applyFill="1" applyAlignment="1">
      <alignment horizontal="left" vertical="center" shrinkToFit="1"/>
    </xf>
    <xf numFmtId="0" fontId="2" fillId="0" borderId="0" xfId="0" applyFont="1" applyAlignment="1">
      <alignment horizontal="left" vertical="center" shrinkToFit="1"/>
    </xf>
    <xf numFmtId="49" fontId="3" fillId="0" borderId="0" xfId="9" quotePrefix="1" applyNumberFormat="1" applyFont="1" applyFill="1" applyAlignment="1" applyProtection="1">
      <alignment horizontal="center" vertical="center"/>
      <protection locked="0"/>
    </xf>
    <xf numFmtId="0" fontId="3" fillId="0" borderId="33" xfId="9" applyFont="1" applyFill="1" applyBorder="1" applyAlignment="1" applyProtection="1">
      <alignment horizontal="center" vertical="center"/>
      <protection locked="0"/>
    </xf>
    <xf numFmtId="0" fontId="3" fillId="0" borderId="34" xfId="9" applyFont="1" applyFill="1" applyBorder="1" applyAlignment="1" applyProtection="1">
      <alignment horizontal="center" vertical="center"/>
      <protection locked="0"/>
    </xf>
    <xf numFmtId="0" fontId="3" fillId="0" borderId="126" xfId="9" applyFont="1" applyFill="1" applyBorder="1" applyAlignment="1" applyProtection="1">
      <alignment horizontal="center" vertical="center"/>
      <protection locked="0"/>
    </xf>
    <xf numFmtId="0" fontId="3" fillId="0" borderId="36" xfId="9" applyFont="1" applyFill="1" applyBorder="1" applyAlignment="1" applyProtection="1">
      <alignment horizontal="center" vertical="center"/>
      <protection locked="0"/>
    </xf>
    <xf numFmtId="0" fontId="26" fillId="0" borderId="1" xfId="9" applyFont="1" applyFill="1" applyBorder="1" applyAlignment="1">
      <alignment horizontal="center" vertical="center"/>
    </xf>
    <xf numFmtId="0" fontId="26" fillId="0" borderId="0" xfId="9" applyFont="1" applyFill="1" applyAlignment="1">
      <alignment horizontal="center" vertical="center"/>
    </xf>
    <xf numFmtId="0" fontId="26" fillId="0" borderId="0" xfId="9" applyFont="1" applyFill="1" applyAlignment="1">
      <alignment horizontal="left" vertical="center"/>
    </xf>
    <xf numFmtId="0" fontId="9" fillId="0" borderId="0" xfId="9" quotePrefix="1" applyFill="1" applyAlignment="1">
      <alignment horizontal="right" vertical="top"/>
    </xf>
    <xf numFmtId="0" fontId="15" fillId="0" borderId="0" xfId="9" applyFont="1" applyFill="1" applyAlignment="1">
      <alignment horizontal="left" vertical="center" shrinkToFit="1"/>
    </xf>
    <xf numFmtId="0" fontId="56" fillId="0" borderId="25" xfId="9" applyFont="1" applyFill="1" applyBorder="1" applyAlignment="1">
      <alignment horizontal="left" vertical="top" wrapText="1"/>
    </xf>
    <xf numFmtId="0" fontId="56" fillId="0" borderId="0" xfId="9" applyFont="1" applyFill="1" applyAlignment="1">
      <alignment horizontal="left" vertical="top" wrapText="1"/>
    </xf>
    <xf numFmtId="0" fontId="56" fillId="0" borderId="2" xfId="9" applyFont="1" applyFill="1" applyBorder="1" applyAlignment="1">
      <alignment horizontal="left" vertical="top" wrapText="1"/>
    </xf>
    <xf numFmtId="0" fontId="9" fillId="0" borderId="0" xfId="9" applyFill="1" applyAlignment="1" applyProtection="1">
      <alignment horizontal="left" vertical="top" wrapText="1" shrinkToFit="1"/>
      <protection locked="0"/>
    </xf>
    <xf numFmtId="196" fontId="43" fillId="0" borderId="54" xfId="9" applyNumberFormat="1" applyFont="1" applyFill="1" applyBorder="1" applyAlignment="1" applyProtection="1">
      <alignment horizontal="right" vertical="center"/>
      <protection locked="0"/>
    </xf>
    <xf numFmtId="196" fontId="43" fillId="0" borderId="51" xfId="9" applyNumberFormat="1" applyFont="1" applyFill="1" applyBorder="1" applyAlignment="1" applyProtection="1">
      <alignment horizontal="right" vertical="center"/>
      <protection locked="0"/>
    </xf>
    <xf numFmtId="196" fontId="43" fillId="0" borderId="51" xfId="9" applyNumberFormat="1" applyFont="1" applyFill="1" applyBorder="1" applyAlignment="1" applyProtection="1">
      <alignment horizontal="left" vertical="center"/>
      <protection locked="0"/>
    </xf>
    <xf numFmtId="3" fontId="43" fillId="0" borderId="51" xfId="9" applyNumberFormat="1" applyFont="1" applyFill="1" applyBorder="1" applyAlignment="1" applyProtection="1">
      <alignment horizontal="center" vertical="center"/>
      <protection locked="0"/>
    </xf>
    <xf numFmtId="3" fontId="43" fillId="0" borderId="47" xfId="9" applyNumberFormat="1" applyFont="1" applyFill="1" applyBorder="1" applyAlignment="1" applyProtection="1">
      <alignment horizontal="center" vertical="center"/>
      <protection locked="0"/>
    </xf>
    <xf numFmtId="3" fontId="43" fillId="0" borderId="12" xfId="9" applyNumberFormat="1" applyFont="1" applyFill="1" applyBorder="1" applyAlignment="1" applyProtection="1">
      <alignment horizontal="right" vertical="center"/>
      <protection locked="0"/>
    </xf>
    <xf numFmtId="3" fontId="43" fillId="0" borderId="12" xfId="9" applyNumberFormat="1" applyFont="1" applyFill="1" applyBorder="1" applyAlignment="1" applyProtection="1">
      <alignment horizontal="center" vertical="center"/>
      <protection locked="0"/>
    </xf>
    <xf numFmtId="3" fontId="43" fillId="0" borderId="6" xfId="9" applyNumberFormat="1" applyFont="1" applyFill="1" applyBorder="1" applyAlignment="1" applyProtection="1">
      <alignment horizontal="center" vertical="center"/>
      <protection locked="0"/>
    </xf>
    <xf numFmtId="196" fontId="43" fillId="0" borderId="18" xfId="9" applyNumberFormat="1" applyFont="1" applyFill="1" applyBorder="1" applyAlignment="1" applyProtection="1">
      <alignment horizontal="right" vertical="center"/>
      <protection locked="0"/>
    </xf>
    <xf numFmtId="196" fontId="43" fillId="0" borderId="12" xfId="9" applyNumberFormat="1" applyFont="1" applyFill="1" applyBorder="1" applyAlignment="1" applyProtection="1">
      <alignment horizontal="right" vertical="center"/>
      <protection locked="0"/>
    </xf>
    <xf numFmtId="196" fontId="43" fillId="0" borderId="12" xfId="9" applyNumberFormat="1" applyFont="1" applyFill="1" applyBorder="1" applyAlignment="1" applyProtection="1">
      <alignment horizontal="left" vertical="center"/>
      <protection locked="0"/>
    </xf>
    <xf numFmtId="196" fontId="43" fillId="0" borderId="45" xfId="9" applyNumberFormat="1" applyFont="1" applyFill="1" applyBorder="1" applyAlignment="1" applyProtection="1">
      <alignment horizontal="left" vertical="center"/>
      <protection locked="0"/>
    </xf>
    <xf numFmtId="3" fontId="43" fillId="0" borderId="45" xfId="9" applyNumberFormat="1" applyFont="1" applyFill="1" applyBorder="1" applyAlignment="1" applyProtection="1">
      <alignment horizontal="right" vertical="center"/>
      <protection locked="0"/>
    </xf>
    <xf numFmtId="0" fontId="43" fillId="0" borderId="11" xfId="9" applyFont="1" applyFill="1" applyBorder="1">
      <alignment vertical="center"/>
    </xf>
    <xf numFmtId="196" fontId="43" fillId="0" borderId="55" xfId="9" applyNumberFormat="1" applyFont="1" applyFill="1" applyBorder="1" applyAlignment="1" applyProtection="1">
      <alignment horizontal="right" vertical="center"/>
      <protection locked="0"/>
    </xf>
    <xf numFmtId="196" fontId="43" fillId="0" borderId="45" xfId="9" applyNumberFormat="1" applyFont="1" applyFill="1" applyBorder="1" applyAlignment="1" applyProtection="1">
      <alignment horizontal="right" vertical="center"/>
      <protection locked="0"/>
    </xf>
    <xf numFmtId="3" fontId="43" fillId="0" borderId="45" xfId="9" applyNumberFormat="1" applyFont="1" applyFill="1" applyBorder="1" applyAlignment="1" applyProtection="1">
      <alignment horizontal="center" vertical="center"/>
      <protection locked="0"/>
    </xf>
    <xf numFmtId="3" fontId="43" fillId="0" borderId="92" xfId="9" applyNumberFormat="1" applyFont="1" applyFill="1" applyBorder="1" applyAlignment="1" applyProtection="1">
      <alignment horizontal="center" vertical="center"/>
      <protection locked="0"/>
    </xf>
    <xf numFmtId="3" fontId="43" fillId="0" borderId="11" xfId="9" applyNumberFormat="1" applyFont="1" applyFill="1" applyBorder="1" applyAlignment="1" applyProtection="1">
      <alignment horizontal="center" vertical="center"/>
      <protection locked="0"/>
    </xf>
    <xf numFmtId="3" fontId="43" fillId="0" borderId="10" xfId="9" applyNumberFormat="1" applyFont="1" applyFill="1" applyBorder="1" applyAlignment="1" applyProtection="1">
      <alignment horizontal="center" vertical="center"/>
      <protection locked="0"/>
    </xf>
    <xf numFmtId="196" fontId="43" fillId="0" borderId="9" xfId="9" applyNumberFormat="1" applyFont="1" applyFill="1" applyBorder="1" applyAlignment="1" applyProtection="1">
      <alignment horizontal="right" vertical="center"/>
      <protection locked="0"/>
    </xf>
    <xf numFmtId="196" fontId="43" fillId="0" borderId="11" xfId="9" applyNumberFormat="1" applyFont="1" applyFill="1" applyBorder="1" applyAlignment="1" applyProtection="1">
      <alignment horizontal="right" vertical="center"/>
      <protection locked="0"/>
    </xf>
    <xf numFmtId="196" fontId="43" fillId="0" borderId="11" xfId="9" applyNumberFormat="1" applyFont="1" applyFill="1" applyBorder="1" applyAlignment="1" applyProtection="1">
      <alignment horizontal="left" vertical="center"/>
      <protection locked="0"/>
    </xf>
    <xf numFmtId="0" fontId="43" fillId="0" borderId="11" xfId="9" applyFont="1" applyFill="1" applyBorder="1" applyAlignment="1" applyProtection="1">
      <alignment horizontal="right" vertical="center"/>
      <protection locked="0"/>
    </xf>
    <xf numFmtId="3" fontId="43" fillId="0" borderId="11" xfId="9" applyNumberFormat="1" applyFont="1" applyFill="1" applyBorder="1" applyAlignment="1" applyProtection="1">
      <alignment horizontal="right" vertical="center"/>
      <protection locked="0"/>
    </xf>
    <xf numFmtId="0" fontId="43" fillId="0" borderId="1" xfId="10" quotePrefix="1" applyFont="1" applyBorder="1" applyAlignment="1">
      <alignment horizontal="right" vertical="center"/>
    </xf>
    <xf numFmtId="0" fontId="43" fillId="0" borderId="0" xfId="10" applyFont="1" applyAlignment="1">
      <alignment horizontal="right" vertical="center"/>
    </xf>
    <xf numFmtId="0" fontId="43" fillId="0" borderId="57" xfId="9" applyFont="1" applyFill="1" applyBorder="1" applyAlignment="1">
      <alignment horizontal="center" vertical="center" wrapText="1"/>
    </xf>
    <xf numFmtId="0" fontId="43" fillId="0" borderId="44" xfId="9" applyFont="1" applyFill="1" applyBorder="1" applyAlignment="1">
      <alignment horizontal="center" vertical="center" wrapText="1"/>
    </xf>
    <xf numFmtId="0" fontId="43" fillId="0" borderId="93" xfId="9" applyFont="1" applyFill="1" applyBorder="1" applyAlignment="1">
      <alignment horizontal="center" vertical="center" wrapText="1"/>
    </xf>
    <xf numFmtId="196" fontId="43" fillId="0" borderId="57" xfId="9" applyNumberFormat="1" applyFont="1" applyFill="1" applyBorder="1" applyAlignment="1" applyProtection="1">
      <alignment horizontal="right" vertical="center"/>
      <protection locked="0"/>
    </xf>
    <xf numFmtId="196" fontId="43" fillId="0" borderId="44" xfId="9" applyNumberFormat="1" applyFont="1" applyFill="1" applyBorder="1" applyAlignment="1" applyProtection="1">
      <alignment horizontal="right" vertical="center"/>
      <protection locked="0"/>
    </xf>
    <xf numFmtId="196" fontId="43" fillId="0" borderId="44" xfId="9" applyNumberFormat="1" applyFont="1" applyFill="1" applyBorder="1" applyAlignment="1" applyProtection="1">
      <alignment horizontal="left" vertical="center"/>
      <protection locked="0"/>
    </xf>
    <xf numFmtId="3" fontId="43" fillId="0" borderId="44" xfId="9" applyNumberFormat="1" applyFont="1" applyFill="1" applyBorder="1" applyAlignment="1" applyProtection="1">
      <alignment horizontal="center" vertical="center"/>
      <protection locked="0"/>
    </xf>
    <xf numFmtId="3" fontId="43" fillId="0" borderId="93" xfId="9" applyNumberFormat="1" applyFont="1" applyFill="1" applyBorder="1" applyAlignment="1" applyProtection="1">
      <alignment horizontal="center" vertical="center"/>
      <protection locked="0"/>
    </xf>
    <xf numFmtId="192" fontId="43" fillId="0" borderId="55" xfId="9" applyNumberFormat="1" applyFont="1" applyFill="1" applyBorder="1" applyAlignment="1" applyProtection="1">
      <alignment horizontal="center" vertical="center" shrinkToFit="1"/>
      <protection locked="0"/>
    </xf>
    <xf numFmtId="192" fontId="43" fillId="0" borderId="92" xfId="9" applyNumberFormat="1" applyFont="1" applyFill="1" applyBorder="1" applyAlignment="1" applyProtection="1">
      <alignment horizontal="center" vertical="center" shrinkToFit="1"/>
      <protection locked="0"/>
    </xf>
    <xf numFmtId="192" fontId="43" fillId="0" borderId="54" xfId="9" applyNumberFormat="1" applyFont="1" applyFill="1" applyBorder="1" applyAlignment="1" applyProtection="1">
      <alignment horizontal="center" vertical="center" shrinkToFit="1"/>
      <protection locked="0"/>
    </xf>
    <xf numFmtId="192" fontId="43" fillId="0" borderId="47" xfId="9" applyNumberFormat="1" applyFont="1" applyFill="1" applyBorder="1" applyAlignment="1" applyProtection="1">
      <alignment horizontal="center" vertical="center" shrinkToFit="1"/>
      <protection locked="0"/>
    </xf>
    <xf numFmtId="0" fontId="43" fillId="0" borderId="55" xfId="9" applyFont="1" applyFill="1" applyBorder="1" applyAlignment="1" applyProtection="1">
      <alignment horizontal="left" vertical="center" shrinkToFit="1"/>
      <protection locked="0"/>
    </xf>
    <xf numFmtId="192" fontId="43" fillId="0" borderId="163" xfId="9" applyNumberFormat="1" applyFont="1" applyFill="1" applyBorder="1" applyAlignment="1" applyProtection="1">
      <alignment horizontal="center" vertical="center" shrinkToFit="1"/>
      <protection locked="0"/>
    </xf>
    <xf numFmtId="0" fontId="43" fillId="0" borderId="54" xfId="9" applyFont="1" applyFill="1" applyBorder="1" applyAlignment="1" applyProtection="1">
      <alignment horizontal="left" vertical="center" shrinkToFit="1"/>
      <protection locked="0"/>
    </xf>
    <xf numFmtId="192" fontId="43" fillId="0" borderId="162" xfId="9" applyNumberFormat="1" applyFont="1" applyFill="1" applyBorder="1" applyAlignment="1" applyProtection="1">
      <alignment horizontal="center" vertical="center" shrinkToFit="1"/>
      <protection locked="0"/>
    </xf>
    <xf numFmtId="0" fontId="43" fillId="0" borderId="0" xfId="10" applyFont="1" applyAlignment="1">
      <alignment horizontal="left" vertical="center"/>
    </xf>
    <xf numFmtId="192" fontId="43" fillId="0" borderId="57" xfId="9" applyNumberFormat="1" applyFont="1" applyFill="1" applyBorder="1" applyAlignment="1" applyProtection="1">
      <alignment horizontal="center" vertical="center" shrinkToFit="1"/>
      <protection locked="0"/>
    </xf>
    <xf numFmtId="192" fontId="43" fillId="0" borderId="93" xfId="9" applyNumberFormat="1" applyFont="1" applyFill="1" applyBorder="1" applyAlignment="1" applyProtection="1">
      <alignment horizontal="center" vertical="center" shrinkToFit="1"/>
      <protection locked="0"/>
    </xf>
    <xf numFmtId="0" fontId="43" fillId="0" borderId="57" xfId="9" applyFont="1" applyFill="1" applyBorder="1" applyAlignment="1" applyProtection="1">
      <alignment horizontal="left" vertical="center" shrinkToFit="1"/>
      <protection locked="0"/>
    </xf>
    <xf numFmtId="0" fontId="43" fillId="0" borderId="196" xfId="9" applyFont="1" applyFill="1" applyBorder="1" applyAlignment="1" applyProtection="1">
      <alignment horizontal="left" vertical="center" shrinkToFit="1"/>
      <protection locked="0"/>
    </xf>
    <xf numFmtId="192" fontId="43" fillId="0" borderId="62" xfId="9" applyNumberFormat="1" applyFont="1" applyFill="1" applyBorder="1" applyAlignment="1" applyProtection="1">
      <alignment horizontal="center" vertical="center" shrinkToFit="1"/>
      <protection locked="0"/>
    </xf>
    <xf numFmtId="0" fontId="43" fillId="0" borderId="46" xfId="9" applyFont="1" applyFill="1" applyBorder="1" applyAlignment="1" applyProtection="1">
      <alignment vertical="center" shrinkToFit="1"/>
      <protection locked="0"/>
    </xf>
    <xf numFmtId="0" fontId="43" fillId="0" borderId="0" xfId="10" applyFont="1">
      <alignment vertical="center"/>
    </xf>
    <xf numFmtId="0" fontId="43" fillId="0" borderId="0" xfId="10" applyFont="1" applyAlignment="1">
      <alignment horizontal="left" vertical="top" wrapText="1"/>
    </xf>
    <xf numFmtId="0" fontId="43" fillId="0" borderId="0" xfId="9" applyFont="1" applyFill="1" applyAlignment="1" applyProtection="1">
      <alignment vertical="center" shrinkToFit="1"/>
      <protection locked="0"/>
    </xf>
    <xf numFmtId="0" fontId="43" fillId="0" borderId="46" xfId="9" applyFont="1" applyFill="1" applyBorder="1" applyAlignment="1" applyProtection="1">
      <alignment horizontal="left" vertical="center" shrinkToFit="1"/>
      <protection locked="0"/>
    </xf>
    <xf numFmtId="0" fontId="9" fillId="0" borderId="0" xfId="10" applyAlignment="1">
      <alignment horizontal="left" vertical="top" wrapText="1"/>
    </xf>
    <xf numFmtId="0" fontId="68" fillId="0" borderId="0" xfId="15" applyFont="1" applyFill="1" applyAlignment="1" applyProtection="1">
      <alignment horizontal="center" vertical="center"/>
    </xf>
    <xf numFmtId="0" fontId="3" fillId="0" borderId="109" xfId="9" applyFont="1" applyFill="1" applyBorder="1" applyAlignment="1">
      <alignment horizontal="center" vertical="center"/>
    </xf>
    <xf numFmtId="0" fontId="3" fillId="0" borderId="15" xfId="9" applyFont="1" applyFill="1" applyBorder="1" applyAlignment="1">
      <alignment horizontal="center" vertical="center"/>
    </xf>
    <xf numFmtId="0" fontId="3" fillId="0" borderId="110" xfId="9" applyFont="1" applyFill="1" applyBorder="1" applyAlignment="1">
      <alignment horizontal="center" vertical="center"/>
    </xf>
    <xf numFmtId="0" fontId="9" fillId="0" borderId="0" xfId="10">
      <alignment vertical="center"/>
    </xf>
    <xf numFmtId="0" fontId="15" fillId="0" borderId="25" xfId="9" applyFont="1" applyFill="1" applyBorder="1" applyAlignment="1">
      <alignment horizontal="left" vertical="center"/>
    </xf>
    <xf numFmtId="0" fontId="15" fillId="0" borderId="0" xfId="9" applyFont="1" applyFill="1">
      <alignment vertical="center"/>
    </xf>
    <xf numFmtId="0" fontId="2" fillId="0" borderId="0" xfId="0" applyFont="1" applyAlignment="1">
      <alignment vertical="center" shrinkToFit="1"/>
    </xf>
    <xf numFmtId="49" fontId="9" fillId="0" borderId="46" xfId="9" applyNumberFormat="1" applyFill="1" applyBorder="1" applyAlignment="1" applyProtection="1">
      <alignment horizontal="center" vertical="center" shrinkToFit="1"/>
      <protection locked="0"/>
    </xf>
    <xf numFmtId="0" fontId="9" fillId="0" borderId="0" xfId="9" applyFill="1" applyAlignment="1">
      <alignment vertical="top"/>
    </xf>
    <xf numFmtId="0" fontId="9" fillId="0" borderId="0" xfId="10" applyAlignment="1">
      <alignment horizontal="left" vertical="center"/>
    </xf>
    <xf numFmtId="0" fontId="9" fillId="0" borderId="46" xfId="9" applyFill="1" applyBorder="1" applyAlignment="1">
      <alignment horizontal="center" vertical="center"/>
    </xf>
    <xf numFmtId="0" fontId="9" fillId="0" borderId="46" xfId="9" applyFill="1" applyBorder="1" applyAlignment="1" applyProtection="1">
      <alignment vertical="center" shrinkToFit="1"/>
      <protection locked="0"/>
    </xf>
    <xf numFmtId="0" fontId="9" fillId="0" borderId="0" xfId="9" applyFill="1" applyAlignment="1">
      <alignment vertical="center" shrinkToFit="1"/>
    </xf>
    <xf numFmtId="0" fontId="9" fillId="0" borderId="31" xfId="9" applyBorder="1" applyAlignment="1">
      <alignment horizontal="center" vertical="center"/>
    </xf>
    <xf numFmtId="0" fontId="9" fillId="0" borderId="30" xfId="9" applyBorder="1" applyAlignment="1">
      <alignment horizontal="center" vertical="center"/>
    </xf>
    <xf numFmtId="0" fontId="9" fillId="2" borderId="18" xfId="9" applyFill="1" applyBorder="1" applyAlignment="1">
      <alignment horizontal="center" vertical="center"/>
    </xf>
    <xf numFmtId="0" fontId="9" fillId="2" borderId="12" xfId="9" applyFill="1" applyBorder="1" applyAlignment="1">
      <alignment horizontal="center" vertical="center"/>
    </xf>
    <xf numFmtId="0" fontId="9" fillId="2" borderId="262" xfId="9" applyFill="1" applyBorder="1" applyAlignment="1" applyProtection="1">
      <alignment horizontal="center" vertical="center"/>
      <protection locked="0"/>
    </xf>
    <xf numFmtId="0" fontId="9" fillId="2" borderId="263" xfId="9" applyFill="1" applyBorder="1" applyAlignment="1" applyProtection="1">
      <alignment horizontal="center" vertical="center"/>
      <protection locked="0"/>
    </xf>
    <xf numFmtId="0" fontId="9" fillId="2" borderId="264" xfId="9" applyFill="1" applyBorder="1" applyAlignment="1" applyProtection="1">
      <alignment horizontal="center" vertical="center"/>
      <protection locked="0"/>
    </xf>
    <xf numFmtId="0" fontId="9" fillId="2" borderId="265" xfId="9" applyFill="1" applyBorder="1" applyAlignment="1" applyProtection="1">
      <alignment horizontal="center" vertical="center" shrinkToFit="1"/>
      <protection locked="0"/>
    </xf>
    <xf numFmtId="0" fontId="9" fillId="2" borderId="263" xfId="9" applyFill="1" applyBorder="1" applyAlignment="1" applyProtection="1">
      <alignment horizontal="center" vertical="center" shrinkToFit="1"/>
      <protection locked="0"/>
    </xf>
    <xf numFmtId="0" fontId="9" fillId="2" borderId="266" xfId="9" applyFill="1" applyBorder="1" applyAlignment="1" applyProtection="1">
      <alignment horizontal="center" vertical="center" shrinkToFit="1"/>
      <protection locked="0"/>
    </xf>
    <xf numFmtId="0" fontId="9" fillId="2" borderId="51" xfId="9" applyFill="1" applyBorder="1" applyAlignment="1" applyProtection="1">
      <alignment horizontal="center" vertical="center" shrinkToFit="1"/>
      <protection locked="0"/>
    </xf>
    <xf numFmtId="0" fontId="9" fillId="2" borderId="222" xfId="9" applyFill="1" applyBorder="1" applyAlignment="1" applyProtection="1">
      <alignment horizontal="center" vertical="center" shrinkToFit="1"/>
      <protection locked="0"/>
    </xf>
    <xf numFmtId="0" fontId="9" fillId="2" borderId="102" xfId="9" applyFill="1" applyBorder="1" applyAlignment="1" applyProtection="1">
      <alignment horizontal="center" vertical="center" shrinkToFit="1"/>
      <protection locked="0"/>
    </xf>
    <xf numFmtId="0" fontId="9" fillId="2" borderId="47" xfId="9" applyFill="1" applyBorder="1" applyAlignment="1" applyProtection="1">
      <alignment horizontal="center" vertical="center" shrinkToFit="1"/>
      <protection locked="0"/>
    </xf>
    <xf numFmtId="0" fontId="9" fillId="0" borderId="12" xfId="9" applyBorder="1" applyAlignment="1" applyProtection="1">
      <alignment horizontal="center" vertical="center"/>
      <protection locked="0"/>
    </xf>
    <xf numFmtId="0" fontId="9" fillId="0" borderId="6" xfId="9" applyBorder="1" applyAlignment="1" applyProtection="1">
      <alignment horizontal="center" vertical="center"/>
      <protection locked="0"/>
    </xf>
    <xf numFmtId="0" fontId="9" fillId="0" borderId="0" xfId="9" applyFill="1" applyAlignment="1">
      <alignment horizontal="left" vertical="center" wrapText="1"/>
    </xf>
    <xf numFmtId="0" fontId="9" fillId="0" borderId="11" xfId="9" applyFill="1" applyBorder="1" applyAlignment="1">
      <alignment horizontal="left" vertical="center" wrapText="1"/>
    </xf>
    <xf numFmtId="0" fontId="9" fillId="2" borderId="255" xfId="9" applyFill="1" applyBorder="1" applyAlignment="1">
      <alignment horizontal="center" vertical="center" wrapText="1"/>
    </xf>
    <xf numFmtId="0" fontId="9" fillId="2" borderId="256" xfId="9" applyFill="1" applyBorder="1" applyAlignment="1">
      <alignment horizontal="center" vertical="center" wrapText="1"/>
    </xf>
    <xf numFmtId="0" fontId="9" fillId="2" borderId="257" xfId="9" applyFill="1" applyBorder="1" applyAlignment="1">
      <alignment horizontal="center" vertical="center" wrapText="1"/>
    </xf>
    <xf numFmtId="0" fontId="9" fillId="2" borderId="258" xfId="9" applyFill="1" applyBorder="1" applyAlignment="1">
      <alignment horizontal="center" vertical="center" wrapText="1"/>
    </xf>
    <xf numFmtId="0" fontId="9" fillId="2" borderId="259" xfId="9" applyFill="1" applyBorder="1" applyAlignment="1">
      <alignment horizontal="center" vertical="center" wrapText="1"/>
    </xf>
    <xf numFmtId="0" fontId="9" fillId="0" borderId="260" xfId="9" applyBorder="1" applyAlignment="1">
      <alignment horizontal="center" vertical="center"/>
    </xf>
    <xf numFmtId="0" fontId="9" fillId="0" borderId="258" xfId="9" applyBorder="1" applyAlignment="1">
      <alignment horizontal="center" vertical="center"/>
    </xf>
    <xf numFmtId="0" fontId="9" fillId="0" borderId="261" xfId="9" applyBorder="1" applyAlignment="1">
      <alignment horizontal="center" vertical="center"/>
    </xf>
    <xf numFmtId="0" fontId="9" fillId="0" borderId="32" xfId="9" applyBorder="1" applyAlignment="1">
      <alignment horizontal="center" vertical="center"/>
    </xf>
    <xf numFmtId="0" fontId="9" fillId="0" borderId="168" xfId="9" applyBorder="1" applyAlignment="1">
      <alignment horizontal="center" vertical="center"/>
    </xf>
    <xf numFmtId="0" fontId="9" fillId="2" borderId="271" xfId="9" applyFill="1" applyBorder="1" applyAlignment="1" applyProtection="1">
      <alignment horizontal="center" vertical="center"/>
      <protection locked="0"/>
    </xf>
    <xf numFmtId="0" fontId="9" fillId="2" borderId="272" xfId="9" applyFill="1" applyBorder="1" applyAlignment="1" applyProtection="1">
      <alignment horizontal="center" vertical="center"/>
      <protection locked="0"/>
    </xf>
    <xf numFmtId="0" fontId="9" fillId="2" borderId="273" xfId="9" applyFill="1" applyBorder="1" applyAlignment="1" applyProtection="1">
      <alignment horizontal="center" vertical="center"/>
      <protection locked="0"/>
    </xf>
    <xf numFmtId="0" fontId="9" fillId="2" borderId="274" xfId="9" applyFill="1" applyBorder="1" applyAlignment="1" applyProtection="1">
      <alignment horizontal="center" vertical="center" shrinkToFit="1"/>
      <protection locked="0"/>
    </xf>
    <xf numFmtId="0" fontId="9" fillId="2" borderId="272" xfId="9" applyFill="1" applyBorder="1" applyAlignment="1" applyProtection="1">
      <alignment horizontal="center" vertical="center" shrinkToFit="1"/>
      <protection locked="0"/>
    </xf>
    <xf numFmtId="0" fontId="9" fillId="2" borderId="275" xfId="9" applyFill="1" applyBorder="1" applyAlignment="1" applyProtection="1">
      <alignment horizontal="center" vertical="center" shrinkToFit="1"/>
      <protection locked="0"/>
    </xf>
    <xf numFmtId="0" fontId="9" fillId="2" borderId="57" xfId="9" applyFill="1" applyBorder="1" applyAlignment="1" applyProtection="1">
      <alignment horizontal="center" vertical="center" shrinkToFit="1"/>
      <protection locked="0"/>
    </xf>
    <xf numFmtId="0" fontId="9" fillId="2" borderId="44" xfId="9" applyFill="1" applyBorder="1" applyAlignment="1" applyProtection="1">
      <alignment horizontal="center" vertical="center" shrinkToFit="1"/>
      <protection locked="0"/>
    </xf>
    <xf numFmtId="0" fontId="9" fillId="2" borderId="107" xfId="9" applyFill="1" applyBorder="1" applyAlignment="1" applyProtection="1">
      <alignment horizontal="center" vertical="center" shrinkToFit="1"/>
      <protection locked="0"/>
    </xf>
    <xf numFmtId="0" fontId="9" fillId="2" borderId="101" xfId="9" applyFill="1" applyBorder="1" applyAlignment="1" applyProtection="1">
      <alignment horizontal="center" vertical="center" shrinkToFit="1"/>
      <protection locked="0"/>
    </xf>
    <xf numFmtId="0" fontId="9" fillId="2" borderId="93" xfId="9" applyFill="1" applyBorder="1" applyAlignment="1" applyProtection="1">
      <alignment horizontal="center" vertical="center" shrinkToFit="1"/>
      <protection locked="0"/>
    </xf>
    <xf numFmtId="0" fontId="9" fillId="0" borderId="11" xfId="9" applyBorder="1" applyAlignment="1" applyProtection="1">
      <alignment horizontal="center" vertical="center"/>
      <protection locked="0"/>
    </xf>
    <xf numFmtId="0" fontId="9" fillId="0" borderId="10" xfId="9" applyBorder="1" applyAlignment="1" applyProtection="1">
      <alignment horizontal="center" vertical="center"/>
      <protection locked="0"/>
    </xf>
    <xf numFmtId="0" fontId="9" fillId="2" borderId="55" xfId="9" applyFill="1" applyBorder="1" applyAlignment="1">
      <alignment horizontal="center" vertical="center"/>
    </xf>
    <xf numFmtId="0" fontId="9" fillId="2" borderId="45" xfId="9" applyFill="1" applyBorder="1" applyAlignment="1">
      <alignment horizontal="center" vertical="center"/>
    </xf>
    <xf numFmtId="0" fontId="9" fillId="2" borderId="267" xfId="9" applyFill="1" applyBorder="1" applyAlignment="1" applyProtection="1">
      <alignment horizontal="center" vertical="center"/>
      <protection locked="0"/>
    </xf>
    <xf numFmtId="0" fontId="9" fillId="2" borderId="268" xfId="9" applyFill="1" applyBorder="1" applyAlignment="1" applyProtection="1">
      <alignment horizontal="center" vertical="center"/>
      <protection locked="0"/>
    </xf>
    <xf numFmtId="0" fontId="9" fillId="2" borderId="269" xfId="9" applyFill="1" applyBorder="1" applyAlignment="1" applyProtection="1">
      <alignment horizontal="center" vertical="center"/>
      <protection locked="0"/>
    </xf>
    <xf numFmtId="0" fontId="9" fillId="2" borderId="223" xfId="9" applyFill="1" applyBorder="1" applyAlignment="1" applyProtection="1">
      <alignment horizontal="center" vertical="center" shrinkToFit="1"/>
      <protection locked="0"/>
    </xf>
    <xf numFmtId="0" fontId="9" fillId="2" borderId="268" xfId="9" applyFill="1" applyBorder="1" applyAlignment="1" applyProtection="1">
      <alignment horizontal="center" vertical="center" shrinkToFit="1"/>
      <protection locked="0"/>
    </xf>
    <xf numFmtId="0" fontId="9" fillId="2" borderId="270" xfId="9" applyFill="1" applyBorder="1" applyAlignment="1" applyProtection="1">
      <alignment horizontal="center" vertical="center" shrinkToFit="1"/>
      <protection locked="0"/>
    </xf>
    <xf numFmtId="0" fontId="9" fillId="2" borderId="180" xfId="9" applyFill="1" applyBorder="1" applyAlignment="1" applyProtection="1">
      <alignment horizontal="center" vertical="center" shrinkToFit="1"/>
      <protection locked="0"/>
    </xf>
    <xf numFmtId="0" fontId="9" fillId="2" borderId="98" xfId="9" applyFill="1" applyBorder="1" applyAlignment="1" applyProtection="1">
      <alignment horizontal="center" vertical="center" shrinkToFit="1"/>
      <protection locked="0"/>
    </xf>
    <xf numFmtId="0" fontId="9" fillId="0" borderId="45" xfId="9" applyBorder="1" applyAlignment="1" applyProtection="1">
      <alignment horizontal="center" vertical="center"/>
      <protection locked="0"/>
    </xf>
    <xf numFmtId="0" fontId="9" fillId="0" borderId="92" xfId="9" applyBorder="1" applyAlignment="1" applyProtection="1">
      <alignment horizontal="center" vertical="center"/>
      <protection locked="0"/>
    </xf>
    <xf numFmtId="0" fontId="15" fillId="0" borderId="0" xfId="9" applyFont="1" applyFill="1" applyAlignment="1">
      <alignment vertical="top"/>
    </xf>
    <xf numFmtId="0" fontId="9" fillId="0" borderId="0" xfId="9" applyFill="1" applyAlignment="1">
      <alignment horizontal="center" vertical="center" shrinkToFit="1"/>
    </xf>
    <xf numFmtId="0" fontId="9" fillId="0" borderId="0" xfId="9" applyFill="1" applyAlignment="1">
      <alignment vertical="top" shrinkToFit="1"/>
    </xf>
    <xf numFmtId="0" fontId="9" fillId="0" borderId="0" xfId="9" quotePrefix="1" applyFill="1">
      <alignment vertical="center"/>
    </xf>
    <xf numFmtId="0" fontId="43" fillId="0" borderId="0" xfId="9" applyFont="1" applyFill="1" applyAlignment="1">
      <alignment vertical="top" shrinkToFit="1"/>
    </xf>
    <xf numFmtId="49" fontId="43" fillId="0" borderId="1" xfId="9" applyNumberFormat="1" applyFont="1" applyFill="1" applyBorder="1" applyAlignment="1">
      <alignment horizontal="right" vertical="top"/>
    </xf>
    <xf numFmtId="49" fontId="43" fillId="0" borderId="0" xfId="9" applyNumberFormat="1" applyFont="1" applyFill="1" applyAlignment="1">
      <alignment horizontal="right" vertical="top"/>
    </xf>
    <xf numFmtId="0" fontId="43" fillId="0" borderId="0" xfId="9" applyFont="1" applyFill="1" applyAlignment="1">
      <alignment vertical="top"/>
    </xf>
    <xf numFmtId="0" fontId="43" fillId="0" borderId="55" xfId="9" applyFont="1" applyFill="1" applyBorder="1" applyAlignment="1" applyProtection="1">
      <alignment horizontal="left" vertical="center" wrapText="1"/>
      <protection locked="0"/>
    </xf>
    <xf numFmtId="0" fontId="48" fillId="0" borderId="45" xfId="0" applyFont="1" applyBorder="1" applyAlignment="1" applyProtection="1">
      <alignment horizontal="left" vertical="center" wrapText="1"/>
      <protection locked="0"/>
    </xf>
    <xf numFmtId="0" fontId="48" fillId="0" borderId="92" xfId="0" applyFont="1" applyBorder="1" applyAlignment="1" applyProtection="1">
      <alignment horizontal="left" vertical="center" wrapText="1"/>
      <protection locked="0"/>
    </xf>
    <xf numFmtId="0" fontId="48" fillId="0" borderId="57" xfId="0" applyFont="1" applyBorder="1" applyAlignment="1" applyProtection="1">
      <alignment horizontal="left" vertical="center" wrapText="1"/>
      <protection locked="0"/>
    </xf>
    <xf numFmtId="0" fontId="48" fillId="0" borderId="44" xfId="0" applyFont="1" applyBorder="1" applyAlignment="1" applyProtection="1">
      <alignment horizontal="left" vertical="center" wrapText="1"/>
      <protection locked="0"/>
    </xf>
    <xf numFmtId="0" fontId="48" fillId="0" borderId="93" xfId="0" applyFont="1" applyBorder="1" applyAlignment="1" applyProtection="1">
      <alignment horizontal="left" vertical="center" wrapText="1"/>
      <protection locked="0"/>
    </xf>
    <xf numFmtId="0" fontId="43" fillId="0" borderId="57" xfId="9" applyFont="1" applyFill="1" applyBorder="1" applyAlignment="1" applyProtection="1">
      <alignment horizontal="center" vertical="center" wrapText="1"/>
      <protection locked="0"/>
    </xf>
    <xf numFmtId="0" fontId="43" fillId="0" borderId="44" xfId="9" applyFont="1" applyFill="1" applyBorder="1" applyAlignment="1" applyProtection="1">
      <alignment horizontal="center" vertical="center" wrapText="1"/>
      <protection locked="0"/>
    </xf>
    <xf numFmtId="0" fontId="43" fillId="0" borderId="93" xfId="9" applyFont="1" applyFill="1" applyBorder="1" applyAlignment="1" applyProtection="1">
      <alignment horizontal="center" vertical="center" wrapText="1"/>
      <protection locked="0"/>
    </xf>
    <xf numFmtId="0" fontId="41" fillId="0" borderId="0" xfId="9" applyFont="1" applyFill="1" applyAlignment="1">
      <alignment vertical="top"/>
    </xf>
    <xf numFmtId="0" fontId="43" fillId="0" borderId="0" xfId="0" applyFont="1" applyAlignment="1">
      <alignment horizontal="left" vertical="top" wrapText="1"/>
    </xf>
    <xf numFmtId="0" fontId="43" fillId="0" borderId="0" xfId="0" applyFont="1">
      <alignment vertical="center"/>
    </xf>
    <xf numFmtId="0" fontId="41" fillId="0" borderId="0" xfId="0" applyFont="1" applyAlignment="1" applyProtection="1">
      <alignment vertical="center" shrinkToFit="1"/>
      <protection locked="0"/>
    </xf>
    <xf numFmtId="0" fontId="43" fillId="0" borderId="1" xfId="9" quotePrefix="1" applyFont="1" applyFill="1" applyBorder="1" applyAlignment="1" applyProtection="1">
      <alignment horizontal="right" vertical="center"/>
      <protection locked="0"/>
    </xf>
    <xf numFmtId="0" fontId="43" fillId="0" borderId="0" xfId="9" applyFont="1" applyFill="1" applyAlignment="1" applyProtection="1">
      <alignment horizontal="right" vertical="center"/>
      <protection locked="0"/>
    </xf>
    <xf numFmtId="0" fontId="43" fillId="0" borderId="57" xfId="9" applyFont="1" applyFill="1" applyBorder="1" applyAlignment="1" applyProtection="1">
      <alignment horizontal="center" vertical="center" shrinkToFit="1"/>
      <protection locked="0"/>
    </xf>
    <xf numFmtId="0" fontId="43" fillId="0" borderId="44" xfId="9" applyFont="1" applyFill="1" applyBorder="1" applyAlignment="1" applyProtection="1">
      <alignment horizontal="center" vertical="center" shrinkToFit="1"/>
      <protection locked="0"/>
    </xf>
    <xf numFmtId="0" fontId="43" fillId="0" borderId="93" xfId="9" applyFont="1" applyFill="1" applyBorder="1" applyAlignment="1" applyProtection="1">
      <alignment horizontal="center" vertical="center" shrinkToFit="1"/>
      <protection locked="0"/>
    </xf>
    <xf numFmtId="209" fontId="43" fillId="0" borderId="57" xfId="9" applyNumberFormat="1" applyFont="1" applyFill="1" applyBorder="1" applyAlignment="1" applyProtection="1">
      <alignment horizontal="center" vertical="center" shrinkToFit="1"/>
      <protection locked="0"/>
    </xf>
    <xf numFmtId="209" fontId="43" fillId="0" borderId="44" xfId="9" applyNumberFormat="1" applyFont="1" applyFill="1" applyBorder="1" applyAlignment="1" applyProtection="1">
      <alignment horizontal="center" vertical="center" shrinkToFit="1"/>
      <protection locked="0"/>
    </xf>
    <xf numFmtId="209" fontId="43" fillId="0" borderId="93" xfId="9" applyNumberFormat="1" applyFont="1" applyFill="1" applyBorder="1" applyAlignment="1" applyProtection="1">
      <alignment horizontal="center" vertical="center" shrinkToFit="1"/>
      <protection locked="0"/>
    </xf>
    <xf numFmtId="0" fontId="43" fillId="0" borderId="55" xfId="9" applyFont="1" applyFill="1" applyBorder="1" applyAlignment="1" applyProtection="1">
      <alignment horizontal="center" vertical="center" shrinkToFit="1"/>
      <protection locked="0"/>
    </xf>
    <xf numFmtId="0" fontId="43" fillId="0" borderId="92" xfId="9" applyFont="1" applyFill="1" applyBorder="1" applyAlignment="1" applyProtection="1">
      <alignment horizontal="center" vertical="center" shrinkToFit="1"/>
      <protection locked="0"/>
    </xf>
    <xf numFmtId="209" fontId="43" fillId="0" borderId="55" xfId="9" applyNumberFormat="1" applyFont="1" applyFill="1" applyBorder="1" applyAlignment="1" applyProtection="1">
      <alignment horizontal="center" vertical="center" shrinkToFit="1"/>
      <protection locked="0"/>
    </xf>
    <xf numFmtId="209" fontId="43" fillId="0" borderId="45" xfId="9" applyNumberFormat="1" applyFont="1" applyFill="1" applyBorder="1" applyAlignment="1" applyProtection="1">
      <alignment horizontal="center" vertical="center" shrinkToFit="1"/>
      <protection locked="0"/>
    </xf>
    <xf numFmtId="209" fontId="43" fillId="0" borderId="92" xfId="9" applyNumberFormat="1" applyFont="1" applyFill="1" applyBorder="1" applyAlignment="1" applyProtection="1">
      <alignment horizontal="center" vertical="center" shrinkToFit="1"/>
      <protection locked="0"/>
    </xf>
    <xf numFmtId="0" fontId="130" fillId="0" borderId="127" xfId="9" applyFont="1" applyFill="1" applyBorder="1" applyAlignment="1">
      <alignment horizontal="center" vertical="center"/>
    </xf>
    <xf numFmtId="0" fontId="130" fillId="0" borderId="34" xfId="9" applyFont="1" applyFill="1" applyBorder="1" applyAlignment="1">
      <alignment horizontal="center" vertical="center"/>
    </xf>
    <xf numFmtId="0" fontId="130" fillId="0" borderId="36" xfId="9" applyFont="1" applyFill="1" applyBorder="1" applyAlignment="1">
      <alignment horizontal="center" vertical="center"/>
    </xf>
    <xf numFmtId="0" fontId="115" fillId="0" borderId="0" xfId="9" applyFont="1" applyFill="1" applyAlignment="1">
      <alignment horizontal="left" vertical="top"/>
    </xf>
    <xf numFmtId="0" fontId="45" fillId="0" borderId="0" xfId="9" applyFont="1" applyFill="1" applyAlignment="1">
      <alignment horizontal="left" vertical="top"/>
    </xf>
    <xf numFmtId="49" fontId="43" fillId="0" borderId="1" xfId="9" applyNumberFormat="1" applyFont="1" applyFill="1" applyBorder="1" applyAlignment="1">
      <alignment horizontal="right" vertical="center"/>
    </xf>
    <xf numFmtId="49" fontId="43" fillId="0" borderId="0" xfId="9" applyNumberFormat="1" applyFont="1" applyFill="1" applyAlignment="1">
      <alignment horizontal="right" vertical="center"/>
    </xf>
    <xf numFmtId="0" fontId="43" fillId="0" borderId="14" xfId="9" applyFont="1" applyFill="1" applyBorder="1" applyAlignment="1">
      <alignment horizontal="center" vertical="center"/>
    </xf>
    <xf numFmtId="0" fontId="43" fillId="0" borderId="81" xfId="9" applyFont="1" applyFill="1" applyBorder="1" applyAlignment="1">
      <alignment horizontal="center" vertical="center"/>
    </xf>
    <xf numFmtId="0" fontId="41" fillId="0" borderId="18" xfId="9" applyFont="1" applyFill="1" applyBorder="1" applyAlignment="1">
      <alignment horizontal="center" vertical="center" wrapText="1" shrinkToFit="1"/>
    </xf>
    <xf numFmtId="0" fontId="41" fillId="0" borderId="12" xfId="9" applyFont="1" applyFill="1" applyBorder="1" applyAlignment="1">
      <alignment horizontal="center" vertical="center" wrapText="1" shrinkToFit="1"/>
    </xf>
    <xf numFmtId="0" fontId="41" fillId="0" borderId="6" xfId="9" applyFont="1" applyFill="1" applyBorder="1" applyAlignment="1">
      <alignment horizontal="center" vertical="center" wrapText="1" shrinkToFit="1"/>
    </xf>
    <xf numFmtId="0" fontId="41" fillId="0" borderId="9" xfId="9" applyFont="1" applyFill="1" applyBorder="1" applyAlignment="1">
      <alignment horizontal="center" vertical="center" wrapText="1" shrinkToFit="1"/>
    </xf>
    <xf numFmtId="0" fontId="41" fillId="0" borderId="11" xfId="9" applyFont="1" applyFill="1" applyBorder="1" applyAlignment="1">
      <alignment horizontal="center" vertical="center" wrapText="1" shrinkToFit="1"/>
    </xf>
    <xf numFmtId="0" fontId="41" fillId="0" borderId="10" xfId="9" applyFont="1" applyFill="1" applyBorder="1" applyAlignment="1">
      <alignment horizontal="center" vertical="center" wrapText="1" shrinkToFit="1"/>
    </xf>
    <xf numFmtId="0" fontId="43" fillId="0" borderId="7" xfId="9" applyFont="1" applyFill="1" applyBorder="1" applyAlignment="1" applyProtection="1">
      <alignment horizontal="center" vertical="center" wrapText="1" shrinkToFit="1"/>
      <protection locked="0"/>
    </xf>
    <xf numFmtId="0" fontId="43" fillId="0" borderId="0" xfId="9" applyFont="1" applyFill="1" applyAlignment="1" applyProtection="1">
      <alignment horizontal="center" vertical="center" wrapText="1" shrinkToFit="1"/>
      <protection locked="0"/>
    </xf>
    <xf numFmtId="0" fontId="43" fillId="0" borderId="8" xfId="9" applyFont="1" applyFill="1" applyBorder="1" applyAlignment="1" applyProtection="1">
      <alignment horizontal="center" vertical="center" wrapText="1" shrinkToFit="1"/>
      <protection locked="0"/>
    </xf>
    <xf numFmtId="0" fontId="43" fillId="0" borderId="9" xfId="9" applyFont="1" applyFill="1" applyBorder="1" applyAlignment="1" applyProtection="1">
      <alignment horizontal="center" vertical="center" wrapText="1" shrinkToFit="1"/>
      <protection locked="0"/>
    </xf>
    <xf numFmtId="0" fontId="43" fillId="0" borderId="11" xfId="9" applyFont="1" applyFill="1" applyBorder="1" applyAlignment="1" applyProtection="1">
      <alignment horizontal="center" vertical="center" wrapText="1" shrinkToFit="1"/>
      <protection locked="0"/>
    </xf>
    <xf numFmtId="0" fontId="43" fillId="0" borderId="10" xfId="9" applyFont="1" applyFill="1" applyBorder="1" applyAlignment="1" applyProtection="1">
      <alignment horizontal="center" vertical="center" wrapText="1" shrinkToFit="1"/>
      <protection locked="0"/>
    </xf>
    <xf numFmtId="0" fontId="43" fillId="0" borderId="79" xfId="9" applyFont="1" applyFill="1" applyBorder="1" applyAlignment="1" applyProtection="1">
      <alignment horizontal="left" vertical="center" wrapText="1" shrinkToFit="1"/>
      <protection locked="0"/>
    </xf>
    <xf numFmtId="0" fontId="43" fillId="0" borderId="90" xfId="9" applyFont="1" applyFill="1" applyBorder="1" applyAlignment="1" applyProtection="1">
      <alignment horizontal="left" vertical="center" wrapText="1" shrinkToFit="1"/>
      <protection locked="0"/>
    </xf>
    <xf numFmtId="0" fontId="43" fillId="0" borderId="9" xfId="9" applyFont="1" applyFill="1" applyBorder="1" applyAlignment="1" applyProtection="1">
      <alignment horizontal="left" vertical="center" wrapText="1" shrinkToFit="1"/>
      <protection locked="0"/>
    </xf>
    <xf numFmtId="0" fontId="43" fillId="0" borderId="11" xfId="9" applyFont="1" applyFill="1" applyBorder="1" applyAlignment="1" applyProtection="1">
      <alignment horizontal="left" vertical="center" wrapText="1" shrinkToFit="1"/>
      <protection locked="0"/>
    </xf>
    <xf numFmtId="0" fontId="43" fillId="0" borderId="81" xfId="9" applyFont="1" applyFill="1" applyBorder="1" applyAlignment="1" applyProtection="1">
      <alignment horizontal="left" vertical="center" wrapText="1" shrinkToFit="1"/>
      <protection locked="0"/>
    </xf>
    <xf numFmtId="0" fontId="43" fillId="0" borderId="23" xfId="9" applyFont="1" applyFill="1" applyBorder="1" applyAlignment="1" applyProtection="1">
      <alignment horizontal="left" vertical="center" wrapText="1" shrinkToFit="1"/>
      <protection locked="0"/>
    </xf>
    <xf numFmtId="3" fontId="43" fillId="0" borderId="79" xfId="9" applyNumberFormat="1" applyFont="1" applyFill="1" applyBorder="1" applyAlignment="1" applyProtection="1">
      <alignment horizontal="center" vertical="center"/>
      <protection locked="0"/>
    </xf>
    <xf numFmtId="3" fontId="43" fillId="0" borderId="90" xfId="9" applyNumberFormat="1" applyFont="1" applyFill="1" applyBorder="1" applyAlignment="1" applyProtection="1">
      <alignment horizontal="center" vertical="center"/>
      <protection locked="0"/>
    </xf>
    <xf numFmtId="3" fontId="43" fillId="0" borderId="104" xfId="9" applyNumberFormat="1" applyFont="1" applyFill="1" applyBorder="1" applyAlignment="1" applyProtection="1">
      <alignment horizontal="center" vertical="center"/>
      <protection locked="0"/>
    </xf>
    <xf numFmtId="3" fontId="43" fillId="0" borderId="9" xfId="9" applyNumberFormat="1" applyFont="1" applyFill="1" applyBorder="1" applyAlignment="1" applyProtection="1">
      <alignment horizontal="center" vertical="center"/>
      <protection locked="0"/>
    </xf>
    <xf numFmtId="0" fontId="43" fillId="0" borderId="18" xfId="9" applyFont="1" applyFill="1" applyBorder="1" applyAlignment="1" applyProtection="1">
      <alignment horizontal="center" vertical="center" wrapText="1" shrinkToFit="1"/>
      <protection locked="0"/>
    </xf>
    <xf numFmtId="0" fontId="43" fillId="0" borderId="12" xfId="9" applyFont="1" applyFill="1" applyBorder="1" applyAlignment="1" applyProtection="1">
      <alignment horizontal="center" vertical="center" wrapText="1" shrinkToFit="1"/>
      <protection locked="0"/>
    </xf>
    <xf numFmtId="0" fontId="43" fillId="0" borderId="6" xfId="9" applyFont="1" applyFill="1" applyBorder="1" applyAlignment="1" applyProtection="1">
      <alignment horizontal="center" vertical="center" wrapText="1" shrinkToFit="1"/>
      <protection locked="0"/>
    </xf>
    <xf numFmtId="0" fontId="43" fillId="0" borderId="78" xfId="9" applyFont="1" applyFill="1" applyBorder="1" applyAlignment="1" applyProtection="1">
      <alignment horizontal="center" vertical="center" wrapText="1" shrinkToFit="1"/>
      <protection locked="0"/>
    </xf>
    <xf numFmtId="0" fontId="43" fillId="0" borderId="46" xfId="9" applyFont="1" applyFill="1" applyBorder="1" applyAlignment="1" applyProtection="1">
      <alignment horizontal="center" vertical="center" wrapText="1" shrinkToFit="1"/>
      <protection locked="0"/>
    </xf>
    <xf numFmtId="0" fontId="43" fillId="0" borderId="91" xfId="9" applyFont="1" applyFill="1" applyBorder="1" applyAlignment="1" applyProtection="1">
      <alignment horizontal="center" vertical="center" wrapText="1" shrinkToFit="1"/>
      <protection locked="0"/>
    </xf>
    <xf numFmtId="0" fontId="43" fillId="0" borderId="18" xfId="9" applyFont="1" applyFill="1" applyBorder="1" applyAlignment="1" applyProtection="1">
      <alignment horizontal="left" vertical="center" wrapText="1" shrinkToFit="1"/>
      <protection locked="0"/>
    </xf>
    <xf numFmtId="0" fontId="43" fillId="0" borderId="12" xfId="9" applyFont="1" applyFill="1" applyBorder="1" applyAlignment="1" applyProtection="1">
      <alignment horizontal="left" vertical="center" wrapText="1" shrinkToFit="1"/>
      <protection locked="0"/>
    </xf>
    <xf numFmtId="0" fontId="43" fillId="0" borderId="78" xfId="9" applyFont="1" applyFill="1" applyBorder="1" applyAlignment="1" applyProtection="1">
      <alignment horizontal="left" vertical="center" wrapText="1" shrinkToFit="1"/>
      <protection locked="0"/>
    </xf>
    <xf numFmtId="0" fontId="43" fillId="0" borderId="46" xfId="9" applyFont="1" applyFill="1" applyBorder="1" applyAlignment="1" applyProtection="1">
      <alignment horizontal="left" vertical="center" wrapText="1" shrinkToFit="1"/>
      <protection locked="0"/>
    </xf>
    <xf numFmtId="0" fontId="43" fillId="0" borderId="14" xfId="9" applyFont="1" applyFill="1" applyBorder="1" applyAlignment="1" applyProtection="1">
      <alignment horizontal="left" vertical="center" wrapText="1" shrinkToFit="1"/>
      <protection locked="0"/>
    </xf>
    <xf numFmtId="0" fontId="43" fillId="0" borderId="190" xfId="9" applyFont="1" applyFill="1" applyBorder="1" applyAlignment="1" applyProtection="1">
      <alignment horizontal="left" vertical="center" wrapText="1" shrinkToFit="1"/>
      <protection locked="0"/>
    </xf>
    <xf numFmtId="3" fontId="43" fillId="0" borderId="18" xfId="9" applyNumberFormat="1" applyFont="1" applyFill="1" applyBorder="1" applyAlignment="1" applyProtection="1">
      <alignment horizontal="center" vertical="center"/>
      <protection locked="0"/>
    </xf>
    <xf numFmtId="3" fontId="43" fillId="0" borderId="78" xfId="9" applyNumberFormat="1" applyFont="1" applyFill="1" applyBorder="1" applyAlignment="1" applyProtection="1">
      <alignment horizontal="center" vertical="center"/>
      <protection locked="0"/>
    </xf>
    <xf numFmtId="3" fontId="43" fillId="0" borderId="46" xfId="9" applyNumberFormat="1" applyFont="1" applyFill="1" applyBorder="1" applyAlignment="1" applyProtection="1">
      <alignment horizontal="center" vertical="center"/>
      <protection locked="0"/>
    </xf>
    <xf numFmtId="3" fontId="43" fillId="0" borderId="91" xfId="9" applyNumberFormat="1" applyFont="1" applyFill="1" applyBorder="1" applyAlignment="1" applyProtection="1">
      <alignment horizontal="center" vertical="center"/>
      <protection locked="0"/>
    </xf>
    <xf numFmtId="181" fontId="43" fillId="0" borderId="18" xfId="9" applyNumberFormat="1" applyFont="1" applyFill="1" applyBorder="1" applyAlignment="1" applyProtection="1">
      <alignment horizontal="center" vertical="center" shrinkToFit="1"/>
      <protection locked="0"/>
    </xf>
    <xf numFmtId="181" fontId="43" fillId="0" borderId="12" xfId="9" applyNumberFormat="1" applyFont="1" applyFill="1" applyBorder="1" applyAlignment="1" applyProtection="1">
      <alignment horizontal="center" vertical="center" shrinkToFit="1"/>
      <protection locked="0"/>
    </xf>
    <xf numFmtId="181" fontId="43" fillId="0" borderId="6" xfId="9" applyNumberFormat="1" applyFont="1" applyFill="1" applyBorder="1" applyAlignment="1" applyProtection="1">
      <alignment horizontal="center" vertical="center" shrinkToFit="1"/>
      <protection locked="0"/>
    </xf>
    <xf numFmtId="181" fontId="43" fillId="0" borderId="7" xfId="9" applyNumberFormat="1" applyFont="1" applyFill="1" applyBorder="1" applyAlignment="1" applyProtection="1">
      <alignment horizontal="center" vertical="center" shrinkToFit="1"/>
      <protection locked="0"/>
    </xf>
    <xf numFmtId="181" fontId="43" fillId="0" borderId="0" xfId="9" applyNumberFormat="1" applyFont="1" applyFill="1" applyAlignment="1" applyProtection="1">
      <alignment horizontal="center" vertical="center" shrinkToFit="1"/>
      <protection locked="0"/>
    </xf>
    <xf numFmtId="181" fontId="43" fillId="0" borderId="8" xfId="9" applyNumberFormat="1" applyFont="1" applyFill="1" applyBorder="1" applyAlignment="1" applyProtection="1">
      <alignment horizontal="center" vertical="center" shrinkToFit="1"/>
      <protection locked="0"/>
    </xf>
    <xf numFmtId="0" fontId="49" fillId="0" borderId="18" xfId="9" applyFont="1" applyFill="1" applyBorder="1" applyAlignment="1" applyProtection="1">
      <alignment horizontal="center" vertical="center"/>
      <protection locked="0"/>
    </xf>
    <xf numFmtId="0" fontId="49" fillId="0" borderId="12" xfId="9" applyFont="1" applyFill="1" applyBorder="1" applyAlignment="1" applyProtection="1">
      <alignment horizontal="center" vertical="center"/>
      <protection locked="0"/>
    </xf>
    <xf numFmtId="0" fontId="49" fillId="0" borderId="6" xfId="9" applyFont="1" applyFill="1" applyBorder="1" applyAlignment="1" applyProtection="1">
      <alignment horizontal="center" vertical="center"/>
      <protection locked="0"/>
    </xf>
    <xf numFmtId="0" fontId="49" fillId="0" borderId="7" xfId="9" applyFont="1" applyFill="1" applyBorder="1" applyAlignment="1" applyProtection="1">
      <alignment horizontal="center" vertical="center"/>
      <protection locked="0"/>
    </xf>
    <xf numFmtId="0" fontId="49" fillId="0" borderId="0" xfId="9" applyFont="1" applyFill="1" applyAlignment="1" applyProtection="1">
      <alignment horizontal="center" vertical="center"/>
      <protection locked="0"/>
    </xf>
    <xf numFmtId="0" fontId="49" fillId="0" borderId="8" xfId="9" applyFont="1" applyFill="1" applyBorder="1" applyAlignment="1" applyProtection="1">
      <alignment horizontal="center" vertical="center"/>
      <protection locked="0"/>
    </xf>
    <xf numFmtId="181" fontId="43" fillId="0" borderId="55" xfId="9" applyNumberFormat="1" applyFont="1" applyFill="1" applyBorder="1" applyAlignment="1" applyProtection="1">
      <alignment horizontal="center" vertical="center" shrinkToFit="1"/>
      <protection locked="0"/>
    </xf>
    <xf numFmtId="181" fontId="43" fillId="0" borderId="45" xfId="9" applyNumberFormat="1" applyFont="1" applyFill="1" applyBorder="1" applyAlignment="1" applyProtection="1">
      <alignment horizontal="center" vertical="center" shrinkToFit="1"/>
      <protection locked="0"/>
    </xf>
    <xf numFmtId="181" fontId="43" fillId="0" borderId="92" xfId="9" applyNumberFormat="1" applyFont="1" applyFill="1" applyBorder="1" applyAlignment="1" applyProtection="1">
      <alignment horizontal="center" vertical="center" shrinkToFit="1"/>
      <protection locked="0"/>
    </xf>
    <xf numFmtId="0" fontId="49" fillId="0" borderId="55" xfId="9" applyFont="1" applyFill="1" applyBorder="1" applyAlignment="1" applyProtection="1">
      <alignment horizontal="center" vertical="center"/>
      <protection locked="0"/>
    </xf>
    <xf numFmtId="0" fontId="49" fillId="0" borderId="45" xfId="9" applyFont="1" applyFill="1" applyBorder="1" applyAlignment="1" applyProtection="1">
      <alignment horizontal="center" vertical="center"/>
      <protection locked="0"/>
    </xf>
    <xf numFmtId="0" fontId="49" fillId="0" borderId="92" xfId="9" applyFont="1" applyFill="1" applyBorder="1" applyAlignment="1" applyProtection="1">
      <alignment horizontal="center" vertical="center"/>
      <protection locked="0"/>
    </xf>
    <xf numFmtId="0" fontId="43" fillId="0" borderId="79" xfId="9" applyFont="1" applyFill="1" applyBorder="1" applyAlignment="1">
      <alignment horizontal="distributed" vertical="center"/>
    </xf>
    <xf numFmtId="0" fontId="43" fillId="0" borderId="90" xfId="9" applyFont="1" applyFill="1" applyBorder="1" applyAlignment="1">
      <alignment horizontal="distributed" vertical="center"/>
    </xf>
    <xf numFmtId="0" fontId="43" fillId="0" borderId="104" xfId="9" applyFont="1" applyFill="1" applyBorder="1" applyAlignment="1">
      <alignment horizontal="distributed" vertical="center"/>
    </xf>
    <xf numFmtId="181" fontId="43" fillId="0" borderId="9" xfId="9" applyNumberFormat="1" applyFont="1" applyFill="1" applyBorder="1" applyAlignment="1" applyProtection="1">
      <alignment horizontal="center" vertical="center" shrinkToFit="1"/>
      <protection locked="0"/>
    </xf>
    <xf numFmtId="181" fontId="43" fillId="0" borderId="11" xfId="9" applyNumberFormat="1" applyFont="1" applyFill="1" applyBorder="1" applyAlignment="1" applyProtection="1">
      <alignment horizontal="center" vertical="center" shrinkToFit="1"/>
      <protection locked="0"/>
    </xf>
    <xf numFmtId="181" fontId="43" fillId="0" borderId="10" xfId="9" applyNumberFormat="1" applyFont="1" applyFill="1" applyBorder="1" applyAlignment="1" applyProtection="1">
      <alignment horizontal="center" vertical="center" shrinkToFit="1"/>
      <protection locked="0"/>
    </xf>
    <xf numFmtId="0" fontId="49" fillId="0" borderId="9" xfId="9" applyFont="1" applyFill="1" applyBorder="1" applyAlignment="1" applyProtection="1">
      <alignment horizontal="center" vertical="center"/>
      <protection locked="0"/>
    </xf>
    <xf numFmtId="0" fontId="49" fillId="0" borderId="11" xfId="9" applyFont="1" applyFill="1" applyBorder="1" applyAlignment="1" applyProtection="1">
      <alignment horizontal="center" vertical="center"/>
      <protection locked="0"/>
    </xf>
    <xf numFmtId="0" fontId="49" fillId="0" borderId="10" xfId="9" applyFont="1" applyFill="1" applyBorder="1" applyAlignment="1" applyProtection="1">
      <alignment horizontal="center" vertical="center"/>
      <protection locked="0"/>
    </xf>
    <xf numFmtId="0" fontId="43" fillId="0" borderId="54" xfId="9" applyFont="1" applyFill="1" applyBorder="1" applyAlignment="1" applyProtection="1">
      <alignment horizontal="center" vertical="center" shrinkToFit="1"/>
      <protection locked="0"/>
    </xf>
    <xf numFmtId="0" fontId="43" fillId="0" borderId="51" xfId="9" applyFont="1" applyFill="1" applyBorder="1" applyAlignment="1" applyProtection="1">
      <alignment horizontal="center" vertical="center" shrinkToFit="1"/>
      <protection locked="0"/>
    </xf>
    <xf numFmtId="0" fontId="43" fillId="0" borderId="47" xfId="9" applyFont="1" applyFill="1" applyBorder="1" applyAlignment="1" applyProtection="1">
      <alignment horizontal="center" vertical="center" shrinkToFit="1"/>
      <protection locked="0"/>
    </xf>
    <xf numFmtId="0" fontId="43" fillId="0" borderId="78" xfId="9" applyFont="1" applyFill="1" applyBorder="1" applyAlignment="1" applyProtection="1">
      <alignment horizontal="center" vertical="center" shrinkToFit="1"/>
      <protection locked="0"/>
    </xf>
    <xf numFmtId="209" fontId="43" fillId="0" borderId="54" xfId="9" applyNumberFormat="1" applyFont="1" applyFill="1" applyBorder="1" applyAlignment="1" applyProtection="1">
      <alignment horizontal="center" vertical="center" shrinkToFit="1"/>
      <protection locked="0"/>
    </xf>
    <xf numFmtId="209" fontId="43" fillId="0" borderId="51" xfId="9" applyNumberFormat="1" applyFont="1" applyFill="1" applyBorder="1" applyAlignment="1" applyProtection="1">
      <alignment horizontal="center" vertical="center" shrinkToFit="1"/>
      <protection locked="0"/>
    </xf>
    <xf numFmtId="209" fontId="43" fillId="0" borderId="47" xfId="9" applyNumberFormat="1" applyFont="1" applyFill="1" applyBorder="1" applyAlignment="1" applyProtection="1">
      <alignment horizontal="center" vertical="center" shrinkToFit="1"/>
      <protection locked="0"/>
    </xf>
    <xf numFmtId="0" fontId="88" fillId="0" borderId="0" xfId="9" applyFont="1" applyFill="1" applyAlignment="1">
      <alignment horizontal="left" vertical="top" wrapText="1"/>
    </xf>
    <xf numFmtId="0" fontId="9" fillId="0" borderId="46" xfId="9" applyFill="1" applyBorder="1" applyAlignment="1" applyProtection="1">
      <alignment horizontal="center" vertical="center"/>
      <protection locked="0"/>
    </xf>
    <xf numFmtId="0" fontId="15" fillId="0" borderId="0" xfId="9" applyFont="1" applyFill="1" applyAlignment="1">
      <alignment horizontal="left" vertical="top"/>
    </xf>
    <xf numFmtId="3" fontId="38" fillId="0" borderId="0" xfId="9" applyNumberFormat="1" applyFont="1" applyFill="1" applyAlignment="1" applyProtection="1">
      <alignment horizontal="left"/>
      <protection locked="0"/>
    </xf>
    <xf numFmtId="0" fontId="38" fillId="0" borderId="0" xfId="9" applyFont="1" applyFill="1" applyAlignment="1">
      <alignment horizontal="left"/>
    </xf>
    <xf numFmtId="0" fontId="15" fillId="0" borderId="0" xfId="9" applyFont="1" applyFill="1" applyAlignment="1" applyProtection="1">
      <alignment horizontal="left" vertical="top" wrapText="1"/>
      <protection locked="0"/>
    </xf>
    <xf numFmtId="0" fontId="38" fillId="0" borderId="1" xfId="9" quotePrefix="1" applyFont="1" applyFill="1" applyBorder="1" applyAlignment="1">
      <alignment horizontal="right" vertical="center"/>
    </xf>
    <xf numFmtId="0" fontId="38" fillId="0" borderId="0" xfId="9" applyFont="1" applyFill="1" applyAlignment="1">
      <alignment horizontal="right" vertical="center"/>
    </xf>
    <xf numFmtId="0" fontId="15" fillId="0" borderId="0" xfId="9" applyFont="1" applyFill="1" applyAlignment="1">
      <alignment horizontal="left" vertical="center" wrapText="1"/>
    </xf>
    <xf numFmtId="0" fontId="15" fillId="0" borderId="0" xfId="0" applyFont="1" applyAlignment="1">
      <alignment horizontal="left" vertical="top" wrapText="1"/>
    </xf>
    <xf numFmtId="0" fontId="22" fillId="0" borderId="0" xfId="9" applyFont="1" applyFill="1" applyAlignment="1">
      <alignment horizontal="left" vertical="center"/>
    </xf>
    <xf numFmtId="0" fontId="37" fillId="0" borderId="0" xfId="0" applyFont="1" applyAlignment="1">
      <alignment horizontal="left" vertical="top" wrapText="1"/>
    </xf>
    <xf numFmtId="0" fontId="37" fillId="0" borderId="11" xfId="0" applyFont="1" applyBorder="1" applyAlignment="1">
      <alignment horizontal="left" vertical="top" wrapText="1"/>
    </xf>
    <xf numFmtId="0" fontId="19" fillId="0" borderId="0" xfId="9" applyFont="1" applyFill="1" applyAlignment="1">
      <alignment horizontal="left" vertical="top" wrapText="1"/>
    </xf>
    <xf numFmtId="0" fontId="38" fillId="0" borderId="0" xfId="9" applyFont="1" applyFill="1" applyAlignment="1" applyProtection="1">
      <alignment horizontal="center" shrinkToFit="1"/>
      <protection locked="0"/>
    </xf>
    <xf numFmtId="0" fontId="9" fillId="0" borderId="0" xfId="9" applyFill="1" applyAlignment="1">
      <alignment horizontal="center" vertical="top"/>
    </xf>
    <xf numFmtId="0" fontId="38" fillId="0" borderId="0" xfId="9" applyFont="1" applyFill="1" applyAlignment="1" applyProtection="1">
      <alignment horizontal="left" vertical="top" wrapText="1"/>
      <protection locked="0"/>
    </xf>
    <xf numFmtId="0" fontId="38" fillId="0" borderId="2" xfId="9" applyFont="1" applyFill="1" applyBorder="1" applyAlignment="1" applyProtection="1">
      <alignment horizontal="left" vertical="top" wrapText="1"/>
      <protection locked="0"/>
    </xf>
    <xf numFmtId="176" fontId="15" fillId="0" borderId="0" xfId="3" applyFont="1" applyFill="1" applyBorder="1" applyAlignment="1">
      <alignment horizontal="left" vertical="center"/>
    </xf>
    <xf numFmtId="176" fontId="15" fillId="0" borderId="0" xfId="3" applyFont="1" applyFill="1" applyBorder="1" applyAlignment="1">
      <alignment horizontal="left" vertical="top" wrapText="1"/>
    </xf>
    <xf numFmtId="0" fontId="9" fillId="0" borderId="0" xfId="9" applyFill="1" applyAlignment="1" applyProtection="1">
      <alignment horizontal="left" vertical="center" shrinkToFit="1"/>
      <protection locked="0"/>
    </xf>
    <xf numFmtId="0" fontId="56" fillId="0" borderId="11" xfId="9" applyFont="1" applyFill="1" applyBorder="1" applyAlignment="1">
      <alignment horizontal="left" vertical="top" wrapText="1"/>
    </xf>
    <xf numFmtId="49" fontId="44" fillId="0" borderId="0" xfId="9" quotePrefix="1" applyNumberFormat="1" applyFont="1" applyFill="1" applyAlignment="1" applyProtection="1">
      <alignment horizontal="center" vertical="center"/>
      <protection locked="0"/>
    </xf>
    <xf numFmtId="0" fontId="140" fillId="0" borderId="127" xfId="9" applyFont="1" applyFill="1" applyBorder="1" applyAlignment="1" applyProtection="1">
      <alignment horizontal="center" vertical="center"/>
      <protection locked="0"/>
    </xf>
    <xf numFmtId="0" fontId="140" fillId="0" borderId="34" xfId="9" applyFont="1" applyFill="1" applyBorder="1" applyAlignment="1" applyProtection="1">
      <alignment horizontal="center" vertical="center"/>
      <protection locked="0"/>
    </xf>
    <xf numFmtId="0" fontId="140" fillId="0" borderId="36" xfId="9" applyFont="1" applyFill="1" applyBorder="1" applyAlignment="1" applyProtection="1">
      <alignment horizontal="center" vertical="center"/>
      <protection locked="0"/>
    </xf>
    <xf numFmtId="0" fontId="41" fillId="0" borderId="0" xfId="9" applyFont="1" applyFill="1">
      <alignment vertical="center"/>
    </xf>
    <xf numFmtId="0" fontId="116" fillId="0" borderId="0" xfId="9" applyFont="1" applyFill="1" applyAlignment="1" applyProtection="1">
      <alignment horizontal="left" vertical="top" wrapText="1"/>
      <protection locked="0"/>
    </xf>
    <xf numFmtId="0" fontId="116" fillId="0" borderId="46" xfId="9" applyFont="1" applyFill="1" applyBorder="1" applyAlignment="1" applyProtection="1">
      <alignment horizontal="left" vertical="center" shrinkToFit="1"/>
      <protection locked="0"/>
    </xf>
    <xf numFmtId="0" fontId="122" fillId="0" borderId="0" xfId="9" applyFont="1" applyFill="1" applyAlignment="1">
      <alignment horizontal="left" vertical="top" wrapText="1"/>
    </xf>
    <xf numFmtId="0" fontId="43" fillId="0" borderId="0" xfId="9" applyFont="1" applyFill="1" applyAlignment="1">
      <alignment horizontal="distributed" vertical="top" wrapText="1"/>
    </xf>
    <xf numFmtId="0" fontId="116" fillId="0" borderId="45" xfId="9" applyFont="1" applyFill="1" applyBorder="1" applyAlignment="1" applyProtection="1">
      <alignment horizontal="left" vertical="center" shrinkToFit="1"/>
      <protection locked="0"/>
    </xf>
    <xf numFmtId="181" fontId="43" fillId="0" borderId="78" xfId="9" applyNumberFormat="1" applyFont="1" applyFill="1" applyBorder="1" applyAlignment="1" applyProtection="1">
      <alignment horizontal="center" vertical="center"/>
      <protection locked="0"/>
    </xf>
    <xf numFmtId="181" fontId="43" fillId="0" borderId="46" xfId="9" applyNumberFormat="1" applyFont="1" applyFill="1" applyBorder="1" applyAlignment="1" applyProtection="1">
      <alignment horizontal="center" vertical="center"/>
      <protection locked="0"/>
    </xf>
    <xf numFmtId="181" fontId="43" fillId="0" borderId="91" xfId="9" applyNumberFormat="1" applyFont="1" applyFill="1" applyBorder="1" applyAlignment="1" applyProtection="1">
      <alignment horizontal="center" vertical="center"/>
      <protection locked="0"/>
    </xf>
    <xf numFmtId="0" fontId="43" fillId="0" borderId="79" xfId="9" applyFont="1" applyFill="1" applyBorder="1" applyAlignment="1" applyProtection="1">
      <alignment horizontal="center" vertical="center" wrapText="1"/>
      <protection locked="0"/>
    </xf>
    <xf numFmtId="0" fontId="43" fillId="0" borderId="90" xfId="9" applyFont="1" applyFill="1" applyBorder="1" applyAlignment="1" applyProtection="1">
      <alignment horizontal="center" vertical="center" wrapText="1"/>
      <protection locked="0"/>
    </xf>
    <xf numFmtId="0" fontId="43" fillId="0" borderId="104" xfId="9" applyFont="1" applyFill="1" applyBorder="1" applyAlignment="1" applyProtection="1">
      <alignment horizontal="center" vertical="center" wrapText="1"/>
      <protection locked="0"/>
    </xf>
    <xf numFmtId="0" fontId="41" fillId="0" borderId="55" xfId="9" applyFont="1" applyFill="1" applyBorder="1" applyAlignment="1" applyProtection="1">
      <alignment horizontal="left" vertical="top" wrapText="1"/>
      <protection locked="0"/>
    </xf>
    <xf numFmtId="0" fontId="41" fillId="0" borderId="45" xfId="9" applyFont="1" applyFill="1" applyBorder="1" applyAlignment="1" applyProtection="1">
      <alignment horizontal="left" vertical="top" wrapText="1"/>
      <protection locked="0"/>
    </xf>
    <xf numFmtId="0" fontId="41" fillId="0" borderId="92" xfId="9" applyFont="1" applyFill="1" applyBorder="1" applyAlignment="1" applyProtection="1">
      <alignment horizontal="left" vertical="top" wrapText="1"/>
      <protection locked="0"/>
    </xf>
    <xf numFmtId="0" fontId="41" fillId="0" borderId="78" xfId="9" applyFont="1" applyFill="1" applyBorder="1" applyAlignment="1" applyProtection="1">
      <alignment horizontal="left" vertical="top" wrapText="1"/>
      <protection locked="0"/>
    </xf>
    <xf numFmtId="0" fontId="41" fillId="0" borderId="46" xfId="9" applyFont="1" applyFill="1" applyBorder="1" applyAlignment="1" applyProtection="1">
      <alignment horizontal="left" vertical="top" wrapText="1"/>
      <protection locked="0"/>
    </xf>
    <xf numFmtId="0" fontId="41" fillId="0" borderId="91" xfId="9" applyFont="1" applyFill="1" applyBorder="1" applyAlignment="1" applyProtection="1">
      <alignment horizontal="left" vertical="top" wrapText="1"/>
      <protection locked="0"/>
    </xf>
    <xf numFmtId="0" fontId="41" fillId="0" borderId="57" xfId="9" applyFont="1" applyFill="1" applyBorder="1" applyAlignment="1" applyProtection="1">
      <alignment horizontal="left" vertical="top" wrapText="1"/>
      <protection locked="0"/>
    </xf>
    <xf numFmtId="0" fontId="41" fillId="0" borderId="44" xfId="9" applyFont="1" applyFill="1" applyBorder="1" applyAlignment="1" applyProtection="1">
      <alignment horizontal="left" vertical="top" wrapText="1"/>
      <protection locked="0"/>
    </xf>
    <xf numFmtId="0" fontId="41" fillId="0" borderId="93" xfId="9" applyFont="1" applyFill="1" applyBorder="1" applyAlignment="1" applyProtection="1">
      <alignment horizontal="left" vertical="top" wrapText="1"/>
      <protection locked="0"/>
    </xf>
    <xf numFmtId="0" fontId="41" fillId="0" borderId="12" xfId="9" applyFont="1" applyFill="1" applyBorder="1">
      <alignment vertical="center"/>
    </xf>
    <xf numFmtId="181" fontId="43" fillId="0" borderId="79" xfId="9" applyNumberFormat="1" applyFont="1" applyFill="1" applyBorder="1" applyAlignment="1" applyProtection="1">
      <alignment horizontal="center" vertical="center"/>
      <protection locked="0"/>
    </xf>
    <xf numFmtId="181" fontId="43" fillId="0" borderId="90" xfId="9" applyNumberFormat="1" applyFont="1" applyFill="1" applyBorder="1" applyAlignment="1" applyProtection="1">
      <alignment horizontal="center" vertical="center"/>
      <protection locked="0"/>
    </xf>
    <xf numFmtId="181" fontId="43" fillId="0" borderId="104" xfId="9" applyNumberFormat="1" applyFont="1" applyFill="1" applyBorder="1" applyAlignment="1" applyProtection="1">
      <alignment horizontal="center" vertical="center"/>
      <protection locked="0"/>
    </xf>
    <xf numFmtId="0" fontId="41" fillId="0" borderId="54" xfId="9" applyFont="1" applyFill="1" applyBorder="1" applyAlignment="1" applyProtection="1">
      <alignment horizontal="left" vertical="top" wrapText="1"/>
      <protection locked="0"/>
    </xf>
    <xf numFmtId="0" fontId="41" fillId="0" borderId="51" xfId="9" applyFont="1" applyFill="1" applyBorder="1" applyAlignment="1" applyProtection="1">
      <alignment horizontal="left" vertical="top" wrapText="1"/>
      <protection locked="0"/>
    </xf>
    <xf numFmtId="0" fontId="41" fillId="0" borderId="47" xfId="9" applyFont="1" applyFill="1" applyBorder="1" applyAlignment="1" applyProtection="1">
      <alignment horizontal="left" vertical="top" wrapText="1"/>
      <protection locked="0"/>
    </xf>
    <xf numFmtId="0" fontId="41" fillId="0" borderId="79" xfId="9" applyFont="1" applyFill="1" applyBorder="1" applyAlignment="1" applyProtection="1">
      <alignment horizontal="left" vertical="top" wrapText="1"/>
      <protection locked="0"/>
    </xf>
    <xf numFmtId="0" fontId="41" fillId="0" borderId="90" xfId="9" applyFont="1" applyFill="1" applyBorder="1" applyAlignment="1" applyProtection="1">
      <alignment horizontal="left" vertical="top" wrapText="1"/>
      <protection locked="0"/>
    </xf>
    <xf numFmtId="0" fontId="41" fillId="0" borderId="104" xfId="9" applyFont="1" applyFill="1" applyBorder="1" applyAlignment="1" applyProtection="1">
      <alignment horizontal="left" vertical="top" wrapText="1"/>
      <protection locked="0"/>
    </xf>
    <xf numFmtId="0" fontId="41" fillId="0" borderId="0" xfId="9" applyFont="1" applyFill="1" applyAlignment="1" applyProtection="1">
      <alignment horizontal="left" vertical="top" wrapText="1"/>
      <protection locked="0"/>
    </xf>
    <xf numFmtId="176" fontId="41" fillId="0" borderId="0" xfId="3" applyFont="1" applyFill="1" applyBorder="1" applyAlignment="1">
      <alignment horizontal="left" vertical="center"/>
    </xf>
    <xf numFmtId="57" fontId="43" fillId="0" borderId="46" xfId="9" applyNumberFormat="1" applyFont="1" applyFill="1" applyBorder="1" applyAlignment="1" applyProtection="1">
      <alignment horizontal="center" shrinkToFit="1"/>
      <protection locked="0"/>
    </xf>
    <xf numFmtId="0" fontId="43" fillId="0" borderId="46" xfId="9" applyFont="1" applyFill="1" applyBorder="1" applyAlignment="1" applyProtection="1">
      <alignment horizontal="center" shrinkToFit="1"/>
      <protection locked="0"/>
    </xf>
    <xf numFmtId="0" fontId="92" fillId="0" borderId="2" xfId="9" applyFont="1" applyFill="1" applyBorder="1" applyAlignment="1">
      <alignment horizontal="left" vertical="center"/>
    </xf>
    <xf numFmtId="0" fontId="43" fillId="0" borderId="54" xfId="9" applyFont="1" applyFill="1" applyBorder="1" applyAlignment="1">
      <alignment horizontal="right" vertical="center"/>
    </xf>
    <xf numFmtId="0" fontId="43" fillId="0" borderId="51" xfId="9" applyFont="1" applyFill="1" applyBorder="1" applyAlignment="1">
      <alignment horizontal="right" vertical="center"/>
    </xf>
    <xf numFmtId="200" fontId="43" fillId="0" borderId="51" xfId="9" applyNumberFormat="1" applyFont="1" applyFill="1" applyBorder="1" applyAlignment="1" applyProtection="1">
      <alignment horizontal="center" vertical="center"/>
      <protection locked="0"/>
    </xf>
    <xf numFmtId="0" fontId="43" fillId="0" borderId="51" xfId="9" applyFont="1" applyFill="1" applyBorder="1" applyAlignment="1">
      <alignment horizontal="center" vertical="center" shrinkToFit="1"/>
    </xf>
    <xf numFmtId="176" fontId="43" fillId="0" borderId="51" xfId="3" applyFont="1" applyFill="1" applyBorder="1" applyAlignment="1">
      <alignment horizontal="center" vertical="center"/>
    </xf>
    <xf numFmtId="0" fontId="48" fillId="0" borderId="51" xfId="0" applyFont="1" applyBorder="1" applyAlignment="1">
      <alignment vertical="center" shrinkToFit="1"/>
    </xf>
    <xf numFmtId="0" fontId="41" fillId="0" borderId="51" xfId="9" applyFont="1" applyFill="1" applyBorder="1" applyAlignment="1" applyProtection="1">
      <alignment horizontal="left" vertical="center" shrinkToFit="1"/>
      <protection locked="0"/>
    </xf>
    <xf numFmtId="0" fontId="43" fillId="0" borderId="55" xfId="9" applyFont="1" applyFill="1" applyBorder="1" applyAlignment="1">
      <alignment horizontal="right" vertical="center"/>
    </xf>
    <xf numFmtId="0" fontId="43" fillId="0" borderId="45" xfId="9" applyFont="1" applyFill="1" applyBorder="1" applyAlignment="1">
      <alignment horizontal="right" vertical="center"/>
    </xf>
    <xf numFmtId="200" fontId="43" fillId="0" borderId="45" xfId="9" applyNumberFormat="1" applyFont="1" applyFill="1" applyBorder="1" applyProtection="1">
      <alignment vertical="center"/>
      <protection locked="0"/>
    </xf>
    <xf numFmtId="176" fontId="43" fillId="0" borderId="45" xfId="3" applyFont="1" applyFill="1" applyBorder="1" applyAlignment="1">
      <alignment horizontal="center" vertical="center"/>
    </xf>
    <xf numFmtId="0" fontId="48" fillId="0" borderId="45" xfId="0" applyFont="1" applyBorder="1" applyAlignment="1">
      <alignment vertical="center" shrinkToFit="1"/>
    </xf>
    <xf numFmtId="0" fontId="43" fillId="0" borderId="57" xfId="9" applyFont="1" applyFill="1" applyBorder="1" applyAlignment="1">
      <alignment horizontal="right" vertical="center"/>
    </xf>
    <xf numFmtId="0" fontId="43" fillId="0" borderId="44" xfId="9" applyFont="1" applyFill="1" applyBorder="1" applyAlignment="1">
      <alignment horizontal="right" vertical="center"/>
    </xf>
    <xf numFmtId="200" fontId="43" fillId="0" borderId="44" xfId="9" applyNumberFormat="1" applyFont="1" applyFill="1" applyBorder="1" applyProtection="1">
      <alignment vertical="center"/>
      <protection locked="0"/>
    </xf>
    <xf numFmtId="176" fontId="43" fillId="0" borderId="44" xfId="3" applyFont="1" applyFill="1" applyBorder="1" applyAlignment="1">
      <alignment horizontal="center" vertical="center"/>
    </xf>
    <xf numFmtId="0" fontId="48" fillId="0" borderId="44" xfId="0" applyFont="1" applyBorder="1" applyAlignment="1">
      <alignment vertical="center" shrinkToFit="1"/>
    </xf>
    <xf numFmtId="0" fontId="41" fillId="0" borderId="44" xfId="9" applyFont="1" applyFill="1" applyBorder="1" applyAlignment="1" applyProtection="1">
      <alignment horizontal="left" vertical="center" shrinkToFit="1"/>
      <protection locked="0"/>
    </xf>
    <xf numFmtId="49" fontId="48" fillId="0" borderId="0" xfId="0" applyNumberFormat="1" applyFont="1" applyAlignment="1">
      <alignment horizontal="right" vertical="top"/>
    </xf>
    <xf numFmtId="0" fontId="43" fillId="0" borderId="0" xfId="9" applyFont="1" applyFill="1" applyAlignment="1">
      <alignment horizontal="left" wrapText="1"/>
    </xf>
    <xf numFmtId="0" fontId="43" fillId="0" borderId="19" xfId="9" applyFont="1" applyFill="1" applyBorder="1" applyAlignment="1">
      <alignment horizontal="center" vertical="center"/>
    </xf>
    <xf numFmtId="0" fontId="43" fillId="0" borderId="25" xfId="9" applyFont="1" applyFill="1" applyBorder="1" applyAlignment="1">
      <alignment horizontal="center" vertical="center"/>
    </xf>
    <xf numFmtId="0" fontId="9" fillId="0" borderId="46" xfId="9" applyFill="1" applyBorder="1" applyAlignment="1" applyProtection="1">
      <alignment horizontal="center" shrinkToFit="1"/>
      <protection locked="0"/>
    </xf>
    <xf numFmtId="0" fontId="9" fillId="0" borderId="45" xfId="9" applyFill="1" applyBorder="1" applyAlignment="1" applyProtection="1">
      <alignment horizontal="center" shrinkToFit="1"/>
      <protection locked="0"/>
    </xf>
    <xf numFmtId="0" fontId="9" fillId="0" borderId="45" xfId="9" applyFill="1" applyBorder="1" applyAlignment="1" applyProtection="1">
      <alignment horizontal="center" vertical="center"/>
      <protection locked="0"/>
    </xf>
    <xf numFmtId="49" fontId="9" fillId="0" borderId="1" xfId="9" applyNumberFormat="1" applyFill="1" applyBorder="1" applyAlignment="1">
      <alignment horizontal="right" vertical="top"/>
    </xf>
    <xf numFmtId="49" fontId="9" fillId="0" borderId="0" xfId="9" applyNumberFormat="1" applyFill="1" applyAlignment="1">
      <alignment horizontal="right" vertical="top"/>
    </xf>
    <xf numFmtId="0" fontId="9" fillId="0" borderId="47" xfId="9" applyFill="1" applyBorder="1" applyAlignment="1">
      <alignment horizontal="center" vertical="center"/>
    </xf>
    <xf numFmtId="0" fontId="9" fillId="0" borderId="18" xfId="9" applyFill="1" applyBorder="1" applyAlignment="1" applyProtection="1">
      <alignment horizontal="center" vertical="center" wrapText="1"/>
      <protection locked="0"/>
    </xf>
    <xf numFmtId="0" fontId="9" fillId="0" borderId="12" xfId="9" applyFill="1" applyBorder="1" applyAlignment="1" applyProtection="1">
      <alignment horizontal="center" vertical="center" wrapText="1"/>
      <protection locked="0"/>
    </xf>
    <xf numFmtId="0" fontId="9" fillId="0" borderId="78" xfId="9" applyFill="1" applyBorder="1" applyAlignment="1" applyProtection="1">
      <alignment horizontal="center" vertical="center" wrapText="1"/>
      <protection locked="0"/>
    </xf>
    <xf numFmtId="0" fontId="9" fillId="0" borderId="46" xfId="9" applyFill="1" applyBorder="1" applyAlignment="1" applyProtection="1">
      <alignment horizontal="center" vertical="center" wrapText="1"/>
      <protection locked="0"/>
    </xf>
    <xf numFmtId="0" fontId="9" fillId="0" borderId="6" xfId="9" applyFill="1" applyBorder="1" applyAlignment="1" applyProtection="1">
      <alignment horizontal="center" vertical="center" wrapText="1"/>
      <protection locked="0"/>
    </xf>
    <xf numFmtId="0" fontId="9" fillId="0" borderId="91" xfId="9" applyFill="1" applyBorder="1" applyAlignment="1" applyProtection="1">
      <alignment horizontal="center" vertical="center" wrapText="1"/>
      <protection locked="0"/>
    </xf>
    <xf numFmtId="0" fontId="9" fillId="0" borderId="197" xfId="9" applyFill="1" applyBorder="1" applyAlignment="1">
      <alignment horizontal="center" vertical="center"/>
    </xf>
    <xf numFmtId="0" fontId="9" fillId="0" borderId="198" xfId="9" applyFill="1" applyBorder="1" applyAlignment="1">
      <alignment horizontal="center" vertical="center"/>
    </xf>
    <xf numFmtId="0" fontId="9" fillId="0" borderId="199" xfId="9" applyFill="1" applyBorder="1" applyAlignment="1">
      <alignment horizontal="center" vertical="center"/>
    </xf>
    <xf numFmtId="0" fontId="9" fillId="0" borderId="200" xfId="9" applyFill="1" applyBorder="1" applyAlignment="1">
      <alignment horizontal="center" vertical="center"/>
    </xf>
    <xf numFmtId="0" fontId="9" fillId="0" borderId="201" xfId="9" applyFill="1" applyBorder="1" applyAlignment="1">
      <alignment horizontal="center" vertical="center"/>
    </xf>
    <xf numFmtId="0" fontId="9" fillId="0" borderId="202" xfId="9" applyFill="1" applyBorder="1" applyAlignment="1">
      <alignment horizontal="center" vertical="center"/>
    </xf>
    <xf numFmtId="0" fontId="9" fillId="0" borderId="32" xfId="9" applyFill="1" applyBorder="1" applyAlignment="1">
      <alignment horizontal="center" vertical="center"/>
    </xf>
    <xf numFmtId="0" fontId="9" fillId="0" borderId="31" xfId="9" applyFill="1" applyBorder="1" applyAlignment="1">
      <alignment horizontal="center" vertical="center"/>
    </xf>
    <xf numFmtId="0" fontId="9" fillId="0" borderId="30" xfId="9" applyFill="1" applyBorder="1" applyAlignment="1">
      <alignment horizontal="center" vertical="center"/>
    </xf>
    <xf numFmtId="0" fontId="9" fillId="0" borderId="6" xfId="9" applyFill="1" applyBorder="1" applyAlignment="1">
      <alignment horizontal="center" vertical="center"/>
    </xf>
    <xf numFmtId="0" fontId="9" fillId="0" borderId="46" xfId="9" applyFill="1" applyBorder="1" applyAlignment="1">
      <alignment horizontal="left" vertical="center" shrinkToFit="1"/>
    </xf>
    <xf numFmtId="0" fontId="9" fillId="0" borderId="91" xfId="9" applyFill="1" applyBorder="1" applyAlignment="1">
      <alignment horizontal="left" vertical="center" shrinkToFit="1"/>
    </xf>
    <xf numFmtId="0" fontId="9" fillId="0" borderId="7" xfId="9" applyFill="1" applyBorder="1" applyAlignment="1" applyProtection="1">
      <alignment horizontal="center" vertical="center" wrapText="1"/>
      <protection locked="0"/>
    </xf>
    <xf numFmtId="0" fontId="9" fillId="0" borderId="0" xfId="9" applyFill="1" applyAlignment="1" applyProtection="1">
      <alignment horizontal="center" vertical="center" wrapText="1"/>
      <protection locked="0"/>
    </xf>
    <xf numFmtId="0" fontId="9" fillId="0" borderId="8" xfId="9" applyFill="1" applyBorder="1" applyAlignment="1" applyProtection="1">
      <alignment horizontal="center" vertical="center" wrapText="1"/>
      <protection locked="0"/>
    </xf>
    <xf numFmtId="0" fontId="9" fillId="0" borderId="57" xfId="9" applyFill="1" applyBorder="1" applyAlignment="1">
      <alignment horizontal="center" vertical="center"/>
    </xf>
    <xf numFmtId="0" fontId="9" fillId="0" borderId="44" xfId="9" applyFill="1" applyBorder="1" applyAlignment="1">
      <alignment horizontal="center" vertical="center"/>
    </xf>
    <xf numFmtId="0" fontId="9" fillId="0" borderId="93" xfId="9" applyFill="1" applyBorder="1" applyAlignment="1">
      <alignment horizontal="center" vertical="center"/>
    </xf>
    <xf numFmtId="0" fontId="9" fillId="0" borderId="79" xfId="9" applyFill="1" applyBorder="1" applyAlignment="1" applyProtection="1">
      <alignment horizontal="center" vertical="center" wrapText="1"/>
      <protection locked="0"/>
    </xf>
    <xf numFmtId="0" fontId="9" fillId="0" borderId="90" xfId="9" applyFill="1" applyBorder="1" applyAlignment="1" applyProtection="1">
      <alignment horizontal="center" vertical="center" wrapText="1"/>
      <protection locked="0"/>
    </xf>
    <xf numFmtId="0" fontId="9" fillId="0" borderId="104" xfId="9" applyFill="1" applyBorder="1" applyAlignment="1" applyProtection="1">
      <alignment horizontal="center" vertical="center" wrapText="1"/>
      <protection locked="0"/>
    </xf>
    <xf numFmtId="0" fontId="9" fillId="0" borderId="79" xfId="9" applyFill="1" applyBorder="1" applyAlignment="1" applyProtection="1">
      <alignment horizontal="center" vertical="center" shrinkToFit="1"/>
      <protection locked="0"/>
    </xf>
    <xf numFmtId="0" fontId="9" fillId="0" borderId="90" xfId="9" applyFill="1" applyBorder="1" applyAlignment="1" applyProtection="1">
      <alignment horizontal="center" vertical="center" shrinkToFit="1"/>
      <protection locked="0"/>
    </xf>
    <xf numFmtId="0" fontId="9" fillId="0" borderId="78" xfId="9" applyFill="1" applyBorder="1" applyAlignment="1" applyProtection="1">
      <alignment horizontal="center" vertical="center" shrinkToFit="1"/>
      <protection locked="0"/>
    </xf>
    <xf numFmtId="0" fontId="9" fillId="0" borderId="32" xfId="9" applyFill="1" applyBorder="1" applyAlignment="1">
      <alignment horizontal="center" vertical="center" shrinkToFit="1"/>
    </xf>
    <xf numFmtId="0" fontId="9" fillId="0" borderId="31" xfId="9" applyFill="1" applyBorder="1" applyAlignment="1">
      <alignment horizontal="center" vertical="center" shrinkToFit="1"/>
    </xf>
    <xf numFmtId="0" fontId="9" fillId="0" borderId="30" xfId="9" applyFill="1" applyBorder="1" applyAlignment="1">
      <alignment horizontal="center" vertical="center" shrinkToFit="1"/>
    </xf>
    <xf numFmtId="0" fontId="9" fillId="0" borderId="10" xfId="9" applyFill="1" applyBorder="1" applyAlignment="1">
      <alignment horizontal="left" vertical="center" shrinkToFit="1"/>
    </xf>
    <xf numFmtId="0" fontId="9" fillId="0" borderId="9" xfId="9" applyFill="1" applyBorder="1" applyAlignment="1" applyProtection="1">
      <alignment horizontal="center" vertical="center" wrapText="1"/>
      <protection locked="0"/>
    </xf>
    <xf numFmtId="0" fontId="9" fillId="0" borderId="11" xfId="9" applyFill="1" applyBorder="1" applyAlignment="1" applyProtection="1">
      <alignment horizontal="center" vertical="center" wrapText="1"/>
      <protection locked="0"/>
    </xf>
    <xf numFmtId="0" fontId="9" fillId="0" borderId="10" xfId="9" applyFill="1" applyBorder="1" applyAlignment="1" applyProtection="1">
      <alignment horizontal="center" vertical="center" wrapText="1"/>
      <protection locked="0"/>
    </xf>
    <xf numFmtId="0" fontId="9" fillId="0" borderId="7" xfId="9" applyFill="1" applyBorder="1" applyAlignment="1" applyProtection="1">
      <alignment horizontal="center" vertical="center" shrinkToFit="1"/>
      <protection locked="0"/>
    </xf>
    <xf numFmtId="0" fontId="9" fillId="0" borderId="0" xfId="9" applyFill="1" applyAlignment="1" applyProtection="1">
      <alignment horizontal="center" vertical="center" shrinkToFit="1"/>
      <protection locked="0"/>
    </xf>
    <xf numFmtId="0" fontId="9" fillId="0" borderId="9" xfId="9" applyFill="1" applyBorder="1" applyAlignment="1" applyProtection="1">
      <alignment horizontal="center" vertical="center" shrinkToFit="1"/>
      <protection locked="0"/>
    </xf>
    <xf numFmtId="0" fontId="9" fillId="0" borderId="11" xfId="9" applyFill="1" applyBorder="1" applyAlignment="1" applyProtection="1">
      <alignment horizontal="center" vertical="center" shrinkToFit="1"/>
      <protection locked="0"/>
    </xf>
    <xf numFmtId="0" fontId="9" fillId="0" borderId="54" xfId="9" applyFill="1" applyBorder="1" applyAlignment="1" applyProtection="1">
      <alignment horizontal="right" vertical="center"/>
      <protection locked="0"/>
    </xf>
    <xf numFmtId="0" fontId="9" fillId="0" borderId="51" xfId="9" applyFill="1" applyBorder="1" applyAlignment="1" applyProtection="1">
      <alignment horizontal="right" vertical="center"/>
      <protection locked="0"/>
    </xf>
    <xf numFmtId="0" fontId="9" fillId="0" borderId="57" xfId="9" applyFill="1" applyBorder="1" applyAlignment="1" applyProtection="1">
      <alignment horizontal="right" vertical="center"/>
      <protection locked="0"/>
    </xf>
    <xf numFmtId="0" fontId="9" fillId="0" borderId="44" xfId="9" applyFill="1" applyBorder="1" applyAlignment="1" applyProtection="1">
      <alignment horizontal="right" vertical="center"/>
      <protection locked="0"/>
    </xf>
    <xf numFmtId="0" fontId="43" fillId="0" borderId="0" xfId="9" applyFont="1" applyFill="1" applyAlignment="1" applyProtection="1">
      <alignment horizontal="left" vertical="center"/>
      <protection locked="0"/>
    </xf>
    <xf numFmtId="0" fontId="43" fillId="0" borderId="167" xfId="9" applyFont="1" applyFill="1" applyBorder="1" applyAlignment="1">
      <alignment horizontal="center" vertical="center"/>
    </xf>
    <xf numFmtId="0" fontId="43" fillId="0" borderId="165" xfId="9" applyFont="1" applyFill="1" applyBorder="1" applyAlignment="1">
      <alignment horizontal="center" vertical="center"/>
    </xf>
    <xf numFmtId="0" fontId="43" fillId="0" borderId="0" xfId="6" applyFont="1" applyFill="1" applyAlignment="1" applyProtection="1">
      <alignment vertical="center" shrinkToFit="1"/>
      <protection locked="0"/>
    </xf>
    <xf numFmtId="0" fontId="43" fillId="0" borderId="1" xfId="6" quotePrefix="1" applyFont="1" applyFill="1" applyBorder="1" applyAlignment="1">
      <alignment horizontal="right" vertical="center"/>
    </xf>
    <xf numFmtId="0" fontId="43" fillId="0" borderId="0" xfId="6" quotePrefix="1" applyFont="1" applyFill="1" applyAlignment="1">
      <alignment horizontal="right" vertical="center"/>
    </xf>
    <xf numFmtId="0" fontId="115" fillId="0" borderId="0" xfId="6" applyFont="1" applyFill="1">
      <alignment vertical="center"/>
    </xf>
    <xf numFmtId="0" fontId="43" fillId="0" borderId="1" xfId="6" quotePrefix="1" applyFont="1" applyFill="1" applyBorder="1" applyAlignment="1">
      <alignment horizontal="right" vertical="top" wrapText="1"/>
    </xf>
    <xf numFmtId="0" fontId="43" fillId="0" borderId="0" xfId="6" applyFont="1" applyFill="1" applyAlignment="1">
      <alignment horizontal="right" vertical="top" wrapText="1"/>
    </xf>
    <xf numFmtId="0" fontId="43" fillId="0" borderId="0" xfId="6" applyFont="1" applyFill="1" applyAlignment="1">
      <alignment horizontal="left" vertical="top" wrapText="1"/>
    </xf>
    <xf numFmtId="0" fontId="41" fillId="0" borderId="0" xfId="6" applyFont="1" applyFill="1" applyAlignment="1">
      <alignment horizontal="left" vertical="top" wrapText="1"/>
    </xf>
    <xf numFmtId="0" fontId="43" fillId="0" borderId="0" xfId="6" applyFont="1" applyFill="1" applyAlignment="1">
      <alignment horizontal="right" vertical="center"/>
    </xf>
    <xf numFmtId="0" fontId="43" fillId="0" borderId="0" xfId="6" applyFont="1" applyFill="1">
      <alignment vertical="center"/>
    </xf>
    <xf numFmtId="0" fontId="43" fillId="0" borderId="0" xfId="6" applyFont="1" applyFill="1" applyAlignment="1">
      <alignment vertical="center" shrinkToFit="1"/>
    </xf>
    <xf numFmtId="0" fontId="43" fillId="0" borderId="0" xfId="6" applyFont="1" applyFill="1" applyAlignment="1">
      <alignment horizontal="left" vertical="center" shrinkToFit="1"/>
    </xf>
    <xf numFmtId="0" fontId="43" fillId="0" borderId="0" xfId="6" applyFont="1" applyFill="1" applyAlignment="1">
      <alignment horizontal="left" vertical="center"/>
    </xf>
    <xf numFmtId="0" fontId="115" fillId="0" borderId="0" xfId="9" applyFont="1" applyFill="1" applyAlignment="1">
      <alignment horizontal="left" vertical="center"/>
    </xf>
    <xf numFmtId="0" fontId="43" fillId="0" borderId="0" xfId="9" applyFont="1" applyAlignment="1">
      <alignment horizontal="left" vertical="top" wrapText="1"/>
    </xf>
  </cellXfs>
  <cellStyles count="19">
    <cellStyle name="ハイパーリンク" xfId="15" builtinId="8"/>
    <cellStyle name="桁区切り" xfId="1" builtinId="6"/>
    <cellStyle name="桁区切り 2" xfId="2" xr:uid="{00000000-0005-0000-0000-000001000000}"/>
    <cellStyle name="桁区切り 3" xfId="12" xr:uid="{00000000-0005-0000-0000-000002000000}"/>
    <cellStyle name="通貨" xfId="3" builtinId="7"/>
    <cellStyle name="通貨 2" xfId="4" xr:uid="{00000000-0005-0000-0000-000004000000}"/>
    <cellStyle name="通貨 3" xfId="5" xr:uid="{00000000-0005-0000-0000-000005000000}"/>
    <cellStyle name="通貨 4" xfId="16" xr:uid="{C4C95C11-05F8-41DA-BE62-A1781740AB9B}"/>
    <cellStyle name="標準" xfId="0" builtinId="0"/>
    <cellStyle name="標準 2" xfId="6" xr:uid="{00000000-0005-0000-0000-000007000000}"/>
    <cellStyle name="標準 3" xfId="7" xr:uid="{00000000-0005-0000-0000-000008000000}"/>
    <cellStyle name="標準 3 2" xfId="8" xr:uid="{00000000-0005-0000-0000-000009000000}"/>
    <cellStyle name="標準 4" xfId="13" xr:uid="{D44ED2E3-53AD-4CF2-BD73-5899FF9576A9}"/>
    <cellStyle name="標準 4 2" xfId="18" xr:uid="{EB7C9C09-293B-4B12-AB52-CD925700882D}"/>
    <cellStyle name="標準 5" xfId="14" xr:uid="{F44B1376-EC04-41DD-A8DC-BD78427C8909}"/>
    <cellStyle name="標準 6" xfId="17" xr:uid="{459BF1A4-C822-4A94-B13F-96681D05AFB8}"/>
    <cellStyle name="標準_会計管理調書  完成" xfId="9" xr:uid="{00000000-0005-0000-0000-00000A000000}"/>
    <cellStyle name="標準_公営保育所－H21" xfId="10" xr:uid="{00000000-0005-0000-0000-00000B000000}"/>
    <cellStyle name="標準_保育所運営調書" xfId="11" xr:uid="{00000000-0005-0000-0000-00000C000000}"/>
  </cellStyles>
  <dxfs count="468">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99"/>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99"/>
        </patternFill>
      </fill>
    </dxf>
    <dxf>
      <fill>
        <patternFill>
          <bgColor rgb="FFFFFFCC"/>
        </patternFill>
      </fill>
    </dxf>
    <dxf>
      <fill>
        <patternFill>
          <bgColor rgb="FFFFFFCC"/>
        </patternFill>
      </fill>
    </dxf>
    <dxf>
      <fill>
        <patternFill>
          <bgColor rgb="FFFFFFCC"/>
        </patternFill>
      </fill>
    </dxf>
    <dxf>
      <fill>
        <patternFill>
          <bgColor rgb="FFFFFF99"/>
        </patternFill>
      </fill>
    </dxf>
    <dxf>
      <fill>
        <patternFill>
          <bgColor rgb="FFFFFF99"/>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99"/>
        </patternFill>
      </fill>
    </dxf>
    <dxf>
      <fill>
        <patternFill>
          <bgColor rgb="FFFFFF99"/>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99"/>
        </patternFill>
      </fill>
    </dxf>
    <dxf>
      <fill>
        <patternFill>
          <bgColor rgb="FFFFFF99"/>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99"/>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99"/>
        </patternFill>
      </fill>
    </dxf>
    <dxf>
      <fill>
        <patternFill>
          <bgColor rgb="FFFFFFCC"/>
        </patternFill>
      </fill>
    </dxf>
    <dxf>
      <numFmt numFmtId="184" formatCode="#,###\ "/>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99"/>
        </patternFill>
      </fill>
    </dxf>
    <dxf>
      <numFmt numFmtId="3" formatCode="#,##0"/>
    </dxf>
    <dxf>
      <numFmt numFmtId="182" formatCode="#,###"/>
    </dxf>
    <dxf>
      <numFmt numFmtId="184" formatCode="#,###\ "/>
    </dxf>
    <dxf>
      <fill>
        <patternFill>
          <bgColor rgb="FFFFFF99"/>
        </patternFill>
      </fill>
    </dxf>
    <dxf>
      <numFmt numFmtId="3" formatCode="#,##0"/>
    </dxf>
    <dxf>
      <numFmt numFmtId="184" formatCode="#,###\ "/>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99"/>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CC"/>
        </patternFill>
      </fill>
    </dxf>
    <dxf>
      <fill>
        <patternFill>
          <bgColor rgb="FFFFFF99"/>
        </patternFill>
      </fill>
    </dxf>
    <dxf>
      <fill>
        <patternFill>
          <bgColor rgb="FFFFFF99"/>
        </patternFill>
      </fill>
    </dxf>
    <dxf>
      <fill>
        <patternFill>
          <bgColor rgb="FFFFFFCC"/>
        </patternFill>
      </fill>
    </dxf>
    <dxf>
      <fill>
        <patternFill>
          <bgColor rgb="FFFFFF99"/>
        </patternFill>
      </fill>
    </dxf>
    <dxf>
      <fill>
        <patternFill>
          <bgColor rgb="FFFFFFCC"/>
        </patternFill>
      </fill>
    </dxf>
    <dxf>
      <fill>
        <patternFill>
          <bgColor rgb="FFFFFFCC"/>
        </patternFill>
      </fill>
    </dxf>
    <dxf>
      <fill>
        <patternFill>
          <bgColor rgb="FFFFFFCC"/>
        </patternFill>
      </fill>
    </dxf>
    <dxf>
      <fill>
        <patternFill>
          <bgColor rgb="FFFFFF99"/>
        </patternFill>
      </fill>
    </dxf>
    <dxf>
      <fill>
        <patternFill>
          <bgColor rgb="FFFFFF99"/>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CC"/>
        </patternFill>
      </fill>
    </dxf>
    <dxf>
      <fill>
        <patternFill>
          <bgColor rgb="FFFFFF99"/>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FF99"/>
        </patternFill>
      </fill>
    </dxf>
    <dxf>
      <fill>
        <patternFill>
          <bgColor rgb="FFFFFF99"/>
        </patternFill>
      </fill>
    </dxf>
    <dxf>
      <fill>
        <patternFill>
          <bgColor rgb="FFFFFFCC"/>
        </patternFill>
      </fill>
    </dxf>
    <dxf>
      <font>
        <color rgb="FFFF0000"/>
      </font>
    </dxf>
    <dxf>
      <font>
        <color rgb="FF0000FF"/>
      </font>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99"/>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99"/>
        </patternFill>
      </fill>
    </dxf>
    <dxf>
      <fill>
        <patternFill>
          <bgColor rgb="FFFFFFCC"/>
        </patternFill>
      </fill>
    </dxf>
    <dxf>
      <fill>
        <patternFill>
          <bgColor rgb="FFFFFFCC"/>
        </patternFill>
      </fill>
    </dxf>
    <dxf>
      <fill>
        <patternFill>
          <bgColor rgb="FFFFFF99"/>
        </patternFill>
      </fill>
    </dxf>
    <dxf>
      <fill>
        <patternFill>
          <bgColor rgb="FFFFFFCC"/>
        </patternFill>
      </fill>
    </dxf>
    <dxf>
      <fill>
        <patternFill>
          <bgColor rgb="FFFFFFCC"/>
        </patternFill>
      </fill>
    </dxf>
    <dxf>
      <fill>
        <patternFill>
          <bgColor rgb="FFFFFFCC"/>
        </patternFill>
      </fill>
    </dxf>
    <dxf>
      <fill>
        <patternFill>
          <bgColor rgb="FFFFFFCC"/>
        </patternFill>
      </fill>
    </dxf>
    <dxf>
      <font>
        <b/>
        <i val="0"/>
        <color rgb="FFFF0000"/>
      </font>
    </dxf>
    <dxf>
      <font>
        <b val="0"/>
        <i val="0"/>
        <color auto="1"/>
      </font>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99"/>
        </patternFill>
      </fill>
    </dxf>
    <dxf>
      <fill>
        <patternFill>
          <bgColor rgb="FFFFFFCC"/>
        </patternFill>
      </fill>
    </dxf>
    <dxf>
      <fill>
        <patternFill>
          <bgColor rgb="FFFFFFCC"/>
        </patternFill>
      </fill>
    </dxf>
    <dxf>
      <fill>
        <patternFill>
          <bgColor rgb="FFFFFF99"/>
        </patternFill>
      </fill>
    </dxf>
    <dxf>
      <fill>
        <patternFill>
          <bgColor rgb="FFFFFFCC"/>
        </patternFill>
      </fill>
    </dxf>
    <dxf>
      <fill>
        <patternFill>
          <bgColor rgb="FFFFFFCC"/>
        </patternFill>
      </fill>
    </dxf>
    <dxf>
      <fill>
        <patternFill>
          <bgColor rgb="FFFFFFCC"/>
        </patternFill>
      </fill>
    </dxf>
    <dxf>
      <fill>
        <patternFill>
          <bgColor rgb="FFFFFF99"/>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99"/>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99"/>
        </patternFill>
      </fill>
    </dxf>
    <dxf>
      <fill>
        <patternFill>
          <bgColor rgb="FFFFFFCC"/>
        </patternFill>
      </fill>
    </dxf>
    <dxf>
      <fill>
        <patternFill>
          <bgColor rgb="FFFFFF99"/>
        </patternFill>
      </fill>
    </dxf>
    <dxf>
      <fill>
        <patternFill>
          <bgColor rgb="FFFFFFCC"/>
        </patternFill>
      </fill>
    </dxf>
    <dxf>
      <fill>
        <patternFill>
          <bgColor rgb="FFFFFFCC"/>
        </patternFill>
      </fill>
    </dxf>
    <dxf>
      <fill>
        <patternFill>
          <bgColor rgb="FFFFFFCC"/>
        </patternFill>
      </fill>
    </dxf>
    <dxf>
      <fill>
        <patternFill>
          <bgColor rgb="FFFFFF99"/>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s>
  <tableStyles count="0" defaultTableStyle="TableStyleMedium2" defaultPivotStyle="PivotStyleLight16"/>
  <colors>
    <mruColors>
      <color rgb="FFFFCCFF"/>
      <color rgb="FFCCCCFF"/>
      <color rgb="FFE6D1FB"/>
      <color rgb="FFFFFFCC"/>
      <color rgb="FFFFFF99"/>
      <color rgb="FF0000FF"/>
      <color rgb="FFCCECFF"/>
      <color rgb="FFCCFFCC"/>
      <color rgb="FFFFCC66"/>
      <color rgb="FFFFCC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s>
</file>

<file path=xl/ctrlProps/ctrlProp1.xml><?xml version="1.0" encoding="utf-8"?>
<formControlPr xmlns="http://schemas.microsoft.com/office/spreadsheetml/2009/9/main" objectType="CheckBox" lockText="1"/>
</file>

<file path=xl/ctrlProps/ctrlProp10.xml><?xml version="1.0" encoding="utf-8"?>
<formControlPr xmlns="http://schemas.microsoft.com/office/spreadsheetml/2009/9/main" objectType="CheckBox" lockText="1"/>
</file>

<file path=xl/ctrlProps/ctrlProp100.xml><?xml version="1.0" encoding="utf-8"?>
<formControlPr xmlns="http://schemas.microsoft.com/office/spreadsheetml/2009/9/main" objectType="CheckBox" fmlaLink="$BX$18" lockText="1"/>
</file>

<file path=xl/ctrlProps/ctrlProp101.xml><?xml version="1.0" encoding="utf-8"?>
<formControlPr xmlns="http://schemas.microsoft.com/office/spreadsheetml/2009/9/main" objectType="CheckBox" fmlaLink="$BX$19" lockText="1"/>
</file>

<file path=xl/ctrlProps/ctrlProp102.xml><?xml version="1.0" encoding="utf-8"?>
<formControlPr xmlns="http://schemas.microsoft.com/office/spreadsheetml/2009/9/main" objectType="CheckBox" lockText="1"/>
</file>

<file path=xl/ctrlProps/ctrlProp103.xml><?xml version="1.0" encoding="utf-8"?>
<formControlPr xmlns="http://schemas.microsoft.com/office/spreadsheetml/2009/9/main" objectType="CheckBox" lockText="1"/>
</file>

<file path=xl/ctrlProps/ctrlProp104.xml><?xml version="1.0" encoding="utf-8"?>
<formControlPr xmlns="http://schemas.microsoft.com/office/spreadsheetml/2009/9/main" objectType="CheckBox" lockText="1"/>
</file>

<file path=xl/ctrlProps/ctrlProp105.xml><?xml version="1.0" encoding="utf-8"?>
<formControlPr xmlns="http://schemas.microsoft.com/office/spreadsheetml/2009/9/main" objectType="CheckBox" lockText="1"/>
</file>

<file path=xl/ctrlProps/ctrlProp106.xml><?xml version="1.0" encoding="utf-8"?>
<formControlPr xmlns="http://schemas.microsoft.com/office/spreadsheetml/2009/9/main" objectType="CheckBox" lockText="1"/>
</file>

<file path=xl/ctrlProps/ctrlProp107.xml><?xml version="1.0" encoding="utf-8"?>
<formControlPr xmlns="http://schemas.microsoft.com/office/spreadsheetml/2009/9/main" objectType="CheckBox" lockText="1"/>
</file>

<file path=xl/ctrlProps/ctrlProp108.xml><?xml version="1.0" encoding="utf-8"?>
<formControlPr xmlns="http://schemas.microsoft.com/office/spreadsheetml/2009/9/main" objectType="CheckBox" lockText="1"/>
</file>

<file path=xl/ctrlProps/ctrlProp109.xml><?xml version="1.0" encoding="utf-8"?>
<formControlPr xmlns="http://schemas.microsoft.com/office/spreadsheetml/2009/9/main" objectType="CheckBox" lockText="1"/>
</file>

<file path=xl/ctrlProps/ctrlProp11.xml><?xml version="1.0" encoding="utf-8"?>
<formControlPr xmlns="http://schemas.microsoft.com/office/spreadsheetml/2009/9/main" objectType="CheckBox" lockText="1"/>
</file>

<file path=xl/ctrlProps/ctrlProp110.xml><?xml version="1.0" encoding="utf-8"?>
<formControlPr xmlns="http://schemas.microsoft.com/office/spreadsheetml/2009/9/main" objectType="CheckBox" lockText="1"/>
</file>

<file path=xl/ctrlProps/ctrlProp111.xml><?xml version="1.0" encoding="utf-8"?>
<formControlPr xmlns="http://schemas.microsoft.com/office/spreadsheetml/2009/9/main" objectType="CheckBox" lockText="1"/>
</file>

<file path=xl/ctrlProps/ctrlProp112.xml><?xml version="1.0" encoding="utf-8"?>
<formControlPr xmlns="http://schemas.microsoft.com/office/spreadsheetml/2009/9/main" objectType="CheckBox" lockText="1"/>
</file>

<file path=xl/ctrlProps/ctrlProp113.xml><?xml version="1.0" encoding="utf-8"?>
<formControlPr xmlns="http://schemas.microsoft.com/office/spreadsheetml/2009/9/main" objectType="CheckBox" lockText="1"/>
</file>

<file path=xl/ctrlProps/ctrlProp114.xml><?xml version="1.0" encoding="utf-8"?>
<formControlPr xmlns="http://schemas.microsoft.com/office/spreadsheetml/2009/9/main" objectType="CheckBox" lockText="1"/>
</file>

<file path=xl/ctrlProps/ctrlProp115.xml><?xml version="1.0" encoding="utf-8"?>
<formControlPr xmlns="http://schemas.microsoft.com/office/spreadsheetml/2009/9/main" objectType="CheckBox" lockText="1"/>
</file>

<file path=xl/ctrlProps/ctrlProp116.xml><?xml version="1.0" encoding="utf-8"?>
<formControlPr xmlns="http://schemas.microsoft.com/office/spreadsheetml/2009/9/main" objectType="CheckBox" lockText="1"/>
</file>

<file path=xl/ctrlProps/ctrlProp117.xml><?xml version="1.0" encoding="utf-8"?>
<formControlPr xmlns="http://schemas.microsoft.com/office/spreadsheetml/2009/9/main" objectType="CheckBox" lockText="1"/>
</file>

<file path=xl/ctrlProps/ctrlProp118.xml><?xml version="1.0" encoding="utf-8"?>
<formControlPr xmlns="http://schemas.microsoft.com/office/spreadsheetml/2009/9/main" objectType="CheckBox" lockText="1"/>
</file>

<file path=xl/ctrlProps/ctrlProp119.xml><?xml version="1.0" encoding="utf-8"?>
<formControlPr xmlns="http://schemas.microsoft.com/office/spreadsheetml/2009/9/main" objectType="CheckBox" lockText="1"/>
</file>

<file path=xl/ctrlProps/ctrlProp12.xml><?xml version="1.0" encoding="utf-8"?>
<formControlPr xmlns="http://schemas.microsoft.com/office/spreadsheetml/2009/9/main" objectType="CheckBox" lockText="1"/>
</file>

<file path=xl/ctrlProps/ctrlProp120.xml><?xml version="1.0" encoding="utf-8"?>
<formControlPr xmlns="http://schemas.microsoft.com/office/spreadsheetml/2009/9/main" objectType="CheckBox" lockText="1"/>
</file>

<file path=xl/ctrlProps/ctrlProp121.xml><?xml version="1.0" encoding="utf-8"?>
<formControlPr xmlns="http://schemas.microsoft.com/office/spreadsheetml/2009/9/main" objectType="CheckBox" lockText="1"/>
</file>

<file path=xl/ctrlProps/ctrlProp122.xml><?xml version="1.0" encoding="utf-8"?>
<formControlPr xmlns="http://schemas.microsoft.com/office/spreadsheetml/2009/9/main" objectType="CheckBox" lockText="1"/>
</file>

<file path=xl/ctrlProps/ctrlProp123.xml><?xml version="1.0" encoding="utf-8"?>
<formControlPr xmlns="http://schemas.microsoft.com/office/spreadsheetml/2009/9/main" objectType="CheckBox" lockText="1"/>
</file>

<file path=xl/ctrlProps/ctrlProp124.xml><?xml version="1.0" encoding="utf-8"?>
<formControlPr xmlns="http://schemas.microsoft.com/office/spreadsheetml/2009/9/main" objectType="CheckBox" lockText="1"/>
</file>

<file path=xl/ctrlProps/ctrlProp125.xml><?xml version="1.0" encoding="utf-8"?>
<formControlPr xmlns="http://schemas.microsoft.com/office/spreadsheetml/2009/9/main" objectType="CheckBox" lockText="1"/>
</file>

<file path=xl/ctrlProps/ctrlProp126.xml><?xml version="1.0" encoding="utf-8"?>
<formControlPr xmlns="http://schemas.microsoft.com/office/spreadsheetml/2009/9/main" objectType="CheckBox" lockText="1"/>
</file>

<file path=xl/ctrlProps/ctrlProp127.xml><?xml version="1.0" encoding="utf-8"?>
<formControlPr xmlns="http://schemas.microsoft.com/office/spreadsheetml/2009/9/main" objectType="CheckBox" lockText="1"/>
</file>

<file path=xl/ctrlProps/ctrlProp128.xml><?xml version="1.0" encoding="utf-8"?>
<formControlPr xmlns="http://schemas.microsoft.com/office/spreadsheetml/2009/9/main" objectType="CheckBox" lockText="1"/>
</file>

<file path=xl/ctrlProps/ctrlProp129.xml><?xml version="1.0" encoding="utf-8"?>
<formControlPr xmlns="http://schemas.microsoft.com/office/spreadsheetml/2009/9/main" objectType="CheckBox" lockText="1"/>
</file>

<file path=xl/ctrlProps/ctrlProp13.xml><?xml version="1.0" encoding="utf-8"?>
<formControlPr xmlns="http://schemas.microsoft.com/office/spreadsheetml/2009/9/main" objectType="CheckBox" lockText="1"/>
</file>

<file path=xl/ctrlProps/ctrlProp130.xml><?xml version="1.0" encoding="utf-8"?>
<formControlPr xmlns="http://schemas.microsoft.com/office/spreadsheetml/2009/9/main" objectType="CheckBox" lockText="1"/>
</file>

<file path=xl/ctrlProps/ctrlProp131.xml><?xml version="1.0" encoding="utf-8"?>
<formControlPr xmlns="http://schemas.microsoft.com/office/spreadsheetml/2009/9/main" objectType="CheckBox" lockText="1"/>
</file>

<file path=xl/ctrlProps/ctrlProp132.xml><?xml version="1.0" encoding="utf-8"?>
<formControlPr xmlns="http://schemas.microsoft.com/office/spreadsheetml/2009/9/main" objectType="CheckBox" lockText="1"/>
</file>

<file path=xl/ctrlProps/ctrlProp133.xml><?xml version="1.0" encoding="utf-8"?>
<formControlPr xmlns="http://schemas.microsoft.com/office/spreadsheetml/2009/9/main" objectType="CheckBox" lockText="1"/>
</file>

<file path=xl/ctrlProps/ctrlProp134.xml><?xml version="1.0" encoding="utf-8"?>
<formControlPr xmlns="http://schemas.microsoft.com/office/spreadsheetml/2009/9/main" objectType="CheckBox" lockText="1"/>
</file>

<file path=xl/ctrlProps/ctrlProp135.xml><?xml version="1.0" encoding="utf-8"?>
<formControlPr xmlns="http://schemas.microsoft.com/office/spreadsheetml/2009/9/main" objectType="CheckBox" lockText="1"/>
</file>

<file path=xl/ctrlProps/ctrlProp136.xml><?xml version="1.0" encoding="utf-8"?>
<formControlPr xmlns="http://schemas.microsoft.com/office/spreadsheetml/2009/9/main" objectType="CheckBox" lockText="1"/>
</file>

<file path=xl/ctrlProps/ctrlProp137.xml><?xml version="1.0" encoding="utf-8"?>
<formControlPr xmlns="http://schemas.microsoft.com/office/spreadsheetml/2009/9/main" objectType="CheckBox" lockText="1"/>
</file>

<file path=xl/ctrlProps/ctrlProp138.xml><?xml version="1.0" encoding="utf-8"?>
<formControlPr xmlns="http://schemas.microsoft.com/office/spreadsheetml/2009/9/main" objectType="CheckBox" lockText="1"/>
</file>

<file path=xl/ctrlProps/ctrlProp139.xml><?xml version="1.0" encoding="utf-8"?>
<formControlPr xmlns="http://schemas.microsoft.com/office/spreadsheetml/2009/9/main" objectType="CheckBox" lockText="1"/>
</file>

<file path=xl/ctrlProps/ctrlProp14.xml><?xml version="1.0" encoding="utf-8"?>
<formControlPr xmlns="http://schemas.microsoft.com/office/spreadsheetml/2009/9/main" objectType="CheckBox" lockText="1"/>
</file>

<file path=xl/ctrlProps/ctrlProp140.xml><?xml version="1.0" encoding="utf-8"?>
<formControlPr xmlns="http://schemas.microsoft.com/office/spreadsheetml/2009/9/main" objectType="CheckBox" lockText="1"/>
</file>

<file path=xl/ctrlProps/ctrlProp141.xml><?xml version="1.0" encoding="utf-8"?>
<formControlPr xmlns="http://schemas.microsoft.com/office/spreadsheetml/2009/9/main" objectType="CheckBox" lockText="1"/>
</file>

<file path=xl/ctrlProps/ctrlProp142.xml><?xml version="1.0" encoding="utf-8"?>
<formControlPr xmlns="http://schemas.microsoft.com/office/spreadsheetml/2009/9/main" objectType="CheckBox" lockText="1"/>
</file>

<file path=xl/ctrlProps/ctrlProp143.xml><?xml version="1.0" encoding="utf-8"?>
<formControlPr xmlns="http://schemas.microsoft.com/office/spreadsheetml/2009/9/main" objectType="CheckBox" lockText="1"/>
</file>

<file path=xl/ctrlProps/ctrlProp144.xml><?xml version="1.0" encoding="utf-8"?>
<formControlPr xmlns="http://schemas.microsoft.com/office/spreadsheetml/2009/9/main" objectType="CheckBox" lockText="1"/>
</file>

<file path=xl/ctrlProps/ctrlProp145.xml><?xml version="1.0" encoding="utf-8"?>
<formControlPr xmlns="http://schemas.microsoft.com/office/spreadsheetml/2009/9/main" objectType="CheckBox" lockText="1"/>
</file>

<file path=xl/ctrlProps/ctrlProp146.xml><?xml version="1.0" encoding="utf-8"?>
<formControlPr xmlns="http://schemas.microsoft.com/office/spreadsheetml/2009/9/main" objectType="CheckBox" lockText="1"/>
</file>

<file path=xl/ctrlProps/ctrlProp147.xml><?xml version="1.0" encoding="utf-8"?>
<formControlPr xmlns="http://schemas.microsoft.com/office/spreadsheetml/2009/9/main" objectType="CheckBox" lockText="1"/>
</file>

<file path=xl/ctrlProps/ctrlProp148.xml><?xml version="1.0" encoding="utf-8"?>
<formControlPr xmlns="http://schemas.microsoft.com/office/spreadsheetml/2009/9/main" objectType="CheckBox" lockText="1"/>
</file>

<file path=xl/ctrlProps/ctrlProp149.xml><?xml version="1.0" encoding="utf-8"?>
<formControlPr xmlns="http://schemas.microsoft.com/office/spreadsheetml/2009/9/main" objectType="CheckBox" lockText="1"/>
</file>

<file path=xl/ctrlProps/ctrlProp15.xml><?xml version="1.0" encoding="utf-8"?>
<formControlPr xmlns="http://schemas.microsoft.com/office/spreadsheetml/2009/9/main" objectType="CheckBox" lockText="1"/>
</file>

<file path=xl/ctrlProps/ctrlProp150.xml><?xml version="1.0" encoding="utf-8"?>
<formControlPr xmlns="http://schemas.microsoft.com/office/spreadsheetml/2009/9/main" objectType="CheckBox" lockText="1"/>
</file>

<file path=xl/ctrlProps/ctrlProp151.xml><?xml version="1.0" encoding="utf-8"?>
<formControlPr xmlns="http://schemas.microsoft.com/office/spreadsheetml/2009/9/main" objectType="CheckBox" lockText="1"/>
</file>

<file path=xl/ctrlProps/ctrlProp152.xml><?xml version="1.0" encoding="utf-8"?>
<formControlPr xmlns="http://schemas.microsoft.com/office/spreadsheetml/2009/9/main" objectType="CheckBox" lockText="1"/>
</file>

<file path=xl/ctrlProps/ctrlProp153.xml><?xml version="1.0" encoding="utf-8"?>
<formControlPr xmlns="http://schemas.microsoft.com/office/spreadsheetml/2009/9/main" objectType="CheckBox" lockText="1"/>
</file>

<file path=xl/ctrlProps/ctrlProp154.xml><?xml version="1.0" encoding="utf-8"?>
<formControlPr xmlns="http://schemas.microsoft.com/office/spreadsheetml/2009/9/main" objectType="CheckBox" lockText="1"/>
</file>

<file path=xl/ctrlProps/ctrlProp155.xml><?xml version="1.0" encoding="utf-8"?>
<formControlPr xmlns="http://schemas.microsoft.com/office/spreadsheetml/2009/9/main" objectType="CheckBox" lockText="1"/>
</file>

<file path=xl/ctrlProps/ctrlProp156.xml><?xml version="1.0" encoding="utf-8"?>
<formControlPr xmlns="http://schemas.microsoft.com/office/spreadsheetml/2009/9/main" objectType="CheckBox" lockText="1"/>
</file>

<file path=xl/ctrlProps/ctrlProp157.xml><?xml version="1.0" encoding="utf-8"?>
<formControlPr xmlns="http://schemas.microsoft.com/office/spreadsheetml/2009/9/main" objectType="CheckBox" lockText="1"/>
</file>

<file path=xl/ctrlProps/ctrlProp158.xml><?xml version="1.0" encoding="utf-8"?>
<formControlPr xmlns="http://schemas.microsoft.com/office/spreadsheetml/2009/9/main" objectType="CheckBox" lockText="1"/>
</file>

<file path=xl/ctrlProps/ctrlProp159.xml><?xml version="1.0" encoding="utf-8"?>
<formControlPr xmlns="http://schemas.microsoft.com/office/spreadsheetml/2009/9/main" objectType="CheckBox" lockText="1"/>
</file>

<file path=xl/ctrlProps/ctrlProp16.xml><?xml version="1.0" encoding="utf-8"?>
<formControlPr xmlns="http://schemas.microsoft.com/office/spreadsheetml/2009/9/main" objectType="CheckBox" lockText="1"/>
</file>

<file path=xl/ctrlProps/ctrlProp160.xml><?xml version="1.0" encoding="utf-8"?>
<formControlPr xmlns="http://schemas.microsoft.com/office/spreadsheetml/2009/9/main" objectType="CheckBox" lockText="1"/>
</file>

<file path=xl/ctrlProps/ctrlProp161.xml><?xml version="1.0" encoding="utf-8"?>
<formControlPr xmlns="http://schemas.microsoft.com/office/spreadsheetml/2009/9/main" objectType="CheckBox" lockText="1"/>
</file>

<file path=xl/ctrlProps/ctrlProp162.xml><?xml version="1.0" encoding="utf-8"?>
<formControlPr xmlns="http://schemas.microsoft.com/office/spreadsheetml/2009/9/main" objectType="CheckBox" lockText="1"/>
</file>

<file path=xl/ctrlProps/ctrlProp163.xml><?xml version="1.0" encoding="utf-8"?>
<formControlPr xmlns="http://schemas.microsoft.com/office/spreadsheetml/2009/9/main" objectType="CheckBox" lockText="1"/>
</file>

<file path=xl/ctrlProps/ctrlProp164.xml><?xml version="1.0" encoding="utf-8"?>
<formControlPr xmlns="http://schemas.microsoft.com/office/spreadsheetml/2009/9/main" objectType="CheckBox" lockText="1"/>
</file>

<file path=xl/ctrlProps/ctrlProp165.xml><?xml version="1.0" encoding="utf-8"?>
<formControlPr xmlns="http://schemas.microsoft.com/office/spreadsheetml/2009/9/main" objectType="CheckBox" lockText="1"/>
</file>

<file path=xl/ctrlProps/ctrlProp166.xml><?xml version="1.0" encoding="utf-8"?>
<formControlPr xmlns="http://schemas.microsoft.com/office/spreadsheetml/2009/9/main" objectType="CheckBox" lockText="1"/>
</file>

<file path=xl/ctrlProps/ctrlProp167.xml><?xml version="1.0" encoding="utf-8"?>
<formControlPr xmlns="http://schemas.microsoft.com/office/spreadsheetml/2009/9/main" objectType="CheckBox" lockText="1"/>
</file>

<file path=xl/ctrlProps/ctrlProp168.xml><?xml version="1.0" encoding="utf-8"?>
<formControlPr xmlns="http://schemas.microsoft.com/office/spreadsheetml/2009/9/main" objectType="CheckBox" lockText="1"/>
</file>

<file path=xl/ctrlProps/ctrlProp169.xml><?xml version="1.0" encoding="utf-8"?>
<formControlPr xmlns="http://schemas.microsoft.com/office/spreadsheetml/2009/9/main" objectType="CheckBox" lockText="1"/>
</file>

<file path=xl/ctrlProps/ctrlProp17.xml><?xml version="1.0" encoding="utf-8"?>
<formControlPr xmlns="http://schemas.microsoft.com/office/spreadsheetml/2009/9/main" objectType="CheckBox" lockText="1"/>
</file>

<file path=xl/ctrlProps/ctrlProp170.xml><?xml version="1.0" encoding="utf-8"?>
<formControlPr xmlns="http://schemas.microsoft.com/office/spreadsheetml/2009/9/main" objectType="CheckBox" lockText="1"/>
</file>

<file path=xl/ctrlProps/ctrlProp171.xml><?xml version="1.0" encoding="utf-8"?>
<formControlPr xmlns="http://schemas.microsoft.com/office/spreadsheetml/2009/9/main" objectType="CheckBox" lockText="1"/>
</file>

<file path=xl/ctrlProps/ctrlProp172.xml><?xml version="1.0" encoding="utf-8"?>
<formControlPr xmlns="http://schemas.microsoft.com/office/spreadsheetml/2009/9/main" objectType="CheckBox" lockText="1"/>
</file>

<file path=xl/ctrlProps/ctrlProp173.xml><?xml version="1.0" encoding="utf-8"?>
<formControlPr xmlns="http://schemas.microsoft.com/office/spreadsheetml/2009/9/main" objectType="CheckBox" lockText="1"/>
</file>

<file path=xl/ctrlProps/ctrlProp174.xml><?xml version="1.0" encoding="utf-8"?>
<formControlPr xmlns="http://schemas.microsoft.com/office/spreadsheetml/2009/9/main" objectType="CheckBox" lockText="1"/>
</file>

<file path=xl/ctrlProps/ctrlProp175.xml><?xml version="1.0" encoding="utf-8"?>
<formControlPr xmlns="http://schemas.microsoft.com/office/spreadsheetml/2009/9/main" objectType="CheckBox" lockText="1"/>
</file>

<file path=xl/ctrlProps/ctrlProp176.xml><?xml version="1.0" encoding="utf-8"?>
<formControlPr xmlns="http://schemas.microsoft.com/office/spreadsheetml/2009/9/main" objectType="CheckBox" lockText="1"/>
</file>

<file path=xl/ctrlProps/ctrlProp177.xml><?xml version="1.0" encoding="utf-8"?>
<formControlPr xmlns="http://schemas.microsoft.com/office/spreadsheetml/2009/9/main" objectType="CheckBox" lockText="1"/>
</file>

<file path=xl/ctrlProps/ctrlProp178.xml><?xml version="1.0" encoding="utf-8"?>
<formControlPr xmlns="http://schemas.microsoft.com/office/spreadsheetml/2009/9/main" objectType="CheckBox" lockText="1"/>
</file>

<file path=xl/ctrlProps/ctrlProp179.xml><?xml version="1.0" encoding="utf-8"?>
<formControlPr xmlns="http://schemas.microsoft.com/office/spreadsheetml/2009/9/main" objectType="CheckBox" lockText="1"/>
</file>

<file path=xl/ctrlProps/ctrlProp18.xml><?xml version="1.0" encoding="utf-8"?>
<formControlPr xmlns="http://schemas.microsoft.com/office/spreadsheetml/2009/9/main" objectType="CheckBox" lockText="1"/>
</file>

<file path=xl/ctrlProps/ctrlProp180.xml><?xml version="1.0" encoding="utf-8"?>
<formControlPr xmlns="http://schemas.microsoft.com/office/spreadsheetml/2009/9/main" objectType="CheckBox" lockText="1"/>
</file>

<file path=xl/ctrlProps/ctrlProp181.xml><?xml version="1.0" encoding="utf-8"?>
<formControlPr xmlns="http://schemas.microsoft.com/office/spreadsheetml/2009/9/main" objectType="CheckBox" lockText="1"/>
</file>

<file path=xl/ctrlProps/ctrlProp182.xml><?xml version="1.0" encoding="utf-8"?>
<formControlPr xmlns="http://schemas.microsoft.com/office/spreadsheetml/2009/9/main" objectType="CheckBox" lockText="1"/>
</file>

<file path=xl/ctrlProps/ctrlProp183.xml><?xml version="1.0" encoding="utf-8"?>
<formControlPr xmlns="http://schemas.microsoft.com/office/spreadsheetml/2009/9/main" objectType="CheckBox" lockText="1"/>
</file>

<file path=xl/ctrlProps/ctrlProp184.xml><?xml version="1.0" encoding="utf-8"?>
<formControlPr xmlns="http://schemas.microsoft.com/office/spreadsheetml/2009/9/main" objectType="CheckBox" lockText="1"/>
</file>

<file path=xl/ctrlProps/ctrlProp185.xml><?xml version="1.0" encoding="utf-8"?>
<formControlPr xmlns="http://schemas.microsoft.com/office/spreadsheetml/2009/9/main" objectType="CheckBox" lockText="1"/>
</file>

<file path=xl/ctrlProps/ctrlProp186.xml><?xml version="1.0" encoding="utf-8"?>
<formControlPr xmlns="http://schemas.microsoft.com/office/spreadsheetml/2009/9/main" objectType="CheckBox" lockText="1"/>
</file>

<file path=xl/ctrlProps/ctrlProp187.xml><?xml version="1.0" encoding="utf-8"?>
<formControlPr xmlns="http://schemas.microsoft.com/office/spreadsheetml/2009/9/main" objectType="CheckBox" lockText="1"/>
</file>

<file path=xl/ctrlProps/ctrlProp188.xml><?xml version="1.0" encoding="utf-8"?>
<formControlPr xmlns="http://schemas.microsoft.com/office/spreadsheetml/2009/9/main" objectType="CheckBox" lockText="1"/>
</file>

<file path=xl/ctrlProps/ctrlProp189.xml><?xml version="1.0" encoding="utf-8"?>
<formControlPr xmlns="http://schemas.microsoft.com/office/spreadsheetml/2009/9/main" objectType="CheckBox" lockText="1"/>
</file>

<file path=xl/ctrlProps/ctrlProp19.xml><?xml version="1.0" encoding="utf-8"?>
<formControlPr xmlns="http://schemas.microsoft.com/office/spreadsheetml/2009/9/main" objectType="CheckBox" lockText="1"/>
</file>

<file path=xl/ctrlProps/ctrlProp190.xml><?xml version="1.0" encoding="utf-8"?>
<formControlPr xmlns="http://schemas.microsoft.com/office/spreadsheetml/2009/9/main" objectType="CheckBox" lockText="1"/>
</file>

<file path=xl/ctrlProps/ctrlProp191.xml><?xml version="1.0" encoding="utf-8"?>
<formControlPr xmlns="http://schemas.microsoft.com/office/spreadsheetml/2009/9/main" objectType="CheckBox" lockText="1"/>
</file>

<file path=xl/ctrlProps/ctrlProp192.xml><?xml version="1.0" encoding="utf-8"?>
<formControlPr xmlns="http://schemas.microsoft.com/office/spreadsheetml/2009/9/main" objectType="CheckBox" lockText="1"/>
</file>

<file path=xl/ctrlProps/ctrlProp193.xml><?xml version="1.0" encoding="utf-8"?>
<formControlPr xmlns="http://schemas.microsoft.com/office/spreadsheetml/2009/9/main" objectType="CheckBox" lockText="1"/>
</file>

<file path=xl/ctrlProps/ctrlProp194.xml><?xml version="1.0" encoding="utf-8"?>
<formControlPr xmlns="http://schemas.microsoft.com/office/spreadsheetml/2009/9/main" objectType="CheckBox" lockText="1"/>
</file>

<file path=xl/ctrlProps/ctrlProp195.xml><?xml version="1.0" encoding="utf-8"?>
<formControlPr xmlns="http://schemas.microsoft.com/office/spreadsheetml/2009/9/main" objectType="CheckBox" lockText="1"/>
</file>

<file path=xl/ctrlProps/ctrlProp196.xml><?xml version="1.0" encoding="utf-8"?>
<formControlPr xmlns="http://schemas.microsoft.com/office/spreadsheetml/2009/9/main" objectType="CheckBox" lockText="1"/>
</file>

<file path=xl/ctrlProps/ctrlProp197.xml><?xml version="1.0" encoding="utf-8"?>
<formControlPr xmlns="http://schemas.microsoft.com/office/spreadsheetml/2009/9/main" objectType="CheckBox" lockText="1"/>
</file>

<file path=xl/ctrlProps/ctrlProp198.xml><?xml version="1.0" encoding="utf-8"?>
<formControlPr xmlns="http://schemas.microsoft.com/office/spreadsheetml/2009/9/main" objectType="CheckBox" lockText="1"/>
</file>

<file path=xl/ctrlProps/ctrlProp199.xml><?xml version="1.0" encoding="utf-8"?>
<formControlPr xmlns="http://schemas.microsoft.com/office/spreadsheetml/2009/9/main" objectType="CheckBox" lockText="1"/>
</file>

<file path=xl/ctrlProps/ctrlProp2.xml><?xml version="1.0" encoding="utf-8"?>
<formControlPr xmlns="http://schemas.microsoft.com/office/spreadsheetml/2009/9/main" objectType="CheckBox" lockText="1"/>
</file>

<file path=xl/ctrlProps/ctrlProp20.xml><?xml version="1.0" encoding="utf-8"?>
<formControlPr xmlns="http://schemas.microsoft.com/office/spreadsheetml/2009/9/main" objectType="CheckBox" lockText="1"/>
</file>

<file path=xl/ctrlProps/ctrlProp200.xml><?xml version="1.0" encoding="utf-8"?>
<formControlPr xmlns="http://schemas.microsoft.com/office/spreadsheetml/2009/9/main" objectType="CheckBox" lockText="1"/>
</file>

<file path=xl/ctrlProps/ctrlProp201.xml><?xml version="1.0" encoding="utf-8"?>
<formControlPr xmlns="http://schemas.microsoft.com/office/spreadsheetml/2009/9/main" objectType="CheckBox" lockText="1"/>
</file>

<file path=xl/ctrlProps/ctrlProp202.xml><?xml version="1.0" encoding="utf-8"?>
<formControlPr xmlns="http://schemas.microsoft.com/office/spreadsheetml/2009/9/main" objectType="CheckBox" lockText="1"/>
</file>

<file path=xl/ctrlProps/ctrlProp203.xml><?xml version="1.0" encoding="utf-8"?>
<formControlPr xmlns="http://schemas.microsoft.com/office/spreadsheetml/2009/9/main" objectType="CheckBox" lockText="1"/>
</file>

<file path=xl/ctrlProps/ctrlProp204.xml><?xml version="1.0" encoding="utf-8"?>
<formControlPr xmlns="http://schemas.microsoft.com/office/spreadsheetml/2009/9/main" objectType="CheckBox" lockText="1"/>
</file>

<file path=xl/ctrlProps/ctrlProp205.xml><?xml version="1.0" encoding="utf-8"?>
<formControlPr xmlns="http://schemas.microsoft.com/office/spreadsheetml/2009/9/main" objectType="CheckBox" lockText="1"/>
</file>

<file path=xl/ctrlProps/ctrlProp206.xml><?xml version="1.0" encoding="utf-8"?>
<formControlPr xmlns="http://schemas.microsoft.com/office/spreadsheetml/2009/9/main" objectType="CheckBox" lockText="1"/>
</file>

<file path=xl/ctrlProps/ctrlProp207.xml><?xml version="1.0" encoding="utf-8"?>
<formControlPr xmlns="http://schemas.microsoft.com/office/spreadsheetml/2009/9/main" objectType="CheckBox" lockText="1"/>
</file>

<file path=xl/ctrlProps/ctrlProp208.xml><?xml version="1.0" encoding="utf-8"?>
<formControlPr xmlns="http://schemas.microsoft.com/office/spreadsheetml/2009/9/main" objectType="CheckBox" lockText="1"/>
</file>

<file path=xl/ctrlProps/ctrlProp209.xml><?xml version="1.0" encoding="utf-8"?>
<formControlPr xmlns="http://schemas.microsoft.com/office/spreadsheetml/2009/9/main" objectType="CheckBox" lockText="1"/>
</file>

<file path=xl/ctrlProps/ctrlProp21.xml><?xml version="1.0" encoding="utf-8"?>
<formControlPr xmlns="http://schemas.microsoft.com/office/spreadsheetml/2009/9/main" objectType="CheckBox" lockText="1"/>
</file>

<file path=xl/ctrlProps/ctrlProp210.xml><?xml version="1.0" encoding="utf-8"?>
<formControlPr xmlns="http://schemas.microsoft.com/office/spreadsheetml/2009/9/main" objectType="CheckBox" lockText="1"/>
</file>

<file path=xl/ctrlProps/ctrlProp211.xml><?xml version="1.0" encoding="utf-8"?>
<formControlPr xmlns="http://schemas.microsoft.com/office/spreadsheetml/2009/9/main" objectType="CheckBox" lockText="1"/>
</file>

<file path=xl/ctrlProps/ctrlProp212.xml><?xml version="1.0" encoding="utf-8"?>
<formControlPr xmlns="http://schemas.microsoft.com/office/spreadsheetml/2009/9/main" objectType="CheckBox" lockText="1"/>
</file>

<file path=xl/ctrlProps/ctrlProp213.xml><?xml version="1.0" encoding="utf-8"?>
<formControlPr xmlns="http://schemas.microsoft.com/office/spreadsheetml/2009/9/main" objectType="CheckBox" lockText="1"/>
</file>

<file path=xl/ctrlProps/ctrlProp214.xml><?xml version="1.0" encoding="utf-8"?>
<formControlPr xmlns="http://schemas.microsoft.com/office/spreadsheetml/2009/9/main" objectType="CheckBox" lockText="1"/>
</file>

<file path=xl/ctrlProps/ctrlProp215.xml><?xml version="1.0" encoding="utf-8"?>
<formControlPr xmlns="http://schemas.microsoft.com/office/spreadsheetml/2009/9/main" objectType="CheckBox" lockText="1"/>
</file>

<file path=xl/ctrlProps/ctrlProp216.xml><?xml version="1.0" encoding="utf-8"?>
<formControlPr xmlns="http://schemas.microsoft.com/office/spreadsheetml/2009/9/main" objectType="CheckBox" lockText="1"/>
</file>

<file path=xl/ctrlProps/ctrlProp217.xml><?xml version="1.0" encoding="utf-8"?>
<formControlPr xmlns="http://schemas.microsoft.com/office/spreadsheetml/2009/9/main" objectType="CheckBox" lockText="1"/>
</file>

<file path=xl/ctrlProps/ctrlProp218.xml><?xml version="1.0" encoding="utf-8"?>
<formControlPr xmlns="http://schemas.microsoft.com/office/spreadsheetml/2009/9/main" objectType="CheckBox" lockText="1"/>
</file>

<file path=xl/ctrlProps/ctrlProp219.xml><?xml version="1.0" encoding="utf-8"?>
<formControlPr xmlns="http://schemas.microsoft.com/office/spreadsheetml/2009/9/main" objectType="CheckBox" lockText="1"/>
</file>

<file path=xl/ctrlProps/ctrlProp22.xml><?xml version="1.0" encoding="utf-8"?>
<formControlPr xmlns="http://schemas.microsoft.com/office/spreadsheetml/2009/9/main" objectType="CheckBox" lockText="1"/>
</file>

<file path=xl/ctrlProps/ctrlProp220.xml><?xml version="1.0" encoding="utf-8"?>
<formControlPr xmlns="http://schemas.microsoft.com/office/spreadsheetml/2009/9/main" objectType="CheckBox" lockText="1"/>
</file>

<file path=xl/ctrlProps/ctrlProp221.xml><?xml version="1.0" encoding="utf-8"?>
<formControlPr xmlns="http://schemas.microsoft.com/office/spreadsheetml/2009/9/main" objectType="CheckBox" lockText="1"/>
</file>

<file path=xl/ctrlProps/ctrlProp222.xml><?xml version="1.0" encoding="utf-8"?>
<formControlPr xmlns="http://schemas.microsoft.com/office/spreadsheetml/2009/9/main" objectType="CheckBox" lockText="1"/>
</file>

<file path=xl/ctrlProps/ctrlProp223.xml><?xml version="1.0" encoding="utf-8"?>
<formControlPr xmlns="http://schemas.microsoft.com/office/spreadsheetml/2009/9/main" objectType="CheckBox" lockText="1"/>
</file>

<file path=xl/ctrlProps/ctrlProp224.xml><?xml version="1.0" encoding="utf-8"?>
<formControlPr xmlns="http://schemas.microsoft.com/office/spreadsheetml/2009/9/main" objectType="CheckBox" lockText="1"/>
</file>

<file path=xl/ctrlProps/ctrlProp225.xml><?xml version="1.0" encoding="utf-8"?>
<formControlPr xmlns="http://schemas.microsoft.com/office/spreadsheetml/2009/9/main" objectType="CheckBox" lockText="1"/>
</file>

<file path=xl/ctrlProps/ctrlProp226.xml><?xml version="1.0" encoding="utf-8"?>
<formControlPr xmlns="http://schemas.microsoft.com/office/spreadsheetml/2009/9/main" objectType="CheckBox" lockText="1"/>
</file>

<file path=xl/ctrlProps/ctrlProp227.xml><?xml version="1.0" encoding="utf-8"?>
<formControlPr xmlns="http://schemas.microsoft.com/office/spreadsheetml/2009/9/main" objectType="CheckBox" lockText="1"/>
</file>

<file path=xl/ctrlProps/ctrlProp228.xml><?xml version="1.0" encoding="utf-8"?>
<formControlPr xmlns="http://schemas.microsoft.com/office/spreadsheetml/2009/9/main" objectType="CheckBox" lockText="1"/>
</file>

<file path=xl/ctrlProps/ctrlProp229.xml><?xml version="1.0" encoding="utf-8"?>
<formControlPr xmlns="http://schemas.microsoft.com/office/spreadsheetml/2009/9/main" objectType="CheckBox" lockText="1"/>
</file>

<file path=xl/ctrlProps/ctrlProp23.xml><?xml version="1.0" encoding="utf-8"?>
<formControlPr xmlns="http://schemas.microsoft.com/office/spreadsheetml/2009/9/main" objectType="CheckBox" lockText="1"/>
</file>

<file path=xl/ctrlProps/ctrlProp230.xml><?xml version="1.0" encoding="utf-8"?>
<formControlPr xmlns="http://schemas.microsoft.com/office/spreadsheetml/2009/9/main" objectType="CheckBox" lockText="1"/>
</file>

<file path=xl/ctrlProps/ctrlProp231.xml><?xml version="1.0" encoding="utf-8"?>
<formControlPr xmlns="http://schemas.microsoft.com/office/spreadsheetml/2009/9/main" objectType="CheckBox" lockText="1"/>
</file>

<file path=xl/ctrlProps/ctrlProp232.xml><?xml version="1.0" encoding="utf-8"?>
<formControlPr xmlns="http://schemas.microsoft.com/office/spreadsheetml/2009/9/main" objectType="CheckBox" lockText="1"/>
</file>

<file path=xl/ctrlProps/ctrlProp233.xml><?xml version="1.0" encoding="utf-8"?>
<formControlPr xmlns="http://schemas.microsoft.com/office/spreadsheetml/2009/9/main" objectType="CheckBox" lockText="1"/>
</file>

<file path=xl/ctrlProps/ctrlProp234.xml><?xml version="1.0" encoding="utf-8"?>
<formControlPr xmlns="http://schemas.microsoft.com/office/spreadsheetml/2009/9/main" objectType="CheckBox" lockText="1"/>
</file>

<file path=xl/ctrlProps/ctrlProp235.xml><?xml version="1.0" encoding="utf-8"?>
<formControlPr xmlns="http://schemas.microsoft.com/office/spreadsheetml/2009/9/main" objectType="CheckBox" lockText="1"/>
</file>

<file path=xl/ctrlProps/ctrlProp236.xml><?xml version="1.0" encoding="utf-8"?>
<formControlPr xmlns="http://schemas.microsoft.com/office/spreadsheetml/2009/9/main" objectType="CheckBox" lockText="1"/>
</file>

<file path=xl/ctrlProps/ctrlProp237.xml><?xml version="1.0" encoding="utf-8"?>
<formControlPr xmlns="http://schemas.microsoft.com/office/spreadsheetml/2009/9/main" objectType="CheckBox" lockText="1"/>
</file>

<file path=xl/ctrlProps/ctrlProp238.xml><?xml version="1.0" encoding="utf-8"?>
<formControlPr xmlns="http://schemas.microsoft.com/office/spreadsheetml/2009/9/main" objectType="CheckBox" lockText="1"/>
</file>

<file path=xl/ctrlProps/ctrlProp239.xml><?xml version="1.0" encoding="utf-8"?>
<formControlPr xmlns="http://schemas.microsoft.com/office/spreadsheetml/2009/9/main" objectType="CheckBox" lockText="1"/>
</file>

<file path=xl/ctrlProps/ctrlProp24.xml><?xml version="1.0" encoding="utf-8"?>
<formControlPr xmlns="http://schemas.microsoft.com/office/spreadsheetml/2009/9/main" objectType="CheckBox" lockText="1"/>
</file>

<file path=xl/ctrlProps/ctrlProp240.xml><?xml version="1.0" encoding="utf-8"?>
<formControlPr xmlns="http://schemas.microsoft.com/office/spreadsheetml/2009/9/main" objectType="CheckBox" lockText="1"/>
</file>

<file path=xl/ctrlProps/ctrlProp241.xml><?xml version="1.0" encoding="utf-8"?>
<formControlPr xmlns="http://schemas.microsoft.com/office/spreadsheetml/2009/9/main" objectType="CheckBox" lockText="1"/>
</file>

<file path=xl/ctrlProps/ctrlProp242.xml><?xml version="1.0" encoding="utf-8"?>
<formControlPr xmlns="http://schemas.microsoft.com/office/spreadsheetml/2009/9/main" objectType="CheckBox" lockText="1"/>
</file>

<file path=xl/ctrlProps/ctrlProp243.xml><?xml version="1.0" encoding="utf-8"?>
<formControlPr xmlns="http://schemas.microsoft.com/office/spreadsheetml/2009/9/main" objectType="CheckBox" lockText="1"/>
</file>

<file path=xl/ctrlProps/ctrlProp244.xml><?xml version="1.0" encoding="utf-8"?>
<formControlPr xmlns="http://schemas.microsoft.com/office/spreadsheetml/2009/9/main" objectType="CheckBox" lockText="1"/>
</file>

<file path=xl/ctrlProps/ctrlProp245.xml><?xml version="1.0" encoding="utf-8"?>
<formControlPr xmlns="http://schemas.microsoft.com/office/spreadsheetml/2009/9/main" objectType="CheckBox" lockText="1"/>
</file>

<file path=xl/ctrlProps/ctrlProp246.xml><?xml version="1.0" encoding="utf-8"?>
<formControlPr xmlns="http://schemas.microsoft.com/office/spreadsheetml/2009/9/main" objectType="CheckBox" lockText="1"/>
</file>

<file path=xl/ctrlProps/ctrlProp247.xml><?xml version="1.0" encoding="utf-8"?>
<formControlPr xmlns="http://schemas.microsoft.com/office/spreadsheetml/2009/9/main" objectType="CheckBox" lockText="1"/>
</file>

<file path=xl/ctrlProps/ctrlProp248.xml><?xml version="1.0" encoding="utf-8"?>
<formControlPr xmlns="http://schemas.microsoft.com/office/spreadsheetml/2009/9/main" objectType="CheckBox" lockText="1"/>
</file>

<file path=xl/ctrlProps/ctrlProp249.xml><?xml version="1.0" encoding="utf-8"?>
<formControlPr xmlns="http://schemas.microsoft.com/office/spreadsheetml/2009/9/main" objectType="CheckBox" lockText="1"/>
</file>

<file path=xl/ctrlProps/ctrlProp25.xml><?xml version="1.0" encoding="utf-8"?>
<formControlPr xmlns="http://schemas.microsoft.com/office/spreadsheetml/2009/9/main" objectType="CheckBox" lockText="1"/>
</file>

<file path=xl/ctrlProps/ctrlProp250.xml><?xml version="1.0" encoding="utf-8"?>
<formControlPr xmlns="http://schemas.microsoft.com/office/spreadsheetml/2009/9/main" objectType="CheckBox" lockText="1"/>
</file>

<file path=xl/ctrlProps/ctrlProp251.xml><?xml version="1.0" encoding="utf-8"?>
<formControlPr xmlns="http://schemas.microsoft.com/office/spreadsheetml/2009/9/main" objectType="CheckBox" lockText="1"/>
</file>

<file path=xl/ctrlProps/ctrlProp252.xml><?xml version="1.0" encoding="utf-8"?>
<formControlPr xmlns="http://schemas.microsoft.com/office/spreadsheetml/2009/9/main" objectType="CheckBox" lockText="1"/>
</file>

<file path=xl/ctrlProps/ctrlProp253.xml><?xml version="1.0" encoding="utf-8"?>
<formControlPr xmlns="http://schemas.microsoft.com/office/spreadsheetml/2009/9/main" objectType="CheckBox" lockText="1"/>
</file>

<file path=xl/ctrlProps/ctrlProp254.xml><?xml version="1.0" encoding="utf-8"?>
<formControlPr xmlns="http://schemas.microsoft.com/office/spreadsheetml/2009/9/main" objectType="CheckBox" lockText="1"/>
</file>

<file path=xl/ctrlProps/ctrlProp255.xml><?xml version="1.0" encoding="utf-8"?>
<formControlPr xmlns="http://schemas.microsoft.com/office/spreadsheetml/2009/9/main" objectType="CheckBox" checked="Checked" lockText="1"/>
</file>

<file path=xl/ctrlProps/ctrlProp256.xml><?xml version="1.0" encoding="utf-8"?>
<formControlPr xmlns="http://schemas.microsoft.com/office/spreadsheetml/2009/9/main" objectType="CheckBox" checked="Checked" lockText="1"/>
</file>

<file path=xl/ctrlProps/ctrlProp257.xml><?xml version="1.0" encoding="utf-8"?>
<formControlPr xmlns="http://schemas.microsoft.com/office/spreadsheetml/2009/9/main" objectType="CheckBox" lockText="1"/>
</file>

<file path=xl/ctrlProps/ctrlProp258.xml><?xml version="1.0" encoding="utf-8"?>
<formControlPr xmlns="http://schemas.microsoft.com/office/spreadsheetml/2009/9/main" objectType="CheckBox" lockText="1"/>
</file>

<file path=xl/ctrlProps/ctrlProp259.xml><?xml version="1.0" encoding="utf-8"?>
<formControlPr xmlns="http://schemas.microsoft.com/office/spreadsheetml/2009/9/main" objectType="CheckBox" checked="Checked" lockText="1"/>
</file>

<file path=xl/ctrlProps/ctrlProp26.xml><?xml version="1.0" encoding="utf-8"?>
<formControlPr xmlns="http://schemas.microsoft.com/office/spreadsheetml/2009/9/main" objectType="CheckBox" lockText="1"/>
</file>

<file path=xl/ctrlProps/ctrlProp260.xml><?xml version="1.0" encoding="utf-8"?>
<formControlPr xmlns="http://schemas.microsoft.com/office/spreadsheetml/2009/9/main" objectType="CheckBox" checked="Checked" lockText="1"/>
</file>

<file path=xl/ctrlProps/ctrlProp261.xml><?xml version="1.0" encoding="utf-8"?>
<formControlPr xmlns="http://schemas.microsoft.com/office/spreadsheetml/2009/9/main" objectType="CheckBox" lockText="1"/>
</file>

<file path=xl/ctrlProps/ctrlProp262.xml><?xml version="1.0" encoding="utf-8"?>
<formControlPr xmlns="http://schemas.microsoft.com/office/spreadsheetml/2009/9/main" objectType="CheckBox" checked="Checked" lockText="1"/>
</file>

<file path=xl/ctrlProps/ctrlProp263.xml><?xml version="1.0" encoding="utf-8"?>
<formControlPr xmlns="http://schemas.microsoft.com/office/spreadsheetml/2009/9/main" objectType="CheckBox" lockText="1"/>
</file>

<file path=xl/ctrlProps/ctrlProp264.xml><?xml version="1.0" encoding="utf-8"?>
<formControlPr xmlns="http://schemas.microsoft.com/office/spreadsheetml/2009/9/main" objectType="CheckBox" checked="Checked" lockText="1"/>
</file>

<file path=xl/ctrlProps/ctrlProp265.xml><?xml version="1.0" encoding="utf-8"?>
<formControlPr xmlns="http://schemas.microsoft.com/office/spreadsheetml/2009/9/main" objectType="CheckBox" lockText="1"/>
</file>

<file path=xl/ctrlProps/ctrlProp266.xml><?xml version="1.0" encoding="utf-8"?>
<formControlPr xmlns="http://schemas.microsoft.com/office/spreadsheetml/2009/9/main" objectType="CheckBox" checked="Checked" lockText="1"/>
</file>

<file path=xl/ctrlProps/ctrlProp267.xml><?xml version="1.0" encoding="utf-8"?>
<formControlPr xmlns="http://schemas.microsoft.com/office/spreadsheetml/2009/9/main" objectType="CheckBox" lockText="1"/>
</file>

<file path=xl/ctrlProps/ctrlProp268.xml><?xml version="1.0" encoding="utf-8"?>
<formControlPr xmlns="http://schemas.microsoft.com/office/spreadsheetml/2009/9/main" objectType="CheckBox" lockText="1"/>
</file>

<file path=xl/ctrlProps/ctrlProp269.xml><?xml version="1.0" encoding="utf-8"?>
<formControlPr xmlns="http://schemas.microsoft.com/office/spreadsheetml/2009/9/main" objectType="CheckBox" lockText="1"/>
</file>

<file path=xl/ctrlProps/ctrlProp27.xml><?xml version="1.0" encoding="utf-8"?>
<formControlPr xmlns="http://schemas.microsoft.com/office/spreadsheetml/2009/9/main" objectType="CheckBox" lockText="1"/>
</file>

<file path=xl/ctrlProps/ctrlProp270.xml><?xml version="1.0" encoding="utf-8"?>
<formControlPr xmlns="http://schemas.microsoft.com/office/spreadsheetml/2009/9/main" objectType="CheckBox" lockText="1"/>
</file>

<file path=xl/ctrlProps/ctrlProp271.xml><?xml version="1.0" encoding="utf-8"?>
<formControlPr xmlns="http://schemas.microsoft.com/office/spreadsheetml/2009/9/main" objectType="CheckBox" lockText="1"/>
</file>

<file path=xl/ctrlProps/ctrlProp272.xml><?xml version="1.0" encoding="utf-8"?>
<formControlPr xmlns="http://schemas.microsoft.com/office/spreadsheetml/2009/9/main" objectType="CheckBox" lockText="1"/>
</file>

<file path=xl/ctrlProps/ctrlProp273.xml><?xml version="1.0" encoding="utf-8"?>
<formControlPr xmlns="http://schemas.microsoft.com/office/spreadsheetml/2009/9/main" objectType="CheckBox" lockText="1"/>
</file>

<file path=xl/ctrlProps/ctrlProp274.xml><?xml version="1.0" encoding="utf-8"?>
<formControlPr xmlns="http://schemas.microsoft.com/office/spreadsheetml/2009/9/main" objectType="CheckBox" lockText="1"/>
</file>

<file path=xl/ctrlProps/ctrlProp275.xml><?xml version="1.0" encoding="utf-8"?>
<formControlPr xmlns="http://schemas.microsoft.com/office/spreadsheetml/2009/9/main" objectType="CheckBox" lockText="1"/>
</file>

<file path=xl/ctrlProps/ctrlProp276.xml><?xml version="1.0" encoding="utf-8"?>
<formControlPr xmlns="http://schemas.microsoft.com/office/spreadsheetml/2009/9/main" objectType="CheckBox" lockText="1"/>
</file>

<file path=xl/ctrlProps/ctrlProp277.xml><?xml version="1.0" encoding="utf-8"?>
<formControlPr xmlns="http://schemas.microsoft.com/office/spreadsheetml/2009/9/main" objectType="CheckBox" lockText="1"/>
</file>

<file path=xl/ctrlProps/ctrlProp278.xml><?xml version="1.0" encoding="utf-8"?>
<formControlPr xmlns="http://schemas.microsoft.com/office/spreadsheetml/2009/9/main" objectType="CheckBox" lockText="1"/>
</file>

<file path=xl/ctrlProps/ctrlProp279.xml><?xml version="1.0" encoding="utf-8"?>
<formControlPr xmlns="http://schemas.microsoft.com/office/spreadsheetml/2009/9/main" objectType="CheckBox" lockText="1"/>
</file>

<file path=xl/ctrlProps/ctrlProp28.xml><?xml version="1.0" encoding="utf-8"?>
<formControlPr xmlns="http://schemas.microsoft.com/office/spreadsheetml/2009/9/main" objectType="CheckBox" lockText="1"/>
</file>

<file path=xl/ctrlProps/ctrlProp280.xml><?xml version="1.0" encoding="utf-8"?>
<formControlPr xmlns="http://schemas.microsoft.com/office/spreadsheetml/2009/9/main" objectType="CheckBox" lockText="1"/>
</file>

<file path=xl/ctrlProps/ctrlProp281.xml><?xml version="1.0" encoding="utf-8"?>
<formControlPr xmlns="http://schemas.microsoft.com/office/spreadsheetml/2009/9/main" objectType="CheckBox" lockText="1"/>
</file>

<file path=xl/ctrlProps/ctrlProp282.xml><?xml version="1.0" encoding="utf-8"?>
<formControlPr xmlns="http://schemas.microsoft.com/office/spreadsheetml/2009/9/main" objectType="CheckBox" lockText="1"/>
</file>

<file path=xl/ctrlProps/ctrlProp283.xml><?xml version="1.0" encoding="utf-8"?>
<formControlPr xmlns="http://schemas.microsoft.com/office/spreadsheetml/2009/9/main" objectType="CheckBox" lockText="1"/>
</file>

<file path=xl/ctrlProps/ctrlProp284.xml><?xml version="1.0" encoding="utf-8"?>
<formControlPr xmlns="http://schemas.microsoft.com/office/spreadsheetml/2009/9/main" objectType="CheckBox" lockText="1"/>
</file>

<file path=xl/ctrlProps/ctrlProp285.xml><?xml version="1.0" encoding="utf-8"?>
<formControlPr xmlns="http://schemas.microsoft.com/office/spreadsheetml/2009/9/main" objectType="CheckBox" lockText="1"/>
</file>

<file path=xl/ctrlProps/ctrlProp286.xml><?xml version="1.0" encoding="utf-8"?>
<formControlPr xmlns="http://schemas.microsoft.com/office/spreadsheetml/2009/9/main" objectType="CheckBox" lockText="1"/>
</file>

<file path=xl/ctrlProps/ctrlProp287.xml><?xml version="1.0" encoding="utf-8"?>
<formControlPr xmlns="http://schemas.microsoft.com/office/spreadsheetml/2009/9/main" objectType="CheckBox" lockText="1"/>
</file>

<file path=xl/ctrlProps/ctrlProp288.xml><?xml version="1.0" encoding="utf-8"?>
<formControlPr xmlns="http://schemas.microsoft.com/office/spreadsheetml/2009/9/main" objectType="CheckBox" lockText="1"/>
</file>

<file path=xl/ctrlProps/ctrlProp289.xml><?xml version="1.0" encoding="utf-8"?>
<formControlPr xmlns="http://schemas.microsoft.com/office/spreadsheetml/2009/9/main" objectType="CheckBox" lockText="1"/>
</file>

<file path=xl/ctrlProps/ctrlProp29.xml><?xml version="1.0" encoding="utf-8"?>
<formControlPr xmlns="http://schemas.microsoft.com/office/spreadsheetml/2009/9/main" objectType="CheckBox" lockText="1"/>
</file>

<file path=xl/ctrlProps/ctrlProp290.xml><?xml version="1.0" encoding="utf-8"?>
<formControlPr xmlns="http://schemas.microsoft.com/office/spreadsheetml/2009/9/main" objectType="CheckBox" lockText="1"/>
</file>

<file path=xl/ctrlProps/ctrlProp291.xml><?xml version="1.0" encoding="utf-8"?>
<formControlPr xmlns="http://schemas.microsoft.com/office/spreadsheetml/2009/9/main" objectType="CheckBox" lockText="1"/>
</file>

<file path=xl/ctrlProps/ctrlProp292.xml><?xml version="1.0" encoding="utf-8"?>
<formControlPr xmlns="http://schemas.microsoft.com/office/spreadsheetml/2009/9/main" objectType="CheckBox" lockText="1"/>
</file>

<file path=xl/ctrlProps/ctrlProp293.xml><?xml version="1.0" encoding="utf-8"?>
<formControlPr xmlns="http://schemas.microsoft.com/office/spreadsheetml/2009/9/main" objectType="CheckBox" lockText="1"/>
</file>

<file path=xl/ctrlProps/ctrlProp294.xml><?xml version="1.0" encoding="utf-8"?>
<formControlPr xmlns="http://schemas.microsoft.com/office/spreadsheetml/2009/9/main" objectType="CheckBox" lockText="1"/>
</file>

<file path=xl/ctrlProps/ctrlProp295.xml><?xml version="1.0" encoding="utf-8"?>
<formControlPr xmlns="http://schemas.microsoft.com/office/spreadsheetml/2009/9/main" objectType="CheckBox" lockText="1"/>
</file>

<file path=xl/ctrlProps/ctrlProp296.xml><?xml version="1.0" encoding="utf-8"?>
<formControlPr xmlns="http://schemas.microsoft.com/office/spreadsheetml/2009/9/main" objectType="CheckBox" lockText="1"/>
</file>

<file path=xl/ctrlProps/ctrlProp297.xml><?xml version="1.0" encoding="utf-8"?>
<formControlPr xmlns="http://schemas.microsoft.com/office/spreadsheetml/2009/9/main" objectType="CheckBox" lockText="1"/>
</file>

<file path=xl/ctrlProps/ctrlProp298.xml><?xml version="1.0" encoding="utf-8"?>
<formControlPr xmlns="http://schemas.microsoft.com/office/spreadsheetml/2009/9/main" objectType="CheckBox" lockText="1"/>
</file>

<file path=xl/ctrlProps/ctrlProp299.xml><?xml version="1.0" encoding="utf-8"?>
<formControlPr xmlns="http://schemas.microsoft.com/office/spreadsheetml/2009/9/main" objectType="CheckBox" lockText="1"/>
</file>

<file path=xl/ctrlProps/ctrlProp3.xml><?xml version="1.0" encoding="utf-8"?>
<formControlPr xmlns="http://schemas.microsoft.com/office/spreadsheetml/2009/9/main" objectType="CheckBox" lockText="1"/>
</file>

<file path=xl/ctrlProps/ctrlProp30.xml><?xml version="1.0" encoding="utf-8"?>
<formControlPr xmlns="http://schemas.microsoft.com/office/spreadsheetml/2009/9/main" objectType="CheckBox" lockText="1"/>
</file>

<file path=xl/ctrlProps/ctrlProp300.xml><?xml version="1.0" encoding="utf-8"?>
<formControlPr xmlns="http://schemas.microsoft.com/office/spreadsheetml/2009/9/main" objectType="CheckBox" lockText="1"/>
</file>

<file path=xl/ctrlProps/ctrlProp301.xml><?xml version="1.0" encoding="utf-8"?>
<formControlPr xmlns="http://schemas.microsoft.com/office/spreadsheetml/2009/9/main" objectType="CheckBox" lockText="1"/>
</file>

<file path=xl/ctrlProps/ctrlProp302.xml><?xml version="1.0" encoding="utf-8"?>
<formControlPr xmlns="http://schemas.microsoft.com/office/spreadsheetml/2009/9/main" objectType="CheckBox" lockText="1"/>
</file>

<file path=xl/ctrlProps/ctrlProp303.xml><?xml version="1.0" encoding="utf-8"?>
<formControlPr xmlns="http://schemas.microsoft.com/office/spreadsheetml/2009/9/main" objectType="CheckBox" lockText="1"/>
</file>

<file path=xl/ctrlProps/ctrlProp304.xml><?xml version="1.0" encoding="utf-8"?>
<formControlPr xmlns="http://schemas.microsoft.com/office/spreadsheetml/2009/9/main" objectType="CheckBox" lockText="1"/>
</file>

<file path=xl/ctrlProps/ctrlProp305.xml><?xml version="1.0" encoding="utf-8"?>
<formControlPr xmlns="http://schemas.microsoft.com/office/spreadsheetml/2009/9/main" objectType="CheckBox" lockText="1"/>
</file>

<file path=xl/ctrlProps/ctrlProp306.xml><?xml version="1.0" encoding="utf-8"?>
<formControlPr xmlns="http://schemas.microsoft.com/office/spreadsheetml/2009/9/main" objectType="CheckBox" lockText="1"/>
</file>

<file path=xl/ctrlProps/ctrlProp307.xml><?xml version="1.0" encoding="utf-8"?>
<formControlPr xmlns="http://schemas.microsoft.com/office/spreadsheetml/2009/9/main" objectType="CheckBox" lockText="1"/>
</file>

<file path=xl/ctrlProps/ctrlProp308.xml><?xml version="1.0" encoding="utf-8"?>
<formControlPr xmlns="http://schemas.microsoft.com/office/spreadsheetml/2009/9/main" objectType="CheckBox" lockText="1"/>
</file>

<file path=xl/ctrlProps/ctrlProp309.xml><?xml version="1.0" encoding="utf-8"?>
<formControlPr xmlns="http://schemas.microsoft.com/office/spreadsheetml/2009/9/main" objectType="CheckBox" lockText="1"/>
</file>

<file path=xl/ctrlProps/ctrlProp31.xml><?xml version="1.0" encoding="utf-8"?>
<formControlPr xmlns="http://schemas.microsoft.com/office/spreadsheetml/2009/9/main" objectType="CheckBox" lockText="1"/>
</file>

<file path=xl/ctrlProps/ctrlProp310.xml><?xml version="1.0" encoding="utf-8"?>
<formControlPr xmlns="http://schemas.microsoft.com/office/spreadsheetml/2009/9/main" objectType="CheckBox" lockText="1"/>
</file>

<file path=xl/ctrlProps/ctrlProp311.xml><?xml version="1.0" encoding="utf-8"?>
<formControlPr xmlns="http://schemas.microsoft.com/office/spreadsheetml/2009/9/main" objectType="CheckBox" lockText="1"/>
</file>

<file path=xl/ctrlProps/ctrlProp312.xml><?xml version="1.0" encoding="utf-8"?>
<formControlPr xmlns="http://schemas.microsoft.com/office/spreadsheetml/2009/9/main" objectType="CheckBox" checked="Checked" lockText="1"/>
</file>

<file path=xl/ctrlProps/ctrlProp313.xml><?xml version="1.0" encoding="utf-8"?>
<formControlPr xmlns="http://schemas.microsoft.com/office/spreadsheetml/2009/9/main" objectType="CheckBox" lockText="1"/>
</file>

<file path=xl/ctrlProps/ctrlProp314.xml><?xml version="1.0" encoding="utf-8"?>
<formControlPr xmlns="http://schemas.microsoft.com/office/spreadsheetml/2009/9/main" objectType="CheckBox" lockText="1"/>
</file>

<file path=xl/ctrlProps/ctrlProp315.xml><?xml version="1.0" encoding="utf-8"?>
<formControlPr xmlns="http://schemas.microsoft.com/office/spreadsheetml/2009/9/main" objectType="CheckBox" checked="Checked" lockText="1"/>
</file>

<file path=xl/ctrlProps/ctrlProp316.xml><?xml version="1.0" encoding="utf-8"?>
<formControlPr xmlns="http://schemas.microsoft.com/office/spreadsheetml/2009/9/main" objectType="CheckBox" checked="Checked" lockText="1"/>
</file>

<file path=xl/ctrlProps/ctrlProp317.xml><?xml version="1.0" encoding="utf-8"?>
<formControlPr xmlns="http://schemas.microsoft.com/office/spreadsheetml/2009/9/main" objectType="CheckBox" lockText="1"/>
</file>

<file path=xl/ctrlProps/ctrlProp318.xml><?xml version="1.0" encoding="utf-8"?>
<formControlPr xmlns="http://schemas.microsoft.com/office/spreadsheetml/2009/9/main" objectType="CheckBox" lockText="1"/>
</file>

<file path=xl/ctrlProps/ctrlProp319.xml><?xml version="1.0" encoding="utf-8"?>
<formControlPr xmlns="http://schemas.microsoft.com/office/spreadsheetml/2009/9/main" objectType="CheckBox" lockText="1"/>
</file>

<file path=xl/ctrlProps/ctrlProp32.xml><?xml version="1.0" encoding="utf-8"?>
<formControlPr xmlns="http://schemas.microsoft.com/office/spreadsheetml/2009/9/main" objectType="CheckBox" lockText="1"/>
</file>

<file path=xl/ctrlProps/ctrlProp320.xml><?xml version="1.0" encoding="utf-8"?>
<formControlPr xmlns="http://schemas.microsoft.com/office/spreadsheetml/2009/9/main" objectType="CheckBox" lockText="1"/>
</file>

<file path=xl/ctrlProps/ctrlProp321.xml><?xml version="1.0" encoding="utf-8"?>
<formControlPr xmlns="http://schemas.microsoft.com/office/spreadsheetml/2009/9/main" objectType="CheckBox" lockText="1"/>
</file>

<file path=xl/ctrlProps/ctrlProp322.xml><?xml version="1.0" encoding="utf-8"?>
<formControlPr xmlns="http://schemas.microsoft.com/office/spreadsheetml/2009/9/main" objectType="CheckBox" lockText="1"/>
</file>

<file path=xl/ctrlProps/ctrlProp323.xml><?xml version="1.0" encoding="utf-8"?>
<formControlPr xmlns="http://schemas.microsoft.com/office/spreadsheetml/2009/9/main" objectType="CheckBox" lockText="1"/>
</file>

<file path=xl/ctrlProps/ctrlProp324.xml><?xml version="1.0" encoding="utf-8"?>
<formControlPr xmlns="http://schemas.microsoft.com/office/spreadsheetml/2009/9/main" objectType="CheckBox" lockText="1"/>
</file>

<file path=xl/ctrlProps/ctrlProp325.xml><?xml version="1.0" encoding="utf-8"?>
<formControlPr xmlns="http://schemas.microsoft.com/office/spreadsheetml/2009/9/main" objectType="CheckBox" lockText="1"/>
</file>

<file path=xl/ctrlProps/ctrlProp326.xml><?xml version="1.0" encoding="utf-8"?>
<formControlPr xmlns="http://schemas.microsoft.com/office/spreadsheetml/2009/9/main" objectType="CheckBox" lockText="1"/>
</file>

<file path=xl/ctrlProps/ctrlProp327.xml><?xml version="1.0" encoding="utf-8"?>
<formControlPr xmlns="http://schemas.microsoft.com/office/spreadsheetml/2009/9/main" objectType="CheckBox" lockText="1"/>
</file>

<file path=xl/ctrlProps/ctrlProp328.xml><?xml version="1.0" encoding="utf-8"?>
<formControlPr xmlns="http://schemas.microsoft.com/office/spreadsheetml/2009/9/main" objectType="CheckBox" lockText="1"/>
</file>

<file path=xl/ctrlProps/ctrlProp329.xml><?xml version="1.0" encoding="utf-8"?>
<formControlPr xmlns="http://schemas.microsoft.com/office/spreadsheetml/2009/9/main" objectType="CheckBox" lockText="1"/>
</file>

<file path=xl/ctrlProps/ctrlProp33.xml><?xml version="1.0" encoding="utf-8"?>
<formControlPr xmlns="http://schemas.microsoft.com/office/spreadsheetml/2009/9/main" objectType="CheckBox" lockText="1"/>
</file>

<file path=xl/ctrlProps/ctrlProp330.xml><?xml version="1.0" encoding="utf-8"?>
<formControlPr xmlns="http://schemas.microsoft.com/office/spreadsheetml/2009/9/main" objectType="CheckBox" lockText="1"/>
</file>

<file path=xl/ctrlProps/ctrlProp331.xml><?xml version="1.0" encoding="utf-8"?>
<formControlPr xmlns="http://schemas.microsoft.com/office/spreadsheetml/2009/9/main" objectType="CheckBox" lockText="1"/>
</file>

<file path=xl/ctrlProps/ctrlProp332.xml><?xml version="1.0" encoding="utf-8"?>
<formControlPr xmlns="http://schemas.microsoft.com/office/spreadsheetml/2009/9/main" objectType="CheckBox" lockText="1"/>
</file>

<file path=xl/ctrlProps/ctrlProp333.xml><?xml version="1.0" encoding="utf-8"?>
<formControlPr xmlns="http://schemas.microsoft.com/office/spreadsheetml/2009/9/main" objectType="CheckBox" lockText="1"/>
</file>

<file path=xl/ctrlProps/ctrlProp334.xml><?xml version="1.0" encoding="utf-8"?>
<formControlPr xmlns="http://schemas.microsoft.com/office/spreadsheetml/2009/9/main" objectType="CheckBox" lockText="1"/>
</file>

<file path=xl/ctrlProps/ctrlProp335.xml><?xml version="1.0" encoding="utf-8"?>
<formControlPr xmlns="http://schemas.microsoft.com/office/spreadsheetml/2009/9/main" objectType="CheckBox" lockText="1"/>
</file>

<file path=xl/ctrlProps/ctrlProp336.xml><?xml version="1.0" encoding="utf-8"?>
<formControlPr xmlns="http://schemas.microsoft.com/office/spreadsheetml/2009/9/main" objectType="CheckBox" lockText="1"/>
</file>

<file path=xl/ctrlProps/ctrlProp337.xml><?xml version="1.0" encoding="utf-8"?>
<formControlPr xmlns="http://schemas.microsoft.com/office/spreadsheetml/2009/9/main" objectType="CheckBox" lockText="1"/>
</file>

<file path=xl/ctrlProps/ctrlProp338.xml><?xml version="1.0" encoding="utf-8"?>
<formControlPr xmlns="http://schemas.microsoft.com/office/spreadsheetml/2009/9/main" objectType="CheckBox" lockText="1"/>
</file>

<file path=xl/ctrlProps/ctrlProp339.xml><?xml version="1.0" encoding="utf-8"?>
<formControlPr xmlns="http://schemas.microsoft.com/office/spreadsheetml/2009/9/main" objectType="CheckBox" lockText="1"/>
</file>

<file path=xl/ctrlProps/ctrlProp34.xml><?xml version="1.0" encoding="utf-8"?>
<formControlPr xmlns="http://schemas.microsoft.com/office/spreadsheetml/2009/9/main" objectType="CheckBox" lockText="1"/>
</file>

<file path=xl/ctrlProps/ctrlProp340.xml><?xml version="1.0" encoding="utf-8"?>
<formControlPr xmlns="http://schemas.microsoft.com/office/spreadsheetml/2009/9/main" objectType="CheckBox" lockText="1"/>
</file>

<file path=xl/ctrlProps/ctrlProp341.xml><?xml version="1.0" encoding="utf-8"?>
<formControlPr xmlns="http://schemas.microsoft.com/office/spreadsheetml/2009/9/main" objectType="CheckBox" lockText="1"/>
</file>

<file path=xl/ctrlProps/ctrlProp342.xml><?xml version="1.0" encoding="utf-8"?>
<formControlPr xmlns="http://schemas.microsoft.com/office/spreadsheetml/2009/9/main" objectType="CheckBox" lockText="1"/>
</file>

<file path=xl/ctrlProps/ctrlProp343.xml><?xml version="1.0" encoding="utf-8"?>
<formControlPr xmlns="http://schemas.microsoft.com/office/spreadsheetml/2009/9/main" objectType="CheckBox" lockText="1"/>
</file>

<file path=xl/ctrlProps/ctrlProp344.xml><?xml version="1.0" encoding="utf-8"?>
<formControlPr xmlns="http://schemas.microsoft.com/office/spreadsheetml/2009/9/main" objectType="CheckBox" lockText="1"/>
</file>

<file path=xl/ctrlProps/ctrlProp345.xml><?xml version="1.0" encoding="utf-8"?>
<formControlPr xmlns="http://schemas.microsoft.com/office/spreadsheetml/2009/9/main" objectType="CheckBox" lockText="1"/>
</file>

<file path=xl/ctrlProps/ctrlProp346.xml><?xml version="1.0" encoding="utf-8"?>
<formControlPr xmlns="http://schemas.microsoft.com/office/spreadsheetml/2009/9/main" objectType="CheckBox" lockText="1"/>
</file>

<file path=xl/ctrlProps/ctrlProp347.xml><?xml version="1.0" encoding="utf-8"?>
<formControlPr xmlns="http://schemas.microsoft.com/office/spreadsheetml/2009/9/main" objectType="CheckBox" lockText="1"/>
</file>

<file path=xl/ctrlProps/ctrlProp348.xml><?xml version="1.0" encoding="utf-8"?>
<formControlPr xmlns="http://schemas.microsoft.com/office/spreadsheetml/2009/9/main" objectType="CheckBox" lockText="1"/>
</file>

<file path=xl/ctrlProps/ctrlProp349.xml><?xml version="1.0" encoding="utf-8"?>
<formControlPr xmlns="http://schemas.microsoft.com/office/spreadsheetml/2009/9/main" objectType="CheckBox" lockText="1"/>
</file>

<file path=xl/ctrlProps/ctrlProp35.xml><?xml version="1.0" encoding="utf-8"?>
<formControlPr xmlns="http://schemas.microsoft.com/office/spreadsheetml/2009/9/main" objectType="CheckBox" lockText="1"/>
</file>

<file path=xl/ctrlProps/ctrlProp350.xml><?xml version="1.0" encoding="utf-8"?>
<formControlPr xmlns="http://schemas.microsoft.com/office/spreadsheetml/2009/9/main" objectType="CheckBox" lockText="1"/>
</file>

<file path=xl/ctrlProps/ctrlProp351.xml><?xml version="1.0" encoding="utf-8"?>
<formControlPr xmlns="http://schemas.microsoft.com/office/spreadsheetml/2009/9/main" objectType="CheckBox" lockText="1"/>
</file>

<file path=xl/ctrlProps/ctrlProp352.xml><?xml version="1.0" encoding="utf-8"?>
<formControlPr xmlns="http://schemas.microsoft.com/office/spreadsheetml/2009/9/main" objectType="CheckBox" lockText="1"/>
</file>

<file path=xl/ctrlProps/ctrlProp353.xml><?xml version="1.0" encoding="utf-8"?>
<formControlPr xmlns="http://schemas.microsoft.com/office/spreadsheetml/2009/9/main" objectType="CheckBox" lockText="1"/>
</file>

<file path=xl/ctrlProps/ctrlProp354.xml><?xml version="1.0" encoding="utf-8"?>
<formControlPr xmlns="http://schemas.microsoft.com/office/spreadsheetml/2009/9/main" objectType="CheckBox" lockText="1"/>
</file>

<file path=xl/ctrlProps/ctrlProp355.xml><?xml version="1.0" encoding="utf-8"?>
<formControlPr xmlns="http://schemas.microsoft.com/office/spreadsheetml/2009/9/main" objectType="CheckBox" lockText="1"/>
</file>

<file path=xl/ctrlProps/ctrlProp356.xml><?xml version="1.0" encoding="utf-8"?>
<formControlPr xmlns="http://schemas.microsoft.com/office/spreadsheetml/2009/9/main" objectType="CheckBox" lockText="1"/>
</file>

<file path=xl/ctrlProps/ctrlProp357.xml><?xml version="1.0" encoding="utf-8"?>
<formControlPr xmlns="http://schemas.microsoft.com/office/spreadsheetml/2009/9/main" objectType="CheckBox" lockText="1"/>
</file>

<file path=xl/ctrlProps/ctrlProp358.xml><?xml version="1.0" encoding="utf-8"?>
<formControlPr xmlns="http://schemas.microsoft.com/office/spreadsheetml/2009/9/main" objectType="CheckBox" lockText="1"/>
</file>

<file path=xl/ctrlProps/ctrlProp359.xml><?xml version="1.0" encoding="utf-8"?>
<formControlPr xmlns="http://schemas.microsoft.com/office/spreadsheetml/2009/9/main" objectType="CheckBox" lockText="1"/>
</file>

<file path=xl/ctrlProps/ctrlProp36.xml><?xml version="1.0" encoding="utf-8"?>
<formControlPr xmlns="http://schemas.microsoft.com/office/spreadsheetml/2009/9/main" objectType="CheckBox" lockText="1"/>
</file>

<file path=xl/ctrlProps/ctrlProp360.xml><?xml version="1.0" encoding="utf-8"?>
<formControlPr xmlns="http://schemas.microsoft.com/office/spreadsheetml/2009/9/main" objectType="CheckBox" lockText="1"/>
</file>

<file path=xl/ctrlProps/ctrlProp361.xml><?xml version="1.0" encoding="utf-8"?>
<formControlPr xmlns="http://schemas.microsoft.com/office/spreadsheetml/2009/9/main" objectType="CheckBox" lockText="1"/>
</file>

<file path=xl/ctrlProps/ctrlProp362.xml><?xml version="1.0" encoding="utf-8"?>
<formControlPr xmlns="http://schemas.microsoft.com/office/spreadsheetml/2009/9/main" objectType="CheckBox" lockText="1"/>
</file>

<file path=xl/ctrlProps/ctrlProp363.xml><?xml version="1.0" encoding="utf-8"?>
<formControlPr xmlns="http://schemas.microsoft.com/office/spreadsheetml/2009/9/main" objectType="CheckBox" lockText="1"/>
</file>

<file path=xl/ctrlProps/ctrlProp364.xml><?xml version="1.0" encoding="utf-8"?>
<formControlPr xmlns="http://schemas.microsoft.com/office/spreadsheetml/2009/9/main" objectType="CheckBox" lockText="1"/>
</file>

<file path=xl/ctrlProps/ctrlProp365.xml><?xml version="1.0" encoding="utf-8"?>
<formControlPr xmlns="http://schemas.microsoft.com/office/spreadsheetml/2009/9/main" objectType="CheckBox" lockText="1"/>
</file>

<file path=xl/ctrlProps/ctrlProp366.xml><?xml version="1.0" encoding="utf-8"?>
<formControlPr xmlns="http://schemas.microsoft.com/office/spreadsheetml/2009/9/main" objectType="CheckBox" lockText="1"/>
</file>

<file path=xl/ctrlProps/ctrlProp367.xml><?xml version="1.0" encoding="utf-8"?>
<formControlPr xmlns="http://schemas.microsoft.com/office/spreadsheetml/2009/9/main" objectType="CheckBox" lockText="1"/>
</file>

<file path=xl/ctrlProps/ctrlProp368.xml><?xml version="1.0" encoding="utf-8"?>
<formControlPr xmlns="http://schemas.microsoft.com/office/spreadsheetml/2009/9/main" objectType="CheckBox" lockText="1"/>
</file>

<file path=xl/ctrlProps/ctrlProp369.xml><?xml version="1.0" encoding="utf-8"?>
<formControlPr xmlns="http://schemas.microsoft.com/office/spreadsheetml/2009/9/main" objectType="CheckBox" lockText="1"/>
</file>

<file path=xl/ctrlProps/ctrlProp37.xml><?xml version="1.0" encoding="utf-8"?>
<formControlPr xmlns="http://schemas.microsoft.com/office/spreadsheetml/2009/9/main" objectType="CheckBox" lockText="1"/>
</file>

<file path=xl/ctrlProps/ctrlProp370.xml><?xml version="1.0" encoding="utf-8"?>
<formControlPr xmlns="http://schemas.microsoft.com/office/spreadsheetml/2009/9/main" objectType="CheckBox" lockText="1"/>
</file>

<file path=xl/ctrlProps/ctrlProp371.xml><?xml version="1.0" encoding="utf-8"?>
<formControlPr xmlns="http://schemas.microsoft.com/office/spreadsheetml/2009/9/main" objectType="CheckBox" lockText="1"/>
</file>

<file path=xl/ctrlProps/ctrlProp372.xml><?xml version="1.0" encoding="utf-8"?>
<formControlPr xmlns="http://schemas.microsoft.com/office/spreadsheetml/2009/9/main" objectType="CheckBox" lockText="1"/>
</file>

<file path=xl/ctrlProps/ctrlProp373.xml><?xml version="1.0" encoding="utf-8"?>
<formControlPr xmlns="http://schemas.microsoft.com/office/spreadsheetml/2009/9/main" objectType="CheckBox" lockText="1"/>
</file>

<file path=xl/ctrlProps/ctrlProp374.xml><?xml version="1.0" encoding="utf-8"?>
<formControlPr xmlns="http://schemas.microsoft.com/office/spreadsheetml/2009/9/main" objectType="CheckBox" lockText="1"/>
</file>

<file path=xl/ctrlProps/ctrlProp375.xml><?xml version="1.0" encoding="utf-8"?>
<formControlPr xmlns="http://schemas.microsoft.com/office/spreadsheetml/2009/9/main" objectType="CheckBox" lockText="1"/>
</file>

<file path=xl/ctrlProps/ctrlProp376.xml><?xml version="1.0" encoding="utf-8"?>
<formControlPr xmlns="http://schemas.microsoft.com/office/spreadsheetml/2009/9/main" objectType="CheckBox" lockText="1"/>
</file>

<file path=xl/ctrlProps/ctrlProp377.xml><?xml version="1.0" encoding="utf-8"?>
<formControlPr xmlns="http://schemas.microsoft.com/office/spreadsheetml/2009/9/main" objectType="CheckBox" lockText="1"/>
</file>

<file path=xl/ctrlProps/ctrlProp378.xml><?xml version="1.0" encoding="utf-8"?>
<formControlPr xmlns="http://schemas.microsoft.com/office/spreadsheetml/2009/9/main" objectType="CheckBox" lockText="1"/>
</file>

<file path=xl/ctrlProps/ctrlProp379.xml><?xml version="1.0" encoding="utf-8"?>
<formControlPr xmlns="http://schemas.microsoft.com/office/spreadsheetml/2009/9/main" objectType="CheckBox" lockText="1"/>
</file>

<file path=xl/ctrlProps/ctrlProp38.xml><?xml version="1.0" encoding="utf-8"?>
<formControlPr xmlns="http://schemas.microsoft.com/office/spreadsheetml/2009/9/main" objectType="CheckBox" lockText="1"/>
</file>

<file path=xl/ctrlProps/ctrlProp380.xml><?xml version="1.0" encoding="utf-8"?>
<formControlPr xmlns="http://schemas.microsoft.com/office/spreadsheetml/2009/9/main" objectType="CheckBox" lockText="1"/>
</file>

<file path=xl/ctrlProps/ctrlProp381.xml><?xml version="1.0" encoding="utf-8"?>
<formControlPr xmlns="http://schemas.microsoft.com/office/spreadsheetml/2009/9/main" objectType="CheckBox" lockText="1"/>
</file>

<file path=xl/ctrlProps/ctrlProp382.xml><?xml version="1.0" encoding="utf-8"?>
<formControlPr xmlns="http://schemas.microsoft.com/office/spreadsheetml/2009/9/main" objectType="CheckBox" lockText="1"/>
</file>

<file path=xl/ctrlProps/ctrlProp383.xml><?xml version="1.0" encoding="utf-8"?>
<formControlPr xmlns="http://schemas.microsoft.com/office/spreadsheetml/2009/9/main" objectType="CheckBox" lockText="1"/>
</file>

<file path=xl/ctrlProps/ctrlProp384.xml><?xml version="1.0" encoding="utf-8"?>
<formControlPr xmlns="http://schemas.microsoft.com/office/spreadsheetml/2009/9/main" objectType="CheckBox" lockText="1"/>
</file>

<file path=xl/ctrlProps/ctrlProp385.xml><?xml version="1.0" encoding="utf-8"?>
<formControlPr xmlns="http://schemas.microsoft.com/office/spreadsheetml/2009/9/main" objectType="CheckBox" lockText="1"/>
</file>

<file path=xl/ctrlProps/ctrlProp386.xml><?xml version="1.0" encoding="utf-8"?>
<formControlPr xmlns="http://schemas.microsoft.com/office/spreadsheetml/2009/9/main" objectType="CheckBox" lockText="1"/>
</file>

<file path=xl/ctrlProps/ctrlProp387.xml><?xml version="1.0" encoding="utf-8"?>
<formControlPr xmlns="http://schemas.microsoft.com/office/spreadsheetml/2009/9/main" objectType="CheckBox" lockText="1"/>
</file>

<file path=xl/ctrlProps/ctrlProp388.xml><?xml version="1.0" encoding="utf-8"?>
<formControlPr xmlns="http://schemas.microsoft.com/office/spreadsheetml/2009/9/main" objectType="CheckBox" lockText="1"/>
</file>

<file path=xl/ctrlProps/ctrlProp389.xml><?xml version="1.0" encoding="utf-8"?>
<formControlPr xmlns="http://schemas.microsoft.com/office/spreadsheetml/2009/9/main" objectType="CheckBox" lockText="1"/>
</file>

<file path=xl/ctrlProps/ctrlProp39.xml><?xml version="1.0" encoding="utf-8"?>
<formControlPr xmlns="http://schemas.microsoft.com/office/spreadsheetml/2009/9/main" objectType="CheckBox" lockText="1"/>
</file>

<file path=xl/ctrlProps/ctrlProp390.xml><?xml version="1.0" encoding="utf-8"?>
<formControlPr xmlns="http://schemas.microsoft.com/office/spreadsheetml/2009/9/main" objectType="CheckBox" lockText="1"/>
</file>

<file path=xl/ctrlProps/ctrlProp391.xml><?xml version="1.0" encoding="utf-8"?>
<formControlPr xmlns="http://schemas.microsoft.com/office/spreadsheetml/2009/9/main" objectType="CheckBox" lockText="1"/>
</file>

<file path=xl/ctrlProps/ctrlProp392.xml><?xml version="1.0" encoding="utf-8"?>
<formControlPr xmlns="http://schemas.microsoft.com/office/spreadsheetml/2009/9/main" objectType="CheckBox" lockText="1"/>
</file>

<file path=xl/ctrlProps/ctrlProp393.xml><?xml version="1.0" encoding="utf-8"?>
<formControlPr xmlns="http://schemas.microsoft.com/office/spreadsheetml/2009/9/main" objectType="CheckBox" lockText="1"/>
</file>

<file path=xl/ctrlProps/ctrlProp394.xml><?xml version="1.0" encoding="utf-8"?>
<formControlPr xmlns="http://schemas.microsoft.com/office/spreadsheetml/2009/9/main" objectType="CheckBox" lockText="1"/>
</file>

<file path=xl/ctrlProps/ctrlProp395.xml><?xml version="1.0" encoding="utf-8"?>
<formControlPr xmlns="http://schemas.microsoft.com/office/spreadsheetml/2009/9/main" objectType="CheckBox" lockText="1"/>
</file>

<file path=xl/ctrlProps/ctrlProp396.xml><?xml version="1.0" encoding="utf-8"?>
<formControlPr xmlns="http://schemas.microsoft.com/office/spreadsheetml/2009/9/main" objectType="CheckBox" lockText="1"/>
</file>

<file path=xl/ctrlProps/ctrlProp397.xml><?xml version="1.0" encoding="utf-8"?>
<formControlPr xmlns="http://schemas.microsoft.com/office/spreadsheetml/2009/9/main" objectType="CheckBox" lockText="1"/>
</file>

<file path=xl/ctrlProps/ctrlProp398.xml><?xml version="1.0" encoding="utf-8"?>
<formControlPr xmlns="http://schemas.microsoft.com/office/spreadsheetml/2009/9/main" objectType="CheckBox" lockText="1"/>
</file>

<file path=xl/ctrlProps/ctrlProp399.xml><?xml version="1.0" encoding="utf-8"?>
<formControlPr xmlns="http://schemas.microsoft.com/office/spreadsheetml/2009/9/main" objectType="CheckBox" lockText="1"/>
</file>

<file path=xl/ctrlProps/ctrlProp4.xml><?xml version="1.0" encoding="utf-8"?>
<formControlPr xmlns="http://schemas.microsoft.com/office/spreadsheetml/2009/9/main" objectType="CheckBox" lockText="1"/>
</file>

<file path=xl/ctrlProps/ctrlProp40.xml><?xml version="1.0" encoding="utf-8"?>
<formControlPr xmlns="http://schemas.microsoft.com/office/spreadsheetml/2009/9/main" objectType="CheckBox" lockText="1"/>
</file>

<file path=xl/ctrlProps/ctrlProp400.xml><?xml version="1.0" encoding="utf-8"?>
<formControlPr xmlns="http://schemas.microsoft.com/office/spreadsheetml/2009/9/main" objectType="CheckBox" lockText="1"/>
</file>

<file path=xl/ctrlProps/ctrlProp401.xml><?xml version="1.0" encoding="utf-8"?>
<formControlPr xmlns="http://schemas.microsoft.com/office/spreadsheetml/2009/9/main" objectType="CheckBox" lockText="1"/>
</file>

<file path=xl/ctrlProps/ctrlProp402.xml><?xml version="1.0" encoding="utf-8"?>
<formControlPr xmlns="http://schemas.microsoft.com/office/spreadsheetml/2009/9/main" objectType="CheckBox" lockText="1"/>
</file>

<file path=xl/ctrlProps/ctrlProp403.xml><?xml version="1.0" encoding="utf-8"?>
<formControlPr xmlns="http://schemas.microsoft.com/office/spreadsheetml/2009/9/main" objectType="CheckBox" lockText="1"/>
</file>

<file path=xl/ctrlProps/ctrlProp404.xml><?xml version="1.0" encoding="utf-8"?>
<formControlPr xmlns="http://schemas.microsoft.com/office/spreadsheetml/2009/9/main" objectType="CheckBox" lockText="1"/>
</file>

<file path=xl/ctrlProps/ctrlProp405.xml><?xml version="1.0" encoding="utf-8"?>
<formControlPr xmlns="http://schemas.microsoft.com/office/spreadsheetml/2009/9/main" objectType="CheckBox" lockText="1"/>
</file>

<file path=xl/ctrlProps/ctrlProp406.xml><?xml version="1.0" encoding="utf-8"?>
<formControlPr xmlns="http://schemas.microsoft.com/office/spreadsheetml/2009/9/main" objectType="CheckBox" lockText="1"/>
</file>

<file path=xl/ctrlProps/ctrlProp407.xml><?xml version="1.0" encoding="utf-8"?>
<formControlPr xmlns="http://schemas.microsoft.com/office/spreadsheetml/2009/9/main" objectType="CheckBox" lockText="1"/>
</file>

<file path=xl/ctrlProps/ctrlProp408.xml><?xml version="1.0" encoding="utf-8"?>
<formControlPr xmlns="http://schemas.microsoft.com/office/spreadsheetml/2009/9/main" objectType="CheckBox" lockText="1"/>
</file>

<file path=xl/ctrlProps/ctrlProp409.xml><?xml version="1.0" encoding="utf-8"?>
<formControlPr xmlns="http://schemas.microsoft.com/office/spreadsheetml/2009/9/main" objectType="CheckBox" lockText="1"/>
</file>

<file path=xl/ctrlProps/ctrlProp41.xml><?xml version="1.0" encoding="utf-8"?>
<formControlPr xmlns="http://schemas.microsoft.com/office/spreadsheetml/2009/9/main" objectType="CheckBox" lockText="1"/>
</file>

<file path=xl/ctrlProps/ctrlProp410.xml><?xml version="1.0" encoding="utf-8"?>
<formControlPr xmlns="http://schemas.microsoft.com/office/spreadsheetml/2009/9/main" objectType="CheckBox" lockText="1"/>
</file>

<file path=xl/ctrlProps/ctrlProp411.xml><?xml version="1.0" encoding="utf-8"?>
<formControlPr xmlns="http://schemas.microsoft.com/office/spreadsheetml/2009/9/main" objectType="CheckBox" lockText="1"/>
</file>

<file path=xl/ctrlProps/ctrlProp412.xml><?xml version="1.0" encoding="utf-8"?>
<formControlPr xmlns="http://schemas.microsoft.com/office/spreadsheetml/2009/9/main" objectType="CheckBox" lockText="1"/>
</file>

<file path=xl/ctrlProps/ctrlProp413.xml><?xml version="1.0" encoding="utf-8"?>
<formControlPr xmlns="http://schemas.microsoft.com/office/spreadsheetml/2009/9/main" objectType="CheckBox" lockText="1"/>
</file>

<file path=xl/ctrlProps/ctrlProp414.xml><?xml version="1.0" encoding="utf-8"?>
<formControlPr xmlns="http://schemas.microsoft.com/office/spreadsheetml/2009/9/main" objectType="CheckBox" lockText="1"/>
</file>

<file path=xl/ctrlProps/ctrlProp415.xml><?xml version="1.0" encoding="utf-8"?>
<formControlPr xmlns="http://schemas.microsoft.com/office/spreadsheetml/2009/9/main" objectType="CheckBox" lockText="1"/>
</file>

<file path=xl/ctrlProps/ctrlProp416.xml><?xml version="1.0" encoding="utf-8"?>
<formControlPr xmlns="http://schemas.microsoft.com/office/spreadsheetml/2009/9/main" objectType="CheckBox" lockText="1"/>
</file>

<file path=xl/ctrlProps/ctrlProp417.xml><?xml version="1.0" encoding="utf-8"?>
<formControlPr xmlns="http://schemas.microsoft.com/office/spreadsheetml/2009/9/main" objectType="CheckBox" lockText="1"/>
</file>

<file path=xl/ctrlProps/ctrlProp418.xml><?xml version="1.0" encoding="utf-8"?>
<formControlPr xmlns="http://schemas.microsoft.com/office/spreadsheetml/2009/9/main" objectType="CheckBox" lockText="1"/>
</file>

<file path=xl/ctrlProps/ctrlProp419.xml><?xml version="1.0" encoding="utf-8"?>
<formControlPr xmlns="http://schemas.microsoft.com/office/spreadsheetml/2009/9/main" objectType="CheckBox" lockText="1"/>
</file>

<file path=xl/ctrlProps/ctrlProp42.xml><?xml version="1.0" encoding="utf-8"?>
<formControlPr xmlns="http://schemas.microsoft.com/office/spreadsheetml/2009/9/main" objectType="CheckBox" lockText="1"/>
</file>

<file path=xl/ctrlProps/ctrlProp420.xml><?xml version="1.0" encoding="utf-8"?>
<formControlPr xmlns="http://schemas.microsoft.com/office/spreadsheetml/2009/9/main" objectType="CheckBox" lockText="1"/>
</file>

<file path=xl/ctrlProps/ctrlProp421.xml><?xml version="1.0" encoding="utf-8"?>
<formControlPr xmlns="http://schemas.microsoft.com/office/spreadsheetml/2009/9/main" objectType="CheckBox" lockText="1"/>
</file>

<file path=xl/ctrlProps/ctrlProp422.xml><?xml version="1.0" encoding="utf-8"?>
<formControlPr xmlns="http://schemas.microsoft.com/office/spreadsheetml/2009/9/main" objectType="CheckBox" lockText="1"/>
</file>

<file path=xl/ctrlProps/ctrlProp423.xml><?xml version="1.0" encoding="utf-8"?>
<formControlPr xmlns="http://schemas.microsoft.com/office/spreadsheetml/2009/9/main" objectType="CheckBox" lockText="1"/>
</file>

<file path=xl/ctrlProps/ctrlProp424.xml><?xml version="1.0" encoding="utf-8"?>
<formControlPr xmlns="http://schemas.microsoft.com/office/spreadsheetml/2009/9/main" objectType="CheckBox" lockText="1"/>
</file>

<file path=xl/ctrlProps/ctrlProp425.xml><?xml version="1.0" encoding="utf-8"?>
<formControlPr xmlns="http://schemas.microsoft.com/office/spreadsheetml/2009/9/main" objectType="CheckBox" lockText="1"/>
</file>

<file path=xl/ctrlProps/ctrlProp426.xml><?xml version="1.0" encoding="utf-8"?>
<formControlPr xmlns="http://schemas.microsoft.com/office/spreadsheetml/2009/9/main" objectType="CheckBox" lockText="1"/>
</file>

<file path=xl/ctrlProps/ctrlProp427.xml><?xml version="1.0" encoding="utf-8"?>
<formControlPr xmlns="http://schemas.microsoft.com/office/spreadsheetml/2009/9/main" objectType="CheckBox" lockText="1"/>
</file>

<file path=xl/ctrlProps/ctrlProp428.xml><?xml version="1.0" encoding="utf-8"?>
<formControlPr xmlns="http://schemas.microsoft.com/office/spreadsheetml/2009/9/main" objectType="CheckBox" lockText="1"/>
</file>

<file path=xl/ctrlProps/ctrlProp429.xml><?xml version="1.0" encoding="utf-8"?>
<formControlPr xmlns="http://schemas.microsoft.com/office/spreadsheetml/2009/9/main" objectType="CheckBox" lockText="1"/>
</file>

<file path=xl/ctrlProps/ctrlProp43.xml><?xml version="1.0" encoding="utf-8"?>
<formControlPr xmlns="http://schemas.microsoft.com/office/spreadsheetml/2009/9/main" objectType="CheckBox" lockText="1"/>
</file>

<file path=xl/ctrlProps/ctrlProp430.xml><?xml version="1.0" encoding="utf-8"?>
<formControlPr xmlns="http://schemas.microsoft.com/office/spreadsheetml/2009/9/main" objectType="CheckBox" lockText="1"/>
</file>

<file path=xl/ctrlProps/ctrlProp431.xml><?xml version="1.0" encoding="utf-8"?>
<formControlPr xmlns="http://schemas.microsoft.com/office/spreadsheetml/2009/9/main" objectType="CheckBox" lockText="1"/>
</file>

<file path=xl/ctrlProps/ctrlProp432.xml><?xml version="1.0" encoding="utf-8"?>
<formControlPr xmlns="http://schemas.microsoft.com/office/spreadsheetml/2009/9/main" objectType="CheckBox" lockText="1"/>
</file>

<file path=xl/ctrlProps/ctrlProp433.xml><?xml version="1.0" encoding="utf-8"?>
<formControlPr xmlns="http://schemas.microsoft.com/office/spreadsheetml/2009/9/main" objectType="CheckBox" lockText="1"/>
</file>

<file path=xl/ctrlProps/ctrlProp434.xml><?xml version="1.0" encoding="utf-8"?>
<formControlPr xmlns="http://schemas.microsoft.com/office/spreadsheetml/2009/9/main" objectType="CheckBox" lockText="1"/>
</file>

<file path=xl/ctrlProps/ctrlProp435.xml><?xml version="1.0" encoding="utf-8"?>
<formControlPr xmlns="http://schemas.microsoft.com/office/spreadsheetml/2009/9/main" objectType="CheckBox" lockText="1"/>
</file>

<file path=xl/ctrlProps/ctrlProp436.xml><?xml version="1.0" encoding="utf-8"?>
<formControlPr xmlns="http://schemas.microsoft.com/office/spreadsheetml/2009/9/main" objectType="CheckBox" lockText="1"/>
</file>

<file path=xl/ctrlProps/ctrlProp437.xml><?xml version="1.0" encoding="utf-8"?>
<formControlPr xmlns="http://schemas.microsoft.com/office/spreadsheetml/2009/9/main" objectType="CheckBox" lockText="1"/>
</file>

<file path=xl/ctrlProps/ctrlProp438.xml><?xml version="1.0" encoding="utf-8"?>
<formControlPr xmlns="http://schemas.microsoft.com/office/spreadsheetml/2009/9/main" objectType="CheckBox" lockText="1"/>
</file>

<file path=xl/ctrlProps/ctrlProp439.xml><?xml version="1.0" encoding="utf-8"?>
<formControlPr xmlns="http://schemas.microsoft.com/office/spreadsheetml/2009/9/main" objectType="CheckBox" lockText="1"/>
</file>

<file path=xl/ctrlProps/ctrlProp44.xml><?xml version="1.0" encoding="utf-8"?>
<formControlPr xmlns="http://schemas.microsoft.com/office/spreadsheetml/2009/9/main" objectType="CheckBox" lockText="1"/>
</file>

<file path=xl/ctrlProps/ctrlProp440.xml><?xml version="1.0" encoding="utf-8"?>
<formControlPr xmlns="http://schemas.microsoft.com/office/spreadsheetml/2009/9/main" objectType="CheckBox" lockText="1"/>
</file>

<file path=xl/ctrlProps/ctrlProp441.xml><?xml version="1.0" encoding="utf-8"?>
<formControlPr xmlns="http://schemas.microsoft.com/office/spreadsheetml/2009/9/main" objectType="CheckBox" lockText="1"/>
</file>

<file path=xl/ctrlProps/ctrlProp442.xml><?xml version="1.0" encoding="utf-8"?>
<formControlPr xmlns="http://schemas.microsoft.com/office/spreadsheetml/2009/9/main" objectType="CheckBox" lockText="1"/>
</file>

<file path=xl/ctrlProps/ctrlProp443.xml><?xml version="1.0" encoding="utf-8"?>
<formControlPr xmlns="http://schemas.microsoft.com/office/spreadsheetml/2009/9/main" objectType="CheckBox" lockText="1"/>
</file>

<file path=xl/ctrlProps/ctrlProp444.xml><?xml version="1.0" encoding="utf-8"?>
<formControlPr xmlns="http://schemas.microsoft.com/office/spreadsheetml/2009/9/main" objectType="CheckBox" lockText="1"/>
</file>

<file path=xl/ctrlProps/ctrlProp445.xml><?xml version="1.0" encoding="utf-8"?>
<formControlPr xmlns="http://schemas.microsoft.com/office/spreadsheetml/2009/9/main" objectType="CheckBox" lockText="1"/>
</file>

<file path=xl/ctrlProps/ctrlProp446.xml><?xml version="1.0" encoding="utf-8"?>
<formControlPr xmlns="http://schemas.microsoft.com/office/spreadsheetml/2009/9/main" objectType="CheckBox" lockText="1"/>
</file>

<file path=xl/ctrlProps/ctrlProp447.xml><?xml version="1.0" encoding="utf-8"?>
<formControlPr xmlns="http://schemas.microsoft.com/office/spreadsheetml/2009/9/main" objectType="CheckBox" lockText="1"/>
</file>

<file path=xl/ctrlProps/ctrlProp448.xml><?xml version="1.0" encoding="utf-8"?>
<formControlPr xmlns="http://schemas.microsoft.com/office/spreadsheetml/2009/9/main" objectType="CheckBox" lockText="1"/>
</file>

<file path=xl/ctrlProps/ctrlProp449.xml><?xml version="1.0" encoding="utf-8"?>
<formControlPr xmlns="http://schemas.microsoft.com/office/spreadsheetml/2009/9/main" objectType="CheckBox" lockText="1"/>
</file>

<file path=xl/ctrlProps/ctrlProp45.xml><?xml version="1.0" encoding="utf-8"?>
<formControlPr xmlns="http://schemas.microsoft.com/office/spreadsheetml/2009/9/main" objectType="CheckBox" lockText="1"/>
</file>

<file path=xl/ctrlProps/ctrlProp450.xml><?xml version="1.0" encoding="utf-8"?>
<formControlPr xmlns="http://schemas.microsoft.com/office/spreadsheetml/2009/9/main" objectType="CheckBox" lockText="1"/>
</file>

<file path=xl/ctrlProps/ctrlProp451.xml><?xml version="1.0" encoding="utf-8"?>
<formControlPr xmlns="http://schemas.microsoft.com/office/spreadsheetml/2009/9/main" objectType="CheckBox" lockText="1"/>
</file>

<file path=xl/ctrlProps/ctrlProp452.xml><?xml version="1.0" encoding="utf-8"?>
<formControlPr xmlns="http://schemas.microsoft.com/office/spreadsheetml/2009/9/main" objectType="CheckBox" lockText="1"/>
</file>

<file path=xl/ctrlProps/ctrlProp453.xml><?xml version="1.0" encoding="utf-8"?>
<formControlPr xmlns="http://schemas.microsoft.com/office/spreadsheetml/2009/9/main" objectType="CheckBox" lockText="1"/>
</file>

<file path=xl/ctrlProps/ctrlProp454.xml><?xml version="1.0" encoding="utf-8"?>
<formControlPr xmlns="http://schemas.microsoft.com/office/spreadsheetml/2009/9/main" objectType="CheckBox" lockText="1"/>
</file>

<file path=xl/ctrlProps/ctrlProp455.xml><?xml version="1.0" encoding="utf-8"?>
<formControlPr xmlns="http://schemas.microsoft.com/office/spreadsheetml/2009/9/main" objectType="CheckBox" lockText="1"/>
</file>

<file path=xl/ctrlProps/ctrlProp456.xml><?xml version="1.0" encoding="utf-8"?>
<formControlPr xmlns="http://schemas.microsoft.com/office/spreadsheetml/2009/9/main" objectType="CheckBox" lockText="1"/>
</file>

<file path=xl/ctrlProps/ctrlProp457.xml><?xml version="1.0" encoding="utf-8"?>
<formControlPr xmlns="http://schemas.microsoft.com/office/spreadsheetml/2009/9/main" objectType="CheckBox" lockText="1"/>
</file>

<file path=xl/ctrlProps/ctrlProp458.xml><?xml version="1.0" encoding="utf-8"?>
<formControlPr xmlns="http://schemas.microsoft.com/office/spreadsheetml/2009/9/main" objectType="CheckBox" lockText="1"/>
</file>

<file path=xl/ctrlProps/ctrlProp459.xml><?xml version="1.0" encoding="utf-8"?>
<formControlPr xmlns="http://schemas.microsoft.com/office/spreadsheetml/2009/9/main" objectType="CheckBox" lockText="1"/>
</file>

<file path=xl/ctrlProps/ctrlProp46.xml><?xml version="1.0" encoding="utf-8"?>
<formControlPr xmlns="http://schemas.microsoft.com/office/spreadsheetml/2009/9/main" objectType="CheckBox" lockText="1"/>
</file>

<file path=xl/ctrlProps/ctrlProp460.xml><?xml version="1.0" encoding="utf-8"?>
<formControlPr xmlns="http://schemas.microsoft.com/office/spreadsheetml/2009/9/main" objectType="CheckBox" lockText="1"/>
</file>

<file path=xl/ctrlProps/ctrlProp461.xml><?xml version="1.0" encoding="utf-8"?>
<formControlPr xmlns="http://schemas.microsoft.com/office/spreadsheetml/2009/9/main" objectType="CheckBox" lockText="1"/>
</file>

<file path=xl/ctrlProps/ctrlProp462.xml><?xml version="1.0" encoding="utf-8"?>
<formControlPr xmlns="http://schemas.microsoft.com/office/spreadsheetml/2009/9/main" objectType="CheckBox" lockText="1"/>
</file>

<file path=xl/ctrlProps/ctrlProp463.xml><?xml version="1.0" encoding="utf-8"?>
<formControlPr xmlns="http://schemas.microsoft.com/office/spreadsheetml/2009/9/main" objectType="CheckBox" lockText="1"/>
</file>

<file path=xl/ctrlProps/ctrlProp464.xml><?xml version="1.0" encoding="utf-8"?>
<formControlPr xmlns="http://schemas.microsoft.com/office/spreadsheetml/2009/9/main" objectType="CheckBox" lockText="1"/>
</file>

<file path=xl/ctrlProps/ctrlProp465.xml><?xml version="1.0" encoding="utf-8"?>
<formControlPr xmlns="http://schemas.microsoft.com/office/spreadsheetml/2009/9/main" objectType="CheckBox" lockText="1"/>
</file>

<file path=xl/ctrlProps/ctrlProp466.xml><?xml version="1.0" encoding="utf-8"?>
<formControlPr xmlns="http://schemas.microsoft.com/office/spreadsheetml/2009/9/main" objectType="CheckBox" lockText="1"/>
</file>

<file path=xl/ctrlProps/ctrlProp467.xml><?xml version="1.0" encoding="utf-8"?>
<formControlPr xmlns="http://schemas.microsoft.com/office/spreadsheetml/2009/9/main" objectType="CheckBox" lockText="1"/>
</file>

<file path=xl/ctrlProps/ctrlProp468.xml><?xml version="1.0" encoding="utf-8"?>
<formControlPr xmlns="http://schemas.microsoft.com/office/spreadsheetml/2009/9/main" objectType="CheckBox" lockText="1"/>
</file>

<file path=xl/ctrlProps/ctrlProp469.xml><?xml version="1.0" encoding="utf-8"?>
<formControlPr xmlns="http://schemas.microsoft.com/office/spreadsheetml/2009/9/main" objectType="CheckBox" lockText="1"/>
</file>

<file path=xl/ctrlProps/ctrlProp47.xml><?xml version="1.0" encoding="utf-8"?>
<formControlPr xmlns="http://schemas.microsoft.com/office/spreadsheetml/2009/9/main" objectType="CheckBox" lockText="1"/>
</file>

<file path=xl/ctrlProps/ctrlProp470.xml><?xml version="1.0" encoding="utf-8"?>
<formControlPr xmlns="http://schemas.microsoft.com/office/spreadsheetml/2009/9/main" objectType="CheckBox" lockText="1"/>
</file>

<file path=xl/ctrlProps/ctrlProp471.xml><?xml version="1.0" encoding="utf-8"?>
<formControlPr xmlns="http://schemas.microsoft.com/office/spreadsheetml/2009/9/main" objectType="CheckBox" lockText="1"/>
</file>

<file path=xl/ctrlProps/ctrlProp472.xml><?xml version="1.0" encoding="utf-8"?>
<formControlPr xmlns="http://schemas.microsoft.com/office/spreadsheetml/2009/9/main" objectType="CheckBox" lockText="1"/>
</file>

<file path=xl/ctrlProps/ctrlProp473.xml><?xml version="1.0" encoding="utf-8"?>
<formControlPr xmlns="http://schemas.microsoft.com/office/spreadsheetml/2009/9/main" objectType="CheckBox" lockText="1"/>
</file>

<file path=xl/ctrlProps/ctrlProp474.xml><?xml version="1.0" encoding="utf-8"?>
<formControlPr xmlns="http://schemas.microsoft.com/office/spreadsheetml/2009/9/main" objectType="CheckBox" lockText="1"/>
</file>

<file path=xl/ctrlProps/ctrlProp475.xml><?xml version="1.0" encoding="utf-8"?>
<formControlPr xmlns="http://schemas.microsoft.com/office/spreadsheetml/2009/9/main" objectType="CheckBox" lockText="1"/>
</file>

<file path=xl/ctrlProps/ctrlProp476.xml><?xml version="1.0" encoding="utf-8"?>
<formControlPr xmlns="http://schemas.microsoft.com/office/spreadsheetml/2009/9/main" objectType="CheckBox" lockText="1"/>
</file>

<file path=xl/ctrlProps/ctrlProp477.xml><?xml version="1.0" encoding="utf-8"?>
<formControlPr xmlns="http://schemas.microsoft.com/office/spreadsheetml/2009/9/main" objectType="CheckBox" lockText="1"/>
</file>

<file path=xl/ctrlProps/ctrlProp478.xml><?xml version="1.0" encoding="utf-8"?>
<formControlPr xmlns="http://schemas.microsoft.com/office/spreadsheetml/2009/9/main" objectType="CheckBox" lockText="1"/>
</file>

<file path=xl/ctrlProps/ctrlProp479.xml><?xml version="1.0" encoding="utf-8"?>
<formControlPr xmlns="http://schemas.microsoft.com/office/spreadsheetml/2009/9/main" objectType="CheckBox" lockText="1"/>
</file>

<file path=xl/ctrlProps/ctrlProp48.xml><?xml version="1.0" encoding="utf-8"?>
<formControlPr xmlns="http://schemas.microsoft.com/office/spreadsheetml/2009/9/main" objectType="CheckBox" lockText="1"/>
</file>

<file path=xl/ctrlProps/ctrlProp480.xml><?xml version="1.0" encoding="utf-8"?>
<formControlPr xmlns="http://schemas.microsoft.com/office/spreadsheetml/2009/9/main" objectType="CheckBox" lockText="1"/>
</file>

<file path=xl/ctrlProps/ctrlProp481.xml><?xml version="1.0" encoding="utf-8"?>
<formControlPr xmlns="http://schemas.microsoft.com/office/spreadsheetml/2009/9/main" objectType="CheckBox" lockText="1"/>
</file>

<file path=xl/ctrlProps/ctrlProp482.xml><?xml version="1.0" encoding="utf-8"?>
<formControlPr xmlns="http://schemas.microsoft.com/office/spreadsheetml/2009/9/main" objectType="CheckBox" lockText="1"/>
</file>

<file path=xl/ctrlProps/ctrlProp483.xml><?xml version="1.0" encoding="utf-8"?>
<formControlPr xmlns="http://schemas.microsoft.com/office/spreadsheetml/2009/9/main" objectType="CheckBox" lockText="1"/>
</file>

<file path=xl/ctrlProps/ctrlProp484.xml><?xml version="1.0" encoding="utf-8"?>
<formControlPr xmlns="http://schemas.microsoft.com/office/spreadsheetml/2009/9/main" objectType="CheckBox" lockText="1"/>
</file>

<file path=xl/ctrlProps/ctrlProp485.xml><?xml version="1.0" encoding="utf-8"?>
<formControlPr xmlns="http://schemas.microsoft.com/office/spreadsheetml/2009/9/main" objectType="CheckBox" lockText="1"/>
</file>

<file path=xl/ctrlProps/ctrlProp486.xml><?xml version="1.0" encoding="utf-8"?>
<formControlPr xmlns="http://schemas.microsoft.com/office/spreadsheetml/2009/9/main" objectType="CheckBox" lockText="1"/>
</file>

<file path=xl/ctrlProps/ctrlProp487.xml><?xml version="1.0" encoding="utf-8"?>
<formControlPr xmlns="http://schemas.microsoft.com/office/spreadsheetml/2009/9/main" objectType="CheckBox" lockText="1"/>
</file>

<file path=xl/ctrlProps/ctrlProp488.xml><?xml version="1.0" encoding="utf-8"?>
<formControlPr xmlns="http://schemas.microsoft.com/office/spreadsheetml/2009/9/main" objectType="CheckBox" lockText="1"/>
</file>

<file path=xl/ctrlProps/ctrlProp489.xml><?xml version="1.0" encoding="utf-8"?>
<formControlPr xmlns="http://schemas.microsoft.com/office/spreadsheetml/2009/9/main" objectType="CheckBox" lockText="1"/>
</file>

<file path=xl/ctrlProps/ctrlProp49.xml><?xml version="1.0" encoding="utf-8"?>
<formControlPr xmlns="http://schemas.microsoft.com/office/spreadsheetml/2009/9/main" objectType="CheckBox" lockText="1"/>
</file>

<file path=xl/ctrlProps/ctrlProp490.xml><?xml version="1.0" encoding="utf-8"?>
<formControlPr xmlns="http://schemas.microsoft.com/office/spreadsheetml/2009/9/main" objectType="CheckBox" lockText="1"/>
</file>

<file path=xl/ctrlProps/ctrlProp491.xml><?xml version="1.0" encoding="utf-8"?>
<formControlPr xmlns="http://schemas.microsoft.com/office/spreadsheetml/2009/9/main" objectType="CheckBox" lockText="1"/>
</file>

<file path=xl/ctrlProps/ctrlProp492.xml><?xml version="1.0" encoding="utf-8"?>
<formControlPr xmlns="http://schemas.microsoft.com/office/spreadsheetml/2009/9/main" objectType="CheckBox" lockText="1"/>
</file>

<file path=xl/ctrlProps/ctrlProp493.xml><?xml version="1.0" encoding="utf-8"?>
<formControlPr xmlns="http://schemas.microsoft.com/office/spreadsheetml/2009/9/main" objectType="CheckBox" lockText="1"/>
</file>

<file path=xl/ctrlProps/ctrlProp494.xml><?xml version="1.0" encoding="utf-8"?>
<formControlPr xmlns="http://schemas.microsoft.com/office/spreadsheetml/2009/9/main" objectType="CheckBox" lockText="1"/>
</file>

<file path=xl/ctrlProps/ctrlProp495.xml><?xml version="1.0" encoding="utf-8"?>
<formControlPr xmlns="http://schemas.microsoft.com/office/spreadsheetml/2009/9/main" objectType="CheckBox" lockText="1"/>
</file>

<file path=xl/ctrlProps/ctrlProp496.xml><?xml version="1.0" encoding="utf-8"?>
<formControlPr xmlns="http://schemas.microsoft.com/office/spreadsheetml/2009/9/main" objectType="CheckBox" lockText="1"/>
</file>

<file path=xl/ctrlProps/ctrlProp497.xml><?xml version="1.0" encoding="utf-8"?>
<formControlPr xmlns="http://schemas.microsoft.com/office/spreadsheetml/2009/9/main" objectType="CheckBox" lockText="1"/>
</file>

<file path=xl/ctrlProps/ctrlProp498.xml><?xml version="1.0" encoding="utf-8"?>
<formControlPr xmlns="http://schemas.microsoft.com/office/spreadsheetml/2009/9/main" objectType="CheckBox" lockText="1"/>
</file>

<file path=xl/ctrlProps/ctrlProp499.xml><?xml version="1.0" encoding="utf-8"?>
<formControlPr xmlns="http://schemas.microsoft.com/office/spreadsheetml/2009/9/main" objectType="CheckBox" lockText="1"/>
</file>

<file path=xl/ctrlProps/ctrlProp5.xml><?xml version="1.0" encoding="utf-8"?>
<formControlPr xmlns="http://schemas.microsoft.com/office/spreadsheetml/2009/9/main" objectType="CheckBox" lockText="1"/>
</file>

<file path=xl/ctrlProps/ctrlProp50.xml><?xml version="1.0" encoding="utf-8"?>
<formControlPr xmlns="http://schemas.microsoft.com/office/spreadsheetml/2009/9/main" objectType="CheckBox" lockText="1"/>
</file>

<file path=xl/ctrlProps/ctrlProp500.xml><?xml version="1.0" encoding="utf-8"?>
<formControlPr xmlns="http://schemas.microsoft.com/office/spreadsheetml/2009/9/main" objectType="CheckBox" lockText="1"/>
</file>

<file path=xl/ctrlProps/ctrlProp501.xml><?xml version="1.0" encoding="utf-8"?>
<formControlPr xmlns="http://schemas.microsoft.com/office/spreadsheetml/2009/9/main" objectType="CheckBox" lockText="1"/>
</file>

<file path=xl/ctrlProps/ctrlProp502.xml><?xml version="1.0" encoding="utf-8"?>
<formControlPr xmlns="http://schemas.microsoft.com/office/spreadsheetml/2009/9/main" objectType="CheckBox" lockText="1"/>
</file>

<file path=xl/ctrlProps/ctrlProp503.xml><?xml version="1.0" encoding="utf-8"?>
<formControlPr xmlns="http://schemas.microsoft.com/office/spreadsheetml/2009/9/main" objectType="CheckBox" lockText="1"/>
</file>

<file path=xl/ctrlProps/ctrlProp504.xml><?xml version="1.0" encoding="utf-8"?>
<formControlPr xmlns="http://schemas.microsoft.com/office/spreadsheetml/2009/9/main" objectType="CheckBox" lockText="1"/>
</file>

<file path=xl/ctrlProps/ctrlProp505.xml><?xml version="1.0" encoding="utf-8"?>
<formControlPr xmlns="http://schemas.microsoft.com/office/spreadsheetml/2009/9/main" objectType="CheckBox" lockText="1"/>
</file>

<file path=xl/ctrlProps/ctrlProp506.xml><?xml version="1.0" encoding="utf-8"?>
<formControlPr xmlns="http://schemas.microsoft.com/office/spreadsheetml/2009/9/main" objectType="CheckBox" lockText="1"/>
</file>

<file path=xl/ctrlProps/ctrlProp507.xml><?xml version="1.0" encoding="utf-8"?>
<formControlPr xmlns="http://schemas.microsoft.com/office/spreadsheetml/2009/9/main" objectType="CheckBox" lockText="1"/>
</file>

<file path=xl/ctrlProps/ctrlProp508.xml><?xml version="1.0" encoding="utf-8"?>
<formControlPr xmlns="http://schemas.microsoft.com/office/spreadsheetml/2009/9/main" objectType="CheckBox" lockText="1"/>
</file>

<file path=xl/ctrlProps/ctrlProp509.xml><?xml version="1.0" encoding="utf-8"?>
<formControlPr xmlns="http://schemas.microsoft.com/office/spreadsheetml/2009/9/main" objectType="CheckBox" lockText="1"/>
</file>

<file path=xl/ctrlProps/ctrlProp51.xml><?xml version="1.0" encoding="utf-8"?>
<formControlPr xmlns="http://schemas.microsoft.com/office/spreadsheetml/2009/9/main" objectType="CheckBox" lockText="1"/>
</file>

<file path=xl/ctrlProps/ctrlProp510.xml><?xml version="1.0" encoding="utf-8"?>
<formControlPr xmlns="http://schemas.microsoft.com/office/spreadsheetml/2009/9/main" objectType="CheckBox" lockText="1"/>
</file>

<file path=xl/ctrlProps/ctrlProp511.xml><?xml version="1.0" encoding="utf-8"?>
<formControlPr xmlns="http://schemas.microsoft.com/office/spreadsheetml/2009/9/main" objectType="CheckBox" lockText="1"/>
</file>

<file path=xl/ctrlProps/ctrlProp512.xml><?xml version="1.0" encoding="utf-8"?>
<formControlPr xmlns="http://schemas.microsoft.com/office/spreadsheetml/2009/9/main" objectType="CheckBox" lockText="1"/>
</file>

<file path=xl/ctrlProps/ctrlProp513.xml><?xml version="1.0" encoding="utf-8"?>
<formControlPr xmlns="http://schemas.microsoft.com/office/spreadsheetml/2009/9/main" objectType="CheckBox" lockText="1"/>
</file>

<file path=xl/ctrlProps/ctrlProp514.xml><?xml version="1.0" encoding="utf-8"?>
<formControlPr xmlns="http://schemas.microsoft.com/office/spreadsheetml/2009/9/main" objectType="CheckBox" lockText="1"/>
</file>

<file path=xl/ctrlProps/ctrlProp515.xml><?xml version="1.0" encoding="utf-8"?>
<formControlPr xmlns="http://schemas.microsoft.com/office/spreadsheetml/2009/9/main" objectType="CheckBox" lockText="1"/>
</file>

<file path=xl/ctrlProps/ctrlProp516.xml><?xml version="1.0" encoding="utf-8"?>
<formControlPr xmlns="http://schemas.microsoft.com/office/spreadsheetml/2009/9/main" objectType="CheckBox" lockText="1"/>
</file>

<file path=xl/ctrlProps/ctrlProp517.xml><?xml version="1.0" encoding="utf-8"?>
<formControlPr xmlns="http://schemas.microsoft.com/office/spreadsheetml/2009/9/main" objectType="CheckBox" lockText="1"/>
</file>

<file path=xl/ctrlProps/ctrlProp518.xml><?xml version="1.0" encoding="utf-8"?>
<formControlPr xmlns="http://schemas.microsoft.com/office/spreadsheetml/2009/9/main" objectType="CheckBox" lockText="1"/>
</file>

<file path=xl/ctrlProps/ctrlProp519.xml><?xml version="1.0" encoding="utf-8"?>
<formControlPr xmlns="http://schemas.microsoft.com/office/spreadsheetml/2009/9/main" objectType="CheckBox" lockText="1"/>
</file>

<file path=xl/ctrlProps/ctrlProp52.xml><?xml version="1.0" encoding="utf-8"?>
<formControlPr xmlns="http://schemas.microsoft.com/office/spreadsheetml/2009/9/main" objectType="CheckBox" lockText="1"/>
</file>

<file path=xl/ctrlProps/ctrlProp520.xml><?xml version="1.0" encoding="utf-8"?>
<formControlPr xmlns="http://schemas.microsoft.com/office/spreadsheetml/2009/9/main" objectType="CheckBox" lockText="1"/>
</file>

<file path=xl/ctrlProps/ctrlProp521.xml><?xml version="1.0" encoding="utf-8"?>
<formControlPr xmlns="http://schemas.microsoft.com/office/spreadsheetml/2009/9/main" objectType="CheckBox" lockText="1"/>
</file>

<file path=xl/ctrlProps/ctrlProp522.xml><?xml version="1.0" encoding="utf-8"?>
<formControlPr xmlns="http://schemas.microsoft.com/office/spreadsheetml/2009/9/main" objectType="CheckBox" lockText="1"/>
</file>

<file path=xl/ctrlProps/ctrlProp523.xml><?xml version="1.0" encoding="utf-8"?>
<formControlPr xmlns="http://schemas.microsoft.com/office/spreadsheetml/2009/9/main" objectType="CheckBox" lockText="1"/>
</file>

<file path=xl/ctrlProps/ctrlProp524.xml><?xml version="1.0" encoding="utf-8"?>
<formControlPr xmlns="http://schemas.microsoft.com/office/spreadsheetml/2009/9/main" objectType="CheckBox" lockText="1"/>
</file>

<file path=xl/ctrlProps/ctrlProp525.xml><?xml version="1.0" encoding="utf-8"?>
<formControlPr xmlns="http://schemas.microsoft.com/office/spreadsheetml/2009/9/main" objectType="CheckBox" lockText="1"/>
</file>

<file path=xl/ctrlProps/ctrlProp526.xml><?xml version="1.0" encoding="utf-8"?>
<formControlPr xmlns="http://schemas.microsoft.com/office/spreadsheetml/2009/9/main" objectType="CheckBox" lockText="1"/>
</file>

<file path=xl/ctrlProps/ctrlProp527.xml><?xml version="1.0" encoding="utf-8"?>
<formControlPr xmlns="http://schemas.microsoft.com/office/spreadsheetml/2009/9/main" objectType="CheckBox" lockText="1"/>
</file>

<file path=xl/ctrlProps/ctrlProp528.xml><?xml version="1.0" encoding="utf-8"?>
<formControlPr xmlns="http://schemas.microsoft.com/office/spreadsheetml/2009/9/main" objectType="CheckBox" lockText="1"/>
</file>

<file path=xl/ctrlProps/ctrlProp529.xml><?xml version="1.0" encoding="utf-8"?>
<formControlPr xmlns="http://schemas.microsoft.com/office/spreadsheetml/2009/9/main" objectType="CheckBox" lockText="1"/>
</file>

<file path=xl/ctrlProps/ctrlProp53.xml><?xml version="1.0" encoding="utf-8"?>
<formControlPr xmlns="http://schemas.microsoft.com/office/spreadsheetml/2009/9/main" objectType="CheckBox" lockText="1"/>
</file>

<file path=xl/ctrlProps/ctrlProp530.xml><?xml version="1.0" encoding="utf-8"?>
<formControlPr xmlns="http://schemas.microsoft.com/office/spreadsheetml/2009/9/main" objectType="CheckBox" lockText="1"/>
</file>

<file path=xl/ctrlProps/ctrlProp531.xml><?xml version="1.0" encoding="utf-8"?>
<formControlPr xmlns="http://schemas.microsoft.com/office/spreadsheetml/2009/9/main" objectType="CheckBox" lockText="1"/>
</file>

<file path=xl/ctrlProps/ctrlProp532.xml><?xml version="1.0" encoding="utf-8"?>
<formControlPr xmlns="http://schemas.microsoft.com/office/spreadsheetml/2009/9/main" objectType="CheckBox" lockText="1"/>
</file>

<file path=xl/ctrlProps/ctrlProp533.xml><?xml version="1.0" encoding="utf-8"?>
<formControlPr xmlns="http://schemas.microsoft.com/office/spreadsheetml/2009/9/main" objectType="CheckBox" lockText="1"/>
</file>

<file path=xl/ctrlProps/ctrlProp534.xml><?xml version="1.0" encoding="utf-8"?>
<formControlPr xmlns="http://schemas.microsoft.com/office/spreadsheetml/2009/9/main" objectType="CheckBox" lockText="1"/>
</file>

<file path=xl/ctrlProps/ctrlProp535.xml><?xml version="1.0" encoding="utf-8"?>
<formControlPr xmlns="http://schemas.microsoft.com/office/spreadsheetml/2009/9/main" objectType="CheckBox" lockText="1"/>
</file>

<file path=xl/ctrlProps/ctrlProp536.xml><?xml version="1.0" encoding="utf-8"?>
<formControlPr xmlns="http://schemas.microsoft.com/office/spreadsheetml/2009/9/main" objectType="CheckBox" lockText="1"/>
</file>

<file path=xl/ctrlProps/ctrlProp537.xml><?xml version="1.0" encoding="utf-8"?>
<formControlPr xmlns="http://schemas.microsoft.com/office/spreadsheetml/2009/9/main" objectType="CheckBox" lockText="1"/>
</file>

<file path=xl/ctrlProps/ctrlProp538.xml><?xml version="1.0" encoding="utf-8"?>
<formControlPr xmlns="http://schemas.microsoft.com/office/spreadsheetml/2009/9/main" objectType="CheckBox" lockText="1"/>
</file>

<file path=xl/ctrlProps/ctrlProp539.xml><?xml version="1.0" encoding="utf-8"?>
<formControlPr xmlns="http://schemas.microsoft.com/office/spreadsheetml/2009/9/main" objectType="CheckBox" lockText="1"/>
</file>

<file path=xl/ctrlProps/ctrlProp54.xml><?xml version="1.0" encoding="utf-8"?>
<formControlPr xmlns="http://schemas.microsoft.com/office/spreadsheetml/2009/9/main" objectType="CheckBox" lockText="1"/>
</file>

<file path=xl/ctrlProps/ctrlProp540.xml><?xml version="1.0" encoding="utf-8"?>
<formControlPr xmlns="http://schemas.microsoft.com/office/spreadsheetml/2009/9/main" objectType="CheckBox" lockText="1"/>
</file>

<file path=xl/ctrlProps/ctrlProp541.xml><?xml version="1.0" encoding="utf-8"?>
<formControlPr xmlns="http://schemas.microsoft.com/office/spreadsheetml/2009/9/main" objectType="CheckBox" lockText="1"/>
</file>

<file path=xl/ctrlProps/ctrlProp542.xml><?xml version="1.0" encoding="utf-8"?>
<formControlPr xmlns="http://schemas.microsoft.com/office/spreadsheetml/2009/9/main" objectType="CheckBox" lockText="1"/>
</file>

<file path=xl/ctrlProps/ctrlProp543.xml><?xml version="1.0" encoding="utf-8"?>
<formControlPr xmlns="http://schemas.microsoft.com/office/spreadsheetml/2009/9/main" objectType="CheckBox" lockText="1"/>
</file>

<file path=xl/ctrlProps/ctrlProp544.xml><?xml version="1.0" encoding="utf-8"?>
<formControlPr xmlns="http://schemas.microsoft.com/office/spreadsheetml/2009/9/main" objectType="CheckBox" lockText="1"/>
</file>

<file path=xl/ctrlProps/ctrlProp545.xml><?xml version="1.0" encoding="utf-8"?>
<formControlPr xmlns="http://schemas.microsoft.com/office/spreadsheetml/2009/9/main" objectType="CheckBox" lockText="1"/>
</file>

<file path=xl/ctrlProps/ctrlProp546.xml><?xml version="1.0" encoding="utf-8"?>
<formControlPr xmlns="http://schemas.microsoft.com/office/spreadsheetml/2009/9/main" objectType="CheckBox" lockText="1"/>
</file>

<file path=xl/ctrlProps/ctrlProp547.xml><?xml version="1.0" encoding="utf-8"?>
<formControlPr xmlns="http://schemas.microsoft.com/office/spreadsheetml/2009/9/main" objectType="CheckBox" lockText="1"/>
</file>

<file path=xl/ctrlProps/ctrlProp548.xml><?xml version="1.0" encoding="utf-8"?>
<formControlPr xmlns="http://schemas.microsoft.com/office/spreadsheetml/2009/9/main" objectType="CheckBox" lockText="1"/>
</file>

<file path=xl/ctrlProps/ctrlProp549.xml><?xml version="1.0" encoding="utf-8"?>
<formControlPr xmlns="http://schemas.microsoft.com/office/spreadsheetml/2009/9/main" objectType="CheckBox" lockText="1"/>
</file>

<file path=xl/ctrlProps/ctrlProp55.xml><?xml version="1.0" encoding="utf-8"?>
<formControlPr xmlns="http://schemas.microsoft.com/office/spreadsheetml/2009/9/main" objectType="CheckBox" lockText="1"/>
</file>

<file path=xl/ctrlProps/ctrlProp550.xml><?xml version="1.0" encoding="utf-8"?>
<formControlPr xmlns="http://schemas.microsoft.com/office/spreadsheetml/2009/9/main" objectType="CheckBox" lockText="1"/>
</file>

<file path=xl/ctrlProps/ctrlProp551.xml><?xml version="1.0" encoding="utf-8"?>
<formControlPr xmlns="http://schemas.microsoft.com/office/spreadsheetml/2009/9/main" objectType="CheckBox" lockText="1"/>
</file>

<file path=xl/ctrlProps/ctrlProp552.xml><?xml version="1.0" encoding="utf-8"?>
<formControlPr xmlns="http://schemas.microsoft.com/office/spreadsheetml/2009/9/main" objectType="CheckBox" lockText="1"/>
</file>

<file path=xl/ctrlProps/ctrlProp553.xml><?xml version="1.0" encoding="utf-8"?>
<formControlPr xmlns="http://schemas.microsoft.com/office/spreadsheetml/2009/9/main" objectType="CheckBox" lockText="1"/>
</file>

<file path=xl/ctrlProps/ctrlProp554.xml><?xml version="1.0" encoding="utf-8"?>
<formControlPr xmlns="http://schemas.microsoft.com/office/spreadsheetml/2009/9/main" objectType="CheckBox" lockText="1"/>
</file>

<file path=xl/ctrlProps/ctrlProp555.xml><?xml version="1.0" encoding="utf-8"?>
<formControlPr xmlns="http://schemas.microsoft.com/office/spreadsheetml/2009/9/main" objectType="CheckBox" lockText="1"/>
</file>

<file path=xl/ctrlProps/ctrlProp556.xml><?xml version="1.0" encoding="utf-8"?>
<formControlPr xmlns="http://schemas.microsoft.com/office/spreadsheetml/2009/9/main" objectType="CheckBox" lockText="1"/>
</file>

<file path=xl/ctrlProps/ctrlProp557.xml><?xml version="1.0" encoding="utf-8"?>
<formControlPr xmlns="http://schemas.microsoft.com/office/spreadsheetml/2009/9/main" objectType="CheckBox" lockText="1"/>
</file>

<file path=xl/ctrlProps/ctrlProp558.xml><?xml version="1.0" encoding="utf-8"?>
<formControlPr xmlns="http://schemas.microsoft.com/office/spreadsheetml/2009/9/main" objectType="CheckBox" lockText="1"/>
</file>

<file path=xl/ctrlProps/ctrlProp559.xml><?xml version="1.0" encoding="utf-8"?>
<formControlPr xmlns="http://schemas.microsoft.com/office/spreadsheetml/2009/9/main" objectType="CheckBox" lockText="1"/>
</file>

<file path=xl/ctrlProps/ctrlProp56.xml><?xml version="1.0" encoding="utf-8"?>
<formControlPr xmlns="http://schemas.microsoft.com/office/spreadsheetml/2009/9/main" objectType="CheckBox" lockText="1"/>
</file>

<file path=xl/ctrlProps/ctrlProp560.xml><?xml version="1.0" encoding="utf-8"?>
<formControlPr xmlns="http://schemas.microsoft.com/office/spreadsheetml/2009/9/main" objectType="CheckBox" lockText="1"/>
</file>

<file path=xl/ctrlProps/ctrlProp561.xml><?xml version="1.0" encoding="utf-8"?>
<formControlPr xmlns="http://schemas.microsoft.com/office/spreadsheetml/2009/9/main" objectType="CheckBox" lockText="1"/>
</file>

<file path=xl/ctrlProps/ctrlProp562.xml><?xml version="1.0" encoding="utf-8"?>
<formControlPr xmlns="http://schemas.microsoft.com/office/spreadsheetml/2009/9/main" objectType="CheckBox" lockText="1"/>
</file>

<file path=xl/ctrlProps/ctrlProp563.xml><?xml version="1.0" encoding="utf-8"?>
<formControlPr xmlns="http://schemas.microsoft.com/office/spreadsheetml/2009/9/main" objectType="CheckBox" lockText="1"/>
</file>

<file path=xl/ctrlProps/ctrlProp564.xml><?xml version="1.0" encoding="utf-8"?>
<formControlPr xmlns="http://schemas.microsoft.com/office/spreadsheetml/2009/9/main" objectType="CheckBox" lockText="1"/>
</file>

<file path=xl/ctrlProps/ctrlProp565.xml><?xml version="1.0" encoding="utf-8"?>
<formControlPr xmlns="http://schemas.microsoft.com/office/spreadsheetml/2009/9/main" objectType="CheckBox" lockText="1"/>
</file>

<file path=xl/ctrlProps/ctrlProp566.xml><?xml version="1.0" encoding="utf-8"?>
<formControlPr xmlns="http://schemas.microsoft.com/office/spreadsheetml/2009/9/main" objectType="CheckBox" lockText="1"/>
</file>

<file path=xl/ctrlProps/ctrlProp567.xml><?xml version="1.0" encoding="utf-8"?>
<formControlPr xmlns="http://schemas.microsoft.com/office/spreadsheetml/2009/9/main" objectType="CheckBox" lockText="1"/>
</file>

<file path=xl/ctrlProps/ctrlProp568.xml><?xml version="1.0" encoding="utf-8"?>
<formControlPr xmlns="http://schemas.microsoft.com/office/spreadsheetml/2009/9/main" objectType="CheckBox" lockText="1"/>
</file>

<file path=xl/ctrlProps/ctrlProp569.xml><?xml version="1.0" encoding="utf-8"?>
<formControlPr xmlns="http://schemas.microsoft.com/office/spreadsheetml/2009/9/main" objectType="CheckBox" lockText="1"/>
</file>

<file path=xl/ctrlProps/ctrlProp57.xml><?xml version="1.0" encoding="utf-8"?>
<formControlPr xmlns="http://schemas.microsoft.com/office/spreadsheetml/2009/9/main" objectType="CheckBox" checked="Checked" lockText="1"/>
</file>

<file path=xl/ctrlProps/ctrlProp570.xml><?xml version="1.0" encoding="utf-8"?>
<formControlPr xmlns="http://schemas.microsoft.com/office/spreadsheetml/2009/9/main" objectType="CheckBox" lockText="1"/>
</file>

<file path=xl/ctrlProps/ctrlProp571.xml><?xml version="1.0" encoding="utf-8"?>
<formControlPr xmlns="http://schemas.microsoft.com/office/spreadsheetml/2009/9/main" objectType="CheckBox" lockText="1"/>
</file>

<file path=xl/ctrlProps/ctrlProp572.xml><?xml version="1.0" encoding="utf-8"?>
<formControlPr xmlns="http://schemas.microsoft.com/office/spreadsheetml/2009/9/main" objectType="CheckBox" lockText="1"/>
</file>

<file path=xl/ctrlProps/ctrlProp573.xml><?xml version="1.0" encoding="utf-8"?>
<formControlPr xmlns="http://schemas.microsoft.com/office/spreadsheetml/2009/9/main" objectType="CheckBox" lockText="1"/>
</file>

<file path=xl/ctrlProps/ctrlProp574.xml><?xml version="1.0" encoding="utf-8"?>
<formControlPr xmlns="http://schemas.microsoft.com/office/spreadsheetml/2009/9/main" objectType="CheckBox" lockText="1"/>
</file>

<file path=xl/ctrlProps/ctrlProp575.xml><?xml version="1.0" encoding="utf-8"?>
<formControlPr xmlns="http://schemas.microsoft.com/office/spreadsheetml/2009/9/main" objectType="CheckBox" lockText="1"/>
</file>

<file path=xl/ctrlProps/ctrlProp576.xml><?xml version="1.0" encoding="utf-8"?>
<formControlPr xmlns="http://schemas.microsoft.com/office/spreadsheetml/2009/9/main" objectType="CheckBox" lockText="1"/>
</file>

<file path=xl/ctrlProps/ctrlProp577.xml><?xml version="1.0" encoding="utf-8"?>
<formControlPr xmlns="http://schemas.microsoft.com/office/spreadsheetml/2009/9/main" objectType="CheckBox" lockText="1"/>
</file>

<file path=xl/ctrlProps/ctrlProp578.xml><?xml version="1.0" encoding="utf-8"?>
<formControlPr xmlns="http://schemas.microsoft.com/office/spreadsheetml/2009/9/main" objectType="CheckBox" lockText="1"/>
</file>

<file path=xl/ctrlProps/ctrlProp579.xml><?xml version="1.0" encoding="utf-8"?>
<formControlPr xmlns="http://schemas.microsoft.com/office/spreadsheetml/2009/9/main" objectType="CheckBox" lockText="1"/>
</file>

<file path=xl/ctrlProps/ctrlProp58.xml><?xml version="1.0" encoding="utf-8"?>
<formControlPr xmlns="http://schemas.microsoft.com/office/spreadsheetml/2009/9/main" objectType="CheckBox" lockText="1"/>
</file>

<file path=xl/ctrlProps/ctrlProp580.xml><?xml version="1.0" encoding="utf-8"?>
<formControlPr xmlns="http://schemas.microsoft.com/office/spreadsheetml/2009/9/main" objectType="CheckBox" lockText="1"/>
</file>

<file path=xl/ctrlProps/ctrlProp581.xml><?xml version="1.0" encoding="utf-8"?>
<formControlPr xmlns="http://schemas.microsoft.com/office/spreadsheetml/2009/9/main" objectType="CheckBox" lockText="1"/>
</file>

<file path=xl/ctrlProps/ctrlProp582.xml><?xml version="1.0" encoding="utf-8"?>
<formControlPr xmlns="http://schemas.microsoft.com/office/spreadsheetml/2009/9/main" objectType="CheckBox" lockText="1"/>
</file>

<file path=xl/ctrlProps/ctrlProp583.xml><?xml version="1.0" encoding="utf-8"?>
<formControlPr xmlns="http://schemas.microsoft.com/office/spreadsheetml/2009/9/main" objectType="CheckBox" lockText="1"/>
</file>

<file path=xl/ctrlProps/ctrlProp584.xml><?xml version="1.0" encoding="utf-8"?>
<formControlPr xmlns="http://schemas.microsoft.com/office/spreadsheetml/2009/9/main" objectType="CheckBox" lockText="1"/>
</file>

<file path=xl/ctrlProps/ctrlProp585.xml><?xml version="1.0" encoding="utf-8"?>
<formControlPr xmlns="http://schemas.microsoft.com/office/spreadsheetml/2009/9/main" objectType="CheckBox" lockText="1"/>
</file>

<file path=xl/ctrlProps/ctrlProp586.xml><?xml version="1.0" encoding="utf-8"?>
<formControlPr xmlns="http://schemas.microsoft.com/office/spreadsheetml/2009/9/main" objectType="CheckBox" lockText="1"/>
</file>

<file path=xl/ctrlProps/ctrlProp587.xml><?xml version="1.0" encoding="utf-8"?>
<formControlPr xmlns="http://schemas.microsoft.com/office/spreadsheetml/2009/9/main" objectType="CheckBox" lockText="1"/>
</file>

<file path=xl/ctrlProps/ctrlProp588.xml><?xml version="1.0" encoding="utf-8"?>
<formControlPr xmlns="http://schemas.microsoft.com/office/spreadsheetml/2009/9/main" objectType="CheckBox" lockText="1"/>
</file>

<file path=xl/ctrlProps/ctrlProp589.xml><?xml version="1.0" encoding="utf-8"?>
<formControlPr xmlns="http://schemas.microsoft.com/office/spreadsheetml/2009/9/main" objectType="CheckBox" lockText="1"/>
</file>

<file path=xl/ctrlProps/ctrlProp59.xml><?xml version="1.0" encoding="utf-8"?>
<formControlPr xmlns="http://schemas.microsoft.com/office/spreadsheetml/2009/9/main" objectType="CheckBox" checked="Checked" lockText="1"/>
</file>

<file path=xl/ctrlProps/ctrlProp590.xml><?xml version="1.0" encoding="utf-8"?>
<formControlPr xmlns="http://schemas.microsoft.com/office/spreadsheetml/2009/9/main" objectType="CheckBox" lockText="1"/>
</file>

<file path=xl/ctrlProps/ctrlProp591.xml><?xml version="1.0" encoding="utf-8"?>
<formControlPr xmlns="http://schemas.microsoft.com/office/spreadsheetml/2009/9/main" objectType="CheckBox" lockText="1"/>
</file>

<file path=xl/ctrlProps/ctrlProp592.xml><?xml version="1.0" encoding="utf-8"?>
<formControlPr xmlns="http://schemas.microsoft.com/office/spreadsheetml/2009/9/main" objectType="CheckBox" lockText="1"/>
</file>

<file path=xl/ctrlProps/ctrlProp593.xml><?xml version="1.0" encoding="utf-8"?>
<formControlPr xmlns="http://schemas.microsoft.com/office/spreadsheetml/2009/9/main" objectType="CheckBox" lockText="1"/>
</file>

<file path=xl/ctrlProps/ctrlProp594.xml><?xml version="1.0" encoding="utf-8"?>
<formControlPr xmlns="http://schemas.microsoft.com/office/spreadsheetml/2009/9/main" objectType="CheckBox" lockText="1"/>
</file>

<file path=xl/ctrlProps/ctrlProp595.xml><?xml version="1.0" encoding="utf-8"?>
<formControlPr xmlns="http://schemas.microsoft.com/office/spreadsheetml/2009/9/main" objectType="CheckBox" lockText="1"/>
</file>

<file path=xl/ctrlProps/ctrlProp596.xml><?xml version="1.0" encoding="utf-8"?>
<formControlPr xmlns="http://schemas.microsoft.com/office/spreadsheetml/2009/9/main" objectType="CheckBox" lockText="1"/>
</file>

<file path=xl/ctrlProps/ctrlProp597.xml><?xml version="1.0" encoding="utf-8"?>
<formControlPr xmlns="http://schemas.microsoft.com/office/spreadsheetml/2009/9/main" objectType="CheckBox" lockText="1"/>
</file>

<file path=xl/ctrlProps/ctrlProp598.xml><?xml version="1.0" encoding="utf-8"?>
<formControlPr xmlns="http://schemas.microsoft.com/office/spreadsheetml/2009/9/main" objectType="CheckBox" lockText="1"/>
</file>

<file path=xl/ctrlProps/ctrlProp599.xml><?xml version="1.0" encoding="utf-8"?>
<formControlPr xmlns="http://schemas.microsoft.com/office/spreadsheetml/2009/9/main" objectType="CheckBox" lockText="1"/>
</file>

<file path=xl/ctrlProps/ctrlProp6.xml><?xml version="1.0" encoding="utf-8"?>
<formControlPr xmlns="http://schemas.microsoft.com/office/spreadsheetml/2009/9/main" objectType="CheckBox" lockText="1"/>
</file>

<file path=xl/ctrlProps/ctrlProp60.xml><?xml version="1.0" encoding="utf-8"?>
<formControlPr xmlns="http://schemas.microsoft.com/office/spreadsheetml/2009/9/main" objectType="CheckBox" checked="Checked" lockText="1"/>
</file>

<file path=xl/ctrlProps/ctrlProp600.xml><?xml version="1.0" encoding="utf-8"?>
<formControlPr xmlns="http://schemas.microsoft.com/office/spreadsheetml/2009/9/main" objectType="CheckBox" lockText="1"/>
</file>

<file path=xl/ctrlProps/ctrlProp601.xml><?xml version="1.0" encoding="utf-8"?>
<formControlPr xmlns="http://schemas.microsoft.com/office/spreadsheetml/2009/9/main" objectType="CheckBox" lockText="1"/>
</file>

<file path=xl/ctrlProps/ctrlProp602.xml><?xml version="1.0" encoding="utf-8"?>
<formControlPr xmlns="http://schemas.microsoft.com/office/spreadsheetml/2009/9/main" objectType="CheckBox" lockText="1"/>
</file>

<file path=xl/ctrlProps/ctrlProp603.xml><?xml version="1.0" encoding="utf-8"?>
<formControlPr xmlns="http://schemas.microsoft.com/office/spreadsheetml/2009/9/main" objectType="CheckBox" lockText="1"/>
</file>

<file path=xl/ctrlProps/ctrlProp604.xml><?xml version="1.0" encoding="utf-8"?>
<formControlPr xmlns="http://schemas.microsoft.com/office/spreadsheetml/2009/9/main" objectType="CheckBox" lockText="1"/>
</file>

<file path=xl/ctrlProps/ctrlProp605.xml><?xml version="1.0" encoding="utf-8"?>
<formControlPr xmlns="http://schemas.microsoft.com/office/spreadsheetml/2009/9/main" objectType="CheckBox" lockText="1"/>
</file>

<file path=xl/ctrlProps/ctrlProp606.xml><?xml version="1.0" encoding="utf-8"?>
<formControlPr xmlns="http://schemas.microsoft.com/office/spreadsheetml/2009/9/main" objectType="CheckBox" lockText="1"/>
</file>

<file path=xl/ctrlProps/ctrlProp607.xml><?xml version="1.0" encoding="utf-8"?>
<formControlPr xmlns="http://schemas.microsoft.com/office/spreadsheetml/2009/9/main" objectType="CheckBox" lockText="1"/>
</file>

<file path=xl/ctrlProps/ctrlProp608.xml><?xml version="1.0" encoding="utf-8"?>
<formControlPr xmlns="http://schemas.microsoft.com/office/spreadsheetml/2009/9/main" objectType="CheckBox" lockText="1"/>
</file>

<file path=xl/ctrlProps/ctrlProp609.xml><?xml version="1.0" encoding="utf-8"?>
<formControlPr xmlns="http://schemas.microsoft.com/office/spreadsheetml/2009/9/main" objectType="CheckBox" lockText="1"/>
</file>

<file path=xl/ctrlProps/ctrlProp61.xml><?xml version="1.0" encoding="utf-8"?>
<formControlPr xmlns="http://schemas.microsoft.com/office/spreadsheetml/2009/9/main" objectType="CheckBox" lockText="1"/>
</file>

<file path=xl/ctrlProps/ctrlProp610.xml><?xml version="1.0" encoding="utf-8"?>
<formControlPr xmlns="http://schemas.microsoft.com/office/spreadsheetml/2009/9/main" objectType="CheckBox" lockText="1"/>
</file>

<file path=xl/ctrlProps/ctrlProp611.xml><?xml version="1.0" encoding="utf-8"?>
<formControlPr xmlns="http://schemas.microsoft.com/office/spreadsheetml/2009/9/main" objectType="CheckBox" lockText="1"/>
</file>

<file path=xl/ctrlProps/ctrlProp612.xml><?xml version="1.0" encoding="utf-8"?>
<formControlPr xmlns="http://schemas.microsoft.com/office/spreadsheetml/2009/9/main" objectType="CheckBox" lockText="1"/>
</file>

<file path=xl/ctrlProps/ctrlProp613.xml><?xml version="1.0" encoding="utf-8"?>
<formControlPr xmlns="http://schemas.microsoft.com/office/spreadsheetml/2009/9/main" objectType="CheckBox" lockText="1"/>
</file>

<file path=xl/ctrlProps/ctrlProp614.xml><?xml version="1.0" encoding="utf-8"?>
<formControlPr xmlns="http://schemas.microsoft.com/office/spreadsheetml/2009/9/main" objectType="CheckBox" lockText="1"/>
</file>

<file path=xl/ctrlProps/ctrlProp615.xml><?xml version="1.0" encoding="utf-8"?>
<formControlPr xmlns="http://schemas.microsoft.com/office/spreadsheetml/2009/9/main" objectType="CheckBox" lockText="1"/>
</file>

<file path=xl/ctrlProps/ctrlProp616.xml><?xml version="1.0" encoding="utf-8"?>
<formControlPr xmlns="http://schemas.microsoft.com/office/spreadsheetml/2009/9/main" objectType="CheckBox" lockText="1"/>
</file>

<file path=xl/ctrlProps/ctrlProp617.xml><?xml version="1.0" encoding="utf-8"?>
<formControlPr xmlns="http://schemas.microsoft.com/office/spreadsheetml/2009/9/main" objectType="CheckBox" lockText="1"/>
</file>

<file path=xl/ctrlProps/ctrlProp618.xml><?xml version="1.0" encoding="utf-8"?>
<formControlPr xmlns="http://schemas.microsoft.com/office/spreadsheetml/2009/9/main" objectType="CheckBox" lockText="1"/>
</file>

<file path=xl/ctrlProps/ctrlProp619.xml><?xml version="1.0" encoding="utf-8"?>
<formControlPr xmlns="http://schemas.microsoft.com/office/spreadsheetml/2009/9/main" objectType="CheckBox" lockText="1"/>
</file>

<file path=xl/ctrlProps/ctrlProp62.xml><?xml version="1.0" encoding="utf-8"?>
<formControlPr xmlns="http://schemas.microsoft.com/office/spreadsheetml/2009/9/main" objectType="CheckBox" lockText="1"/>
</file>

<file path=xl/ctrlProps/ctrlProp620.xml><?xml version="1.0" encoding="utf-8"?>
<formControlPr xmlns="http://schemas.microsoft.com/office/spreadsheetml/2009/9/main" objectType="CheckBox" lockText="1"/>
</file>

<file path=xl/ctrlProps/ctrlProp621.xml><?xml version="1.0" encoding="utf-8"?>
<formControlPr xmlns="http://schemas.microsoft.com/office/spreadsheetml/2009/9/main" objectType="CheckBox" lockText="1"/>
</file>

<file path=xl/ctrlProps/ctrlProp622.xml><?xml version="1.0" encoding="utf-8"?>
<formControlPr xmlns="http://schemas.microsoft.com/office/spreadsheetml/2009/9/main" objectType="CheckBox" lockText="1"/>
</file>

<file path=xl/ctrlProps/ctrlProp623.xml><?xml version="1.0" encoding="utf-8"?>
<formControlPr xmlns="http://schemas.microsoft.com/office/spreadsheetml/2009/9/main" objectType="CheckBox" lockText="1"/>
</file>

<file path=xl/ctrlProps/ctrlProp624.xml><?xml version="1.0" encoding="utf-8"?>
<formControlPr xmlns="http://schemas.microsoft.com/office/spreadsheetml/2009/9/main" objectType="CheckBox" lockText="1"/>
</file>

<file path=xl/ctrlProps/ctrlProp625.xml><?xml version="1.0" encoding="utf-8"?>
<formControlPr xmlns="http://schemas.microsoft.com/office/spreadsheetml/2009/9/main" objectType="CheckBox" lockText="1"/>
</file>

<file path=xl/ctrlProps/ctrlProp626.xml><?xml version="1.0" encoding="utf-8"?>
<formControlPr xmlns="http://schemas.microsoft.com/office/spreadsheetml/2009/9/main" objectType="CheckBox" lockText="1"/>
</file>

<file path=xl/ctrlProps/ctrlProp627.xml><?xml version="1.0" encoding="utf-8"?>
<formControlPr xmlns="http://schemas.microsoft.com/office/spreadsheetml/2009/9/main" objectType="CheckBox" lockText="1"/>
</file>

<file path=xl/ctrlProps/ctrlProp628.xml><?xml version="1.0" encoding="utf-8"?>
<formControlPr xmlns="http://schemas.microsoft.com/office/spreadsheetml/2009/9/main" objectType="CheckBox" lockText="1"/>
</file>

<file path=xl/ctrlProps/ctrlProp629.xml><?xml version="1.0" encoding="utf-8"?>
<formControlPr xmlns="http://schemas.microsoft.com/office/spreadsheetml/2009/9/main" objectType="CheckBox" lockText="1"/>
</file>

<file path=xl/ctrlProps/ctrlProp63.xml><?xml version="1.0" encoding="utf-8"?>
<formControlPr xmlns="http://schemas.microsoft.com/office/spreadsheetml/2009/9/main" objectType="CheckBox" lockText="1"/>
</file>

<file path=xl/ctrlProps/ctrlProp630.xml><?xml version="1.0" encoding="utf-8"?>
<formControlPr xmlns="http://schemas.microsoft.com/office/spreadsheetml/2009/9/main" objectType="CheckBox" lockText="1"/>
</file>

<file path=xl/ctrlProps/ctrlProp631.xml><?xml version="1.0" encoding="utf-8"?>
<formControlPr xmlns="http://schemas.microsoft.com/office/spreadsheetml/2009/9/main" objectType="CheckBox" lockText="1"/>
</file>

<file path=xl/ctrlProps/ctrlProp632.xml><?xml version="1.0" encoding="utf-8"?>
<formControlPr xmlns="http://schemas.microsoft.com/office/spreadsheetml/2009/9/main" objectType="CheckBox" lockText="1"/>
</file>

<file path=xl/ctrlProps/ctrlProp633.xml><?xml version="1.0" encoding="utf-8"?>
<formControlPr xmlns="http://schemas.microsoft.com/office/spreadsheetml/2009/9/main" objectType="CheckBox" lockText="1"/>
</file>

<file path=xl/ctrlProps/ctrlProp634.xml><?xml version="1.0" encoding="utf-8"?>
<formControlPr xmlns="http://schemas.microsoft.com/office/spreadsheetml/2009/9/main" objectType="CheckBox" lockText="1"/>
</file>

<file path=xl/ctrlProps/ctrlProp635.xml><?xml version="1.0" encoding="utf-8"?>
<formControlPr xmlns="http://schemas.microsoft.com/office/spreadsheetml/2009/9/main" objectType="CheckBox" lockText="1"/>
</file>

<file path=xl/ctrlProps/ctrlProp636.xml><?xml version="1.0" encoding="utf-8"?>
<formControlPr xmlns="http://schemas.microsoft.com/office/spreadsheetml/2009/9/main" objectType="CheckBox" lockText="1"/>
</file>

<file path=xl/ctrlProps/ctrlProp637.xml><?xml version="1.0" encoding="utf-8"?>
<formControlPr xmlns="http://schemas.microsoft.com/office/spreadsheetml/2009/9/main" objectType="CheckBox" lockText="1"/>
</file>

<file path=xl/ctrlProps/ctrlProp638.xml><?xml version="1.0" encoding="utf-8"?>
<formControlPr xmlns="http://schemas.microsoft.com/office/spreadsheetml/2009/9/main" objectType="CheckBox" lockText="1"/>
</file>

<file path=xl/ctrlProps/ctrlProp639.xml><?xml version="1.0" encoding="utf-8"?>
<formControlPr xmlns="http://schemas.microsoft.com/office/spreadsheetml/2009/9/main" objectType="CheckBox" lockText="1"/>
</file>

<file path=xl/ctrlProps/ctrlProp64.xml><?xml version="1.0" encoding="utf-8"?>
<formControlPr xmlns="http://schemas.microsoft.com/office/spreadsheetml/2009/9/main" objectType="CheckBox" checked="Checked" lockText="1"/>
</file>

<file path=xl/ctrlProps/ctrlProp640.xml><?xml version="1.0" encoding="utf-8"?>
<formControlPr xmlns="http://schemas.microsoft.com/office/spreadsheetml/2009/9/main" objectType="CheckBox" lockText="1"/>
</file>

<file path=xl/ctrlProps/ctrlProp641.xml><?xml version="1.0" encoding="utf-8"?>
<formControlPr xmlns="http://schemas.microsoft.com/office/spreadsheetml/2009/9/main" objectType="CheckBox" lockText="1"/>
</file>

<file path=xl/ctrlProps/ctrlProp642.xml><?xml version="1.0" encoding="utf-8"?>
<formControlPr xmlns="http://schemas.microsoft.com/office/spreadsheetml/2009/9/main" objectType="CheckBox" lockText="1"/>
</file>

<file path=xl/ctrlProps/ctrlProp643.xml><?xml version="1.0" encoding="utf-8"?>
<formControlPr xmlns="http://schemas.microsoft.com/office/spreadsheetml/2009/9/main" objectType="CheckBox" lockText="1"/>
</file>

<file path=xl/ctrlProps/ctrlProp644.xml><?xml version="1.0" encoding="utf-8"?>
<formControlPr xmlns="http://schemas.microsoft.com/office/spreadsheetml/2009/9/main" objectType="CheckBox" lockText="1"/>
</file>

<file path=xl/ctrlProps/ctrlProp645.xml><?xml version="1.0" encoding="utf-8"?>
<formControlPr xmlns="http://schemas.microsoft.com/office/spreadsheetml/2009/9/main" objectType="CheckBox" lockText="1"/>
</file>

<file path=xl/ctrlProps/ctrlProp646.xml><?xml version="1.0" encoding="utf-8"?>
<formControlPr xmlns="http://schemas.microsoft.com/office/spreadsheetml/2009/9/main" objectType="CheckBox" lockText="1"/>
</file>

<file path=xl/ctrlProps/ctrlProp647.xml><?xml version="1.0" encoding="utf-8"?>
<formControlPr xmlns="http://schemas.microsoft.com/office/spreadsheetml/2009/9/main" objectType="CheckBox" lockText="1"/>
</file>

<file path=xl/ctrlProps/ctrlProp648.xml><?xml version="1.0" encoding="utf-8"?>
<formControlPr xmlns="http://schemas.microsoft.com/office/spreadsheetml/2009/9/main" objectType="CheckBox" lockText="1"/>
</file>

<file path=xl/ctrlProps/ctrlProp649.xml><?xml version="1.0" encoding="utf-8"?>
<formControlPr xmlns="http://schemas.microsoft.com/office/spreadsheetml/2009/9/main" objectType="CheckBox" lockText="1"/>
</file>

<file path=xl/ctrlProps/ctrlProp65.xml><?xml version="1.0" encoding="utf-8"?>
<formControlPr xmlns="http://schemas.microsoft.com/office/spreadsheetml/2009/9/main" objectType="CheckBox" lockText="1"/>
</file>

<file path=xl/ctrlProps/ctrlProp650.xml><?xml version="1.0" encoding="utf-8"?>
<formControlPr xmlns="http://schemas.microsoft.com/office/spreadsheetml/2009/9/main" objectType="CheckBox" lockText="1"/>
</file>

<file path=xl/ctrlProps/ctrlProp651.xml><?xml version="1.0" encoding="utf-8"?>
<formControlPr xmlns="http://schemas.microsoft.com/office/spreadsheetml/2009/9/main" objectType="CheckBox" lockText="1"/>
</file>

<file path=xl/ctrlProps/ctrlProp652.xml><?xml version="1.0" encoding="utf-8"?>
<formControlPr xmlns="http://schemas.microsoft.com/office/spreadsheetml/2009/9/main" objectType="CheckBox" lockText="1"/>
</file>

<file path=xl/ctrlProps/ctrlProp653.xml><?xml version="1.0" encoding="utf-8"?>
<formControlPr xmlns="http://schemas.microsoft.com/office/spreadsheetml/2009/9/main" objectType="CheckBox" lockText="1"/>
</file>

<file path=xl/ctrlProps/ctrlProp654.xml><?xml version="1.0" encoding="utf-8"?>
<formControlPr xmlns="http://schemas.microsoft.com/office/spreadsheetml/2009/9/main" objectType="CheckBox" lockText="1"/>
</file>

<file path=xl/ctrlProps/ctrlProp655.xml><?xml version="1.0" encoding="utf-8"?>
<formControlPr xmlns="http://schemas.microsoft.com/office/spreadsheetml/2009/9/main" objectType="CheckBox" lockText="1"/>
</file>

<file path=xl/ctrlProps/ctrlProp656.xml><?xml version="1.0" encoding="utf-8"?>
<formControlPr xmlns="http://schemas.microsoft.com/office/spreadsheetml/2009/9/main" objectType="CheckBox" lockText="1"/>
</file>

<file path=xl/ctrlProps/ctrlProp657.xml><?xml version="1.0" encoding="utf-8"?>
<formControlPr xmlns="http://schemas.microsoft.com/office/spreadsheetml/2009/9/main" objectType="CheckBox" lockText="1"/>
</file>

<file path=xl/ctrlProps/ctrlProp658.xml><?xml version="1.0" encoding="utf-8"?>
<formControlPr xmlns="http://schemas.microsoft.com/office/spreadsheetml/2009/9/main" objectType="CheckBox" lockText="1"/>
</file>

<file path=xl/ctrlProps/ctrlProp659.xml><?xml version="1.0" encoding="utf-8"?>
<formControlPr xmlns="http://schemas.microsoft.com/office/spreadsheetml/2009/9/main" objectType="CheckBox" lockText="1"/>
</file>

<file path=xl/ctrlProps/ctrlProp66.xml><?xml version="1.0" encoding="utf-8"?>
<formControlPr xmlns="http://schemas.microsoft.com/office/spreadsheetml/2009/9/main" objectType="CheckBox" fmlaLink="$CF$31" lockText="1"/>
</file>

<file path=xl/ctrlProps/ctrlProp660.xml><?xml version="1.0" encoding="utf-8"?>
<formControlPr xmlns="http://schemas.microsoft.com/office/spreadsheetml/2009/9/main" objectType="CheckBox" lockText="1"/>
</file>

<file path=xl/ctrlProps/ctrlProp661.xml><?xml version="1.0" encoding="utf-8"?>
<formControlPr xmlns="http://schemas.microsoft.com/office/spreadsheetml/2009/9/main" objectType="CheckBox" lockText="1"/>
</file>

<file path=xl/ctrlProps/ctrlProp662.xml><?xml version="1.0" encoding="utf-8"?>
<formControlPr xmlns="http://schemas.microsoft.com/office/spreadsheetml/2009/9/main" objectType="CheckBox" lockText="1"/>
</file>

<file path=xl/ctrlProps/ctrlProp663.xml><?xml version="1.0" encoding="utf-8"?>
<formControlPr xmlns="http://schemas.microsoft.com/office/spreadsheetml/2009/9/main" objectType="CheckBox" lockText="1"/>
</file>

<file path=xl/ctrlProps/ctrlProp664.xml><?xml version="1.0" encoding="utf-8"?>
<formControlPr xmlns="http://schemas.microsoft.com/office/spreadsheetml/2009/9/main" objectType="CheckBox" lockText="1"/>
</file>

<file path=xl/ctrlProps/ctrlProp665.xml><?xml version="1.0" encoding="utf-8"?>
<formControlPr xmlns="http://schemas.microsoft.com/office/spreadsheetml/2009/9/main" objectType="CheckBox" lockText="1"/>
</file>

<file path=xl/ctrlProps/ctrlProp666.xml><?xml version="1.0" encoding="utf-8"?>
<formControlPr xmlns="http://schemas.microsoft.com/office/spreadsheetml/2009/9/main" objectType="CheckBox" lockText="1"/>
</file>

<file path=xl/ctrlProps/ctrlProp667.xml><?xml version="1.0" encoding="utf-8"?>
<formControlPr xmlns="http://schemas.microsoft.com/office/spreadsheetml/2009/9/main" objectType="CheckBox" lockText="1"/>
</file>

<file path=xl/ctrlProps/ctrlProp668.xml><?xml version="1.0" encoding="utf-8"?>
<formControlPr xmlns="http://schemas.microsoft.com/office/spreadsheetml/2009/9/main" objectType="CheckBox" lockText="1"/>
</file>

<file path=xl/ctrlProps/ctrlProp669.xml><?xml version="1.0" encoding="utf-8"?>
<formControlPr xmlns="http://schemas.microsoft.com/office/spreadsheetml/2009/9/main" objectType="CheckBox" lockText="1"/>
</file>

<file path=xl/ctrlProps/ctrlProp67.xml><?xml version="1.0" encoding="utf-8"?>
<formControlPr xmlns="http://schemas.microsoft.com/office/spreadsheetml/2009/9/main" objectType="CheckBox" fmlaLink="$CF$32" lockText="1"/>
</file>

<file path=xl/ctrlProps/ctrlProp670.xml><?xml version="1.0" encoding="utf-8"?>
<formControlPr xmlns="http://schemas.microsoft.com/office/spreadsheetml/2009/9/main" objectType="CheckBox" lockText="1"/>
</file>

<file path=xl/ctrlProps/ctrlProp671.xml><?xml version="1.0" encoding="utf-8"?>
<formControlPr xmlns="http://schemas.microsoft.com/office/spreadsheetml/2009/9/main" objectType="CheckBox" lockText="1"/>
</file>

<file path=xl/ctrlProps/ctrlProp672.xml><?xml version="1.0" encoding="utf-8"?>
<formControlPr xmlns="http://schemas.microsoft.com/office/spreadsheetml/2009/9/main" objectType="CheckBox" lockText="1"/>
</file>

<file path=xl/ctrlProps/ctrlProp673.xml><?xml version="1.0" encoding="utf-8"?>
<formControlPr xmlns="http://schemas.microsoft.com/office/spreadsheetml/2009/9/main" objectType="CheckBox" lockText="1"/>
</file>

<file path=xl/ctrlProps/ctrlProp674.xml><?xml version="1.0" encoding="utf-8"?>
<formControlPr xmlns="http://schemas.microsoft.com/office/spreadsheetml/2009/9/main" objectType="CheckBox" lockText="1"/>
</file>

<file path=xl/ctrlProps/ctrlProp675.xml><?xml version="1.0" encoding="utf-8"?>
<formControlPr xmlns="http://schemas.microsoft.com/office/spreadsheetml/2009/9/main" objectType="CheckBox" lockText="1"/>
</file>

<file path=xl/ctrlProps/ctrlProp676.xml><?xml version="1.0" encoding="utf-8"?>
<formControlPr xmlns="http://schemas.microsoft.com/office/spreadsheetml/2009/9/main" objectType="CheckBox" lockText="1"/>
</file>

<file path=xl/ctrlProps/ctrlProp677.xml><?xml version="1.0" encoding="utf-8"?>
<formControlPr xmlns="http://schemas.microsoft.com/office/spreadsheetml/2009/9/main" objectType="CheckBox" lockText="1"/>
</file>

<file path=xl/ctrlProps/ctrlProp678.xml><?xml version="1.0" encoding="utf-8"?>
<formControlPr xmlns="http://schemas.microsoft.com/office/spreadsheetml/2009/9/main" objectType="CheckBox" lockText="1"/>
</file>

<file path=xl/ctrlProps/ctrlProp679.xml><?xml version="1.0" encoding="utf-8"?>
<formControlPr xmlns="http://schemas.microsoft.com/office/spreadsheetml/2009/9/main" objectType="CheckBox" lockText="1"/>
</file>

<file path=xl/ctrlProps/ctrlProp68.xml><?xml version="1.0" encoding="utf-8"?>
<formControlPr xmlns="http://schemas.microsoft.com/office/spreadsheetml/2009/9/main" objectType="CheckBox" checked="Checked" lockText="1"/>
</file>

<file path=xl/ctrlProps/ctrlProp680.xml><?xml version="1.0" encoding="utf-8"?>
<formControlPr xmlns="http://schemas.microsoft.com/office/spreadsheetml/2009/9/main" objectType="CheckBox" lockText="1"/>
</file>

<file path=xl/ctrlProps/ctrlProp681.xml><?xml version="1.0" encoding="utf-8"?>
<formControlPr xmlns="http://schemas.microsoft.com/office/spreadsheetml/2009/9/main" objectType="CheckBox" lockText="1"/>
</file>

<file path=xl/ctrlProps/ctrlProp682.xml><?xml version="1.0" encoding="utf-8"?>
<formControlPr xmlns="http://schemas.microsoft.com/office/spreadsheetml/2009/9/main" objectType="CheckBox" lockText="1"/>
</file>

<file path=xl/ctrlProps/ctrlProp683.xml><?xml version="1.0" encoding="utf-8"?>
<formControlPr xmlns="http://schemas.microsoft.com/office/spreadsheetml/2009/9/main" objectType="CheckBox" lockText="1"/>
</file>

<file path=xl/ctrlProps/ctrlProp684.xml><?xml version="1.0" encoding="utf-8"?>
<formControlPr xmlns="http://schemas.microsoft.com/office/spreadsheetml/2009/9/main" objectType="CheckBox" lockText="1"/>
</file>

<file path=xl/ctrlProps/ctrlProp685.xml><?xml version="1.0" encoding="utf-8"?>
<formControlPr xmlns="http://schemas.microsoft.com/office/spreadsheetml/2009/9/main" objectType="CheckBox" lockText="1"/>
</file>

<file path=xl/ctrlProps/ctrlProp686.xml><?xml version="1.0" encoding="utf-8"?>
<formControlPr xmlns="http://schemas.microsoft.com/office/spreadsheetml/2009/9/main" objectType="CheckBox" lockText="1"/>
</file>

<file path=xl/ctrlProps/ctrlProp687.xml><?xml version="1.0" encoding="utf-8"?>
<formControlPr xmlns="http://schemas.microsoft.com/office/spreadsheetml/2009/9/main" objectType="CheckBox" lockText="1"/>
</file>

<file path=xl/ctrlProps/ctrlProp688.xml><?xml version="1.0" encoding="utf-8"?>
<formControlPr xmlns="http://schemas.microsoft.com/office/spreadsheetml/2009/9/main" objectType="CheckBox" lockText="1"/>
</file>

<file path=xl/ctrlProps/ctrlProp689.xml><?xml version="1.0" encoding="utf-8"?>
<formControlPr xmlns="http://schemas.microsoft.com/office/spreadsheetml/2009/9/main" objectType="CheckBox" lockText="1"/>
</file>

<file path=xl/ctrlProps/ctrlProp69.xml><?xml version="1.0" encoding="utf-8"?>
<formControlPr xmlns="http://schemas.microsoft.com/office/spreadsheetml/2009/9/main" objectType="CheckBox" lockText="1"/>
</file>

<file path=xl/ctrlProps/ctrlProp690.xml><?xml version="1.0" encoding="utf-8"?>
<formControlPr xmlns="http://schemas.microsoft.com/office/spreadsheetml/2009/9/main" objectType="CheckBox" lockText="1"/>
</file>

<file path=xl/ctrlProps/ctrlProp691.xml><?xml version="1.0" encoding="utf-8"?>
<formControlPr xmlns="http://schemas.microsoft.com/office/spreadsheetml/2009/9/main" objectType="CheckBox" lockText="1"/>
</file>

<file path=xl/ctrlProps/ctrlProp692.xml><?xml version="1.0" encoding="utf-8"?>
<formControlPr xmlns="http://schemas.microsoft.com/office/spreadsheetml/2009/9/main" objectType="CheckBox" lockText="1"/>
</file>

<file path=xl/ctrlProps/ctrlProp693.xml><?xml version="1.0" encoding="utf-8"?>
<formControlPr xmlns="http://schemas.microsoft.com/office/spreadsheetml/2009/9/main" objectType="CheckBox" lockText="1"/>
</file>

<file path=xl/ctrlProps/ctrlProp694.xml><?xml version="1.0" encoding="utf-8"?>
<formControlPr xmlns="http://schemas.microsoft.com/office/spreadsheetml/2009/9/main" objectType="CheckBox" lockText="1"/>
</file>

<file path=xl/ctrlProps/ctrlProp695.xml><?xml version="1.0" encoding="utf-8"?>
<formControlPr xmlns="http://schemas.microsoft.com/office/spreadsheetml/2009/9/main" objectType="CheckBox" lockText="1"/>
</file>

<file path=xl/ctrlProps/ctrlProp696.xml><?xml version="1.0" encoding="utf-8"?>
<formControlPr xmlns="http://schemas.microsoft.com/office/spreadsheetml/2009/9/main" objectType="CheckBox" lockText="1"/>
</file>

<file path=xl/ctrlProps/ctrlProp697.xml><?xml version="1.0" encoding="utf-8"?>
<formControlPr xmlns="http://schemas.microsoft.com/office/spreadsheetml/2009/9/main" objectType="CheckBox" lockText="1"/>
</file>

<file path=xl/ctrlProps/ctrlProp698.xml><?xml version="1.0" encoding="utf-8"?>
<formControlPr xmlns="http://schemas.microsoft.com/office/spreadsheetml/2009/9/main" objectType="CheckBox" lockText="1"/>
</file>

<file path=xl/ctrlProps/ctrlProp699.xml><?xml version="1.0" encoding="utf-8"?>
<formControlPr xmlns="http://schemas.microsoft.com/office/spreadsheetml/2009/9/main" objectType="CheckBox" lockText="1"/>
</file>

<file path=xl/ctrlProps/ctrlProp7.xml><?xml version="1.0" encoding="utf-8"?>
<formControlPr xmlns="http://schemas.microsoft.com/office/spreadsheetml/2009/9/main" objectType="CheckBox" lockText="1"/>
</file>

<file path=xl/ctrlProps/ctrlProp70.xml><?xml version="1.0" encoding="utf-8"?>
<formControlPr xmlns="http://schemas.microsoft.com/office/spreadsheetml/2009/9/main" objectType="CheckBox" lockText="1"/>
</file>

<file path=xl/ctrlProps/ctrlProp700.xml><?xml version="1.0" encoding="utf-8"?>
<formControlPr xmlns="http://schemas.microsoft.com/office/spreadsheetml/2009/9/main" objectType="CheckBox" lockText="1"/>
</file>

<file path=xl/ctrlProps/ctrlProp701.xml><?xml version="1.0" encoding="utf-8"?>
<formControlPr xmlns="http://schemas.microsoft.com/office/spreadsheetml/2009/9/main" objectType="CheckBox" lockText="1"/>
</file>

<file path=xl/ctrlProps/ctrlProp702.xml><?xml version="1.0" encoding="utf-8"?>
<formControlPr xmlns="http://schemas.microsoft.com/office/spreadsheetml/2009/9/main" objectType="CheckBox" lockText="1"/>
</file>

<file path=xl/ctrlProps/ctrlProp703.xml><?xml version="1.0" encoding="utf-8"?>
<formControlPr xmlns="http://schemas.microsoft.com/office/spreadsheetml/2009/9/main" objectType="CheckBox" lockText="1"/>
</file>

<file path=xl/ctrlProps/ctrlProp704.xml><?xml version="1.0" encoding="utf-8"?>
<formControlPr xmlns="http://schemas.microsoft.com/office/spreadsheetml/2009/9/main" objectType="CheckBox" lockText="1"/>
</file>

<file path=xl/ctrlProps/ctrlProp705.xml><?xml version="1.0" encoding="utf-8"?>
<formControlPr xmlns="http://schemas.microsoft.com/office/spreadsheetml/2009/9/main" objectType="CheckBox" lockText="1"/>
</file>

<file path=xl/ctrlProps/ctrlProp706.xml><?xml version="1.0" encoding="utf-8"?>
<formControlPr xmlns="http://schemas.microsoft.com/office/spreadsheetml/2009/9/main" objectType="CheckBox" lockText="1"/>
</file>

<file path=xl/ctrlProps/ctrlProp707.xml><?xml version="1.0" encoding="utf-8"?>
<formControlPr xmlns="http://schemas.microsoft.com/office/spreadsheetml/2009/9/main" objectType="CheckBox" lockText="1"/>
</file>

<file path=xl/ctrlProps/ctrlProp708.xml><?xml version="1.0" encoding="utf-8"?>
<formControlPr xmlns="http://schemas.microsoft.com/office/spreadsheetml/2009/9/main" objectType="CheckBox" lockText="1"/>
</file>

<file path=xl/ctrlProps/ctrlProp709.xml><?xml version="1.0" encoding="utf-8"?>
<formControlPr xmlns="http://schemas.microsoft.com/office/spreadsheetml/2009/9/main" objectType="CheckBox" lockText="1"/>
</file>

<file path=xl/ctrlProps/ctrlProp71.xml><?xml version="1.0" encoding="utf-8"?>
<formControlPr xmlns="http://schemas.microsoft.com/office/spreadsheetml/2009/9/main" objectType="CheckBox" lockText="1"/>
</file>

<file path=xl/ctrlProps/ctrlProp710.xml><?xml version="1.0" encoding="utf-8"?>
<formControlPr xmlns="http://schemas.microsoft.com/office/spreadsheetml/2009/9/main" objectType="CheckBox" lockText="1"/>
</file>

<file path=xl/ctrlProps/ctrlProp711.xml><?xml version="1.0" encoding="utf-8"?>
<formControlPr xmlns="http://schemas.microsoft.com/office/spreadsheetml/2009/9/main" objectType="CheckBox" lockText="1"/>
</file>

<file path=xl/ctrlProps/ctrlProp712.xml><?xml version="1.0" encoding="utf-8"?>
<formControlPr xmlns="http://schemas.microsoft.com/office/spreadsheetml/2009/9/main" objectType="CheckBox" lockText="1"/>
</file>

<file path=xl/ctrlProps/ctrlProp713.xml><?xml version="1.0" encoding="utf-8"?>
<formControlPr xmlns="http://schemas.microsoft.com/office/spreadsheetml/2009/9/main" objectType="CheckBox" lockText="1"/>
</file>

<file path=xl/ctrlProps/ctrlProp714.xml><?xml version="1.0" encoding="utf-8"?>
<formControlPr xmlns="http://schemas.microsoft.com/office/spreadsheetml/2009/9/main" objectType="CheckBox" lockText="1"/>
</file>

<file path=xl/ctrlProps/ctrlProp715.xml><?xml version="1.0" encoding="utf-8"?>
<formControlPr xmlns="http://schemas.microsoft.com/office/spreadsheetml/2009/9/main" objectType="CheckBox" lockText="1"/>
</file>

<file path=xl/ctrlProps/ctrlProp716.xml><?xml version="1.0" encoding="utf-8"?>
<formControlPr xmlns="http://schemas.microsoft.com/office/spreadsheetml/2009/9/main" objectType="CheckBox" lockText="1"/>
</file>

<file path=xl/ctrlProps/ctrlProp717.xml><?xml version="1.0" encoding="utf-8"?>
<formControlPr xmlns="http://schemas.microsoft.com/office/spreadsheetml/2009/9/main" objectType="CheckBox" lockText="1"/>
</file>

<file path=xl/ctrlProps/ctrlProp718.xml><?xml version="1.0" encoding="utf-8"?>
<formControlPr xmlns="http://schemas.microsoft.com/office/spreadsheetml/2009/9/main" objectType="CheckBox" lockText="1"/>
</file>

<file path=xl/ctrlProps/ctrlProp719.xml><?xml version="1.0" encoding="utf-8"?>
<formControlPr xmlns="http://schemas.microsoft.com/office/spreadsheetml/2009/9/main" objectType="CheckBox" lockText="1"/>
</file>

<file path=xl/ctrlProps/ctrlProp72.xml><?xml version="1.0" encoding="utf-8"?>
<formControlPr xmlns="http://schemas.microsoft.com/office/spreadsheetml/2009/9/main" objectType="CheckBox" lockText="1"/>
</file>

<file path=xl/ctrlProps/ctrlProp720.xml><?xml version="1.0" encoding="utf-8"?>
<formControlPr xmlns="http://schemas.microsoft.com/office/spreadsheetml/2009/9/main" objectType="CheckBox" lockText="1"/>
</file>

<file path=xl/ctrlProps/ctrlProp721.xml><?xml version="1.0" encoding="utf-8"?>
<formControlPr xmlns="http://schemas.microsoft.com/office/spreadsheetml/2009/9/main" objectType="CheckBox" lockText="1"/>
</file>

<file path=xl/ctrlProps/ctrlProp722.xml><?xml version="1.0" encoding="utf-8"?>
<formControlPr xmlns="http://schemas.microsoft.com/office/spreadsheetml/2009/9/main" objectType="CheckBox" lockText="1"/>
</file>

<file path=xl/ctrlProps/ctrlProp723.xml><?xml version="1.0" encoding="utf-8"?>
<formControlPr xmlns="http://schemas.microsoft.com/office/spreadsheetml/2009/9/main" objectType="CheckBox" lockText="1"/>
</file>

<file path=xl/ctrlProps/ctrlProp724.xml><?xml version="1.0" encoding="utf-8"?>
<formControlPr xmlns="http://schemas.microsoft.com/office/spreadsheetml/2009/9/main" objectType="CheckBox" lockText="1"/>
</file>

<file path=xl/ctrlProps/ctrlProp725.xml><?xml version="1.0" encoding="utf-8"?>
<formControlPr xmlns="http://schemas.microsoft.com/office/spreadsheetml/2009/9/main" objectType="CheckBox" lockText="1"/>
</file>

<file path=xl/ctrlProps/ctrlProp726.xml><?xml version="1.0" encoding="utf-8"?>
<formControlPr xmlns="http://schemas.microsoft.com/office/spreadsheetml/2009/9/main" objectType="CheckBox" lockText="1"/>
</file>

<file path=xl/ctrlProps/ctrlProp727.xml><?xml version="1.0" encoding="utf-8"?>
<formControlPr xmlns="http://schemas.microsoft.com/office/spreadsheetml/2009/9/main" objectType="CheckBox" lockText="1"/>
</file>

<file path=xl/ctrlProps/ctrlProp728.xml><?xml version="1.0" encoding="utf-8"?>
<formControlPr xmlns="http://schemas.microsoft.com/office/spreadsheetml/2009/9/main" objectType="CheckBox" lockText="1"/>
</file>

<file path=xl/ctrlProps/ctrlProp729.xml><?xml version="1.0" encoding="utf-8"?>
<formControlPr xmlns="http://schemas.microsoft.com/office/spreadsheetml/2009/9/main" objectType="CheckBox" lockText="1"/>
</file>

<file path=xl/ctrlProps/ctrlProp73.xml><?xml version="1.0" encoding="utf-8"?>
<formControlPr xmlns="http://schemas.microsoft.com/office/spreadsheetml/2009/9/main" objectType="CheckBox" lockText="1"/>
</file>

<file path=xl/ctrlProps/ctrlProp730.xml><?xml version="1.0" encoding="utf-8"?>
<formControlPr xmlns="http://schemas.microsoft.com/office/spreadsheetml/2009/9/main" objectType="CheckBox" lockText="1"/>
</file>

<file path=xl/ctrlProps/ctrlProp731.xml><?xml version="1.0" encoding="utf-8"?>
<formControlPr xmlns="http://schemas.microsoft.com/office/spreadsheetml/2009/9/main" objectType="CheckBox" lockText="1"/>
</file>

<file path=xl/ctrlProps/ctrlProp732.xml><?xml version="1.0" encoding="utf-8"?>
<formControlPr xmlns="http://schemas.microsoft.com/office/spreadsheetml/2009/9/main" objectType="CheckBox" lockText="1"/>
</file>

<file path=xl/ctrlProps/ctrlProp733.xml><?xml version="1.0" encoding="utf-8"?>
<formControlPr xmlns="http://schemas.microsoft.com/office/spreadsheetml/2009/9/main" objectType="CheckBox" lockText="1"/>
</file>

<file path=xl/ctrlProps/ctrlProp734.xml><?xml version="1.0" encoding="utf-8"?>
<formControlPr xmlns="http://schemas.microsoft.com/office/spreadsheetml/2009/9/main" objectType="CheckBox" lockText="1"/>
</file>

<file path=xl/ctrlProps/ctrlProp735.xml><?xml version="1.0" encoding="utf-8"?>
<formControlPr xmlns="http://schemas.microsoft.com/office/spreadsheetml/2009/9/main" objectType="CheckBox" lockText="1"/>
</file>

<file path=xl/ctrlProps/ctrlProp736.xml><?xml version="1.0" encoding="utf-8"?>
<formControlPr xmlns="http://schemas.microsoft.com/office/spreadsheetml/2009/9/main" objectType="CheckBox" lockText="1"/>
</file>

<file path=xl/ctrlProps/ctrlProp737.xml><?xml version="1.0" encoding="utf-8"?>
<formControlPr xmlns="http://schemas.microsoft.com/office/spreadsheetml/2009/9/main" objectType="CheckBox" lockText="1"/>
</file>

<file path=xl/ctrlProps/ctrlProp738.xml><?xml version="1.0" encoding="utf-8"?>
<formControlPr xmlns="http://schemas.microsoft.com/office/spreadsheetml/2009/9/main" objectType="CheckBox" lockText="1"/>
</file>

<file path=xl/ctrlProps/ctrlProp739.xml><?xml version="1.0" encoding="utf-8"?>
<formControlPr xmlns="http://schemas.microsoft.com/office/spreadsheetml/2009/9/main" objectType="CheckBox" lockText="1"/>
</file>

<file path=xl/ctrlProps/ctrlProp74.xml><?xml version="1.0" encoding="utf-8"?>
<formControlPr xmlns="http://schemas.microsoft.com/office/spreadsheetml/2009/9/main" objectType="CheckBox" lockText="1"/>
</file>

<file path=xl/ctrlProps/ctrlProp740.xml><?xml version="1.0" encoding="utf-8"?>
<formControlPr xmlns="http://schemas.microsoft.com/office/spreadsheetml/2009/9/main" objectType="CheckBox" lockText="1"/>
</file>

<file path=xl/ctrlProps/ctrlProp741.xml><?xml version="1.0" encoding="utf-8"?>
<formControlPr xmlns="http://schemas.microsoft.com/office/spreadsheetml/2009/9/main" objectType="CheckBox" lockText="1"/>
</file>

<file path=xl/ctrlProps/ctrlProp742.xml><?xml version="1.0" encoding="utf-8"?>
<formControlPr xmlns="http://schemas.microsoft.com/office/spreadsheetml/2009/9/main" objectType="CheckBox" lockText="1"/>
</file>

<file path=xl/ctrlProps/ctrlProp743.xml><?xml version="1.0" encoding="utf-8"?>
<formControlPr xmlns="http://schemas.microsoft.com/office/spreadsheetml/2009/9/main" objectType="CheckBox" lockText="1"/>
</file>

<file path=xl/ctrlProps/ctrlProp744.xml><?xml version="1.0" encoding="utf-8"?>
<formControlPr xmlns="http://schemas.microsoft.com/office/spreadsheetml/2009/9/main" objectType="CheckBox" lockText="1"/>
</file>

<file path=xl/ctrlProps/ctrlProp745.xml><?xml version="1.0" encoding="utf-8"?>
<formControlPr xmlns="http://schemas.microsoft.com/office/spreadsheetml/2009/9/main" objectType="CheckBox" lockText="1"/>
</file>

<file path=xl/ctrlProps/ctrlProp746.xml><?xml version="1.0" encoding="utf-8"?>
<formControlPr xmlns="http://schemas.microsoft.com/office/spreadsheetml/2009/9/main" objectType="CheckBox" lockText="1"/>
</file>

<file path=xl/ctrlProps/ctrlProp747.xml><?xml version="1.0" encoding="utf-8"?>
<formControlPr xmlns="http://schemas.microsoft.com/office/spreadsheetml/2009/9/main" objectType="CheckBox" lockText="1"/>
</file>

<file path=xl/ctrlProps/ctrlProp748.xml><?xml version="1.0" encoding="utf-8"?>
<formControlPr xmlns="http://schemas.microsoft.com/office/spreadsheetml/2009/9/main" objectType="CheckBox" lockText="1"/>
</file>

<file path=xl/ctrlProps/ctrlProp749.xml><?xml version="1.0" encoding="utf-8"?>
<formControlPr xmlns="http://schemas.microsoft.com/office/spreadsheetml/2009/9/main" objectType="CheckBox" lockText="1"/>
</file>

<file path=xl/ctrlProps/ctrlProp75.xml><?xml version="1.0" encoding="utf-8"?>
<formControlPr xmlns="http://schemas.microsoft.com/office/spreadsheetml/2009/9/main" objectType="CheckBox" lockText="1"/>
</file>

<file path=xl/ctrlProps/ctrlProp750.xml><?xml version="1.0" encoding="utf-8"?>
<formControlPr xmlns="http://schemas.microsoft.com/office/spreadsheetml/2009/9/main" objectType="CheckBox" lockText="1"/>
</file>

<file path=xl/ctrlProps/ctrlProp751.xml><?xml version="1.0" encoding="utf-8"?>
<formControlPr xmlns="http://schemas.microsoft.com/office/spreadsheetml/2009/9/main" objectType="CheckBox" lockText="1"/>
</file>

<file path=xl/ctrlProps/ctrlProp752.xml><?xml version="1.0" encoding="utf-8"?>
<formControlPr xmlns="http://schemas.microsoft.com/office/spreadsheetml/2009/9/main" objectType="CheckBox" lockText="1"/>
</file>

<file path=xl/ctrlProps/ctrlProp753.xml><?xml version="1.0" encoding="utf-8"?>
<formControlPr xmlns="http://schemas.microsoft.com/office/spreadsheetml/2009/9/main" objectType="CheckBox" lockText="1"/>
</file>

<file path=xl/ctrlProps/ctrlProp754.xml><?xml version="1.0" encoding="utf-8"?>
<formControlPr xmlns="http://schemas.microsoft.com/office/spreadsheetml/2009/9/main" objectType="CheckBox" lockText="1"/>
</file>

<file path=xl/ctrlProps/ctrlProp755.xml><?xml version="1.0" encoding="utf-8"?>
<formControlPr xmlns="http://schemas.microsoft.com/office/spreadsheetml/2009/9/main" objectType="CheckBox" lockText="1"/>
</file>

<file path=xl/ctrlProps/ctrlProp756.xml><?xml version="1.0" encoding="utf-8"?>
<formControlPr xmlns="http://schemas.microsoft.com/office/spreadsheetml/2009/9/main" objectType="CheckBox" lockText="1"/>
</file>

<file path=xl/ctrlProps/ctrlProp757.xml><?xml version="1.0" encoding="utf-8"?>
<formControlPr xmlns="http://schemas.microsoft.com/office/spreadsheetml/2009/9/main" objectType="CheckBox" lockText="1"/>
</file>

<file path=xl/ctrlProps/ctrlProp758.xml><?xml version="1.0" encoding="utf-8"?>
<formControlPr xmlns="http://schemas.microsoft.com/office/spreadsheetml/2009/9/main" objectType="CheckBox" lockText="1"/>
</file>

<file path=xl/ctrlProps/ctrlProp759.xml><?xml version="1.0" encoding="utf-8"?>
<formControlPr xmlns="http://schemas.microsoft.com/office/spreadsheetml/2009/9/main" objectType="CheckBox" lockText="1"/>
</file>

<file path=xl/ctrlProps/ctrlProp76.xml><?xml version="1.0" encoding="utf-8"?>
<formControlPr xmlns="http://schemas.microsoft.com/office/spreadsheetml/2009/9/main" objectType="CheckBox" lockText="1"/>
</file>

<file path=xl/ctrlProps/ctrlProp760.xml><?xml version="1.0" encoding="utf-8"?>
<formControlPr xmlns="http://schemas.microsoft.com/office/spreadsheetml/2009/9/main" objectType="CheckBox" lockText="1"/>
</file>

<file path=xl/ctrlProps/ctrlProp761.xml><?xml version="1.0" encoding="utf-8"?>
<formControlPr xmlns="http://schemas.microsoft.com/office/spreadsheetml/2009/9/main" objectType="CheckBox" lockText="1"/>
</file>

<file path=xl/ctrlProps/ctrlProp762.xml><?xml version="1.0" encoding="utf-8"?>
<formControlPr xmlns="http://schemas.microsoft.com/office/spreadsheetml/2009/9/main" objectType="CheckBox" lockText="1"/>
</file>

<file path=xl/ctrlProps/ctrlProp763.xml><?xml version="1.0" encoding="utf-8"?>
<formControlPr xmlns="http://schemas.microsoft.com/office/spreadsheetml/2009/9/main" objectType="CheckBox" lockText="1"/>
</file>

<file path=xl/ctrlProps/ctrlProp764.xml><?xml version="1.0" encoding="utf-8"?>
<formControlPr xmlns="http://schemas.microsoft.com/office/spreadsheetml/2009/9/main" objectType="CheckBox" lockText="1"/>
</file>

<file path=xl/ctrlProps/ctrlProp765.xml><?xml version="1.0" encoding="utf-8"?>
<formControlPr xmlns="http://schemas.microsoft.com/office/spreadsheetml/2009/9/main" objectType="CheckBox" lockText="1"/>
</file>

<file path=xl/ctrlProps/ctrlProp766.xml><?xml version="1.0" encoding="utf-8"?>
<formControlPr xmlns="http://schemas.microsoft.com/office/spreadsheetml/2009/9/main" objectType="CheckBox" lockText="1"/>
</file>

<file path=xl/ctrlProps/ctrlProp767.xml><?xml version="1.0" encoding="utf-8"?>
<formControlPr xmlns="http://schemas.microsoft.com/office/spreadsheetml/2009/9/main" objectType="CheckBox" lockText="1"/>
</file>

<file path=xl/ctrlProps/ctrlProp768.xml><?xml version="1.0" encoding="utf-8"?>
<formControlPr xmlns="http://schemas.microsoft.com/office/spreadsheetml/2009/9/main" objectType="CheckBox" lockText="1"/>
</file>

<file path=xl/ctrlProps/ctrlProp769.xml><?xml version="1.0" encoding="utf-8"?>
<formControlPr xmlns="http://schemas.microsoft.com/office/spreadsheetml/2009/9/main" objectType="CheckBox" lockText="1"/>
</file>

<file path=xl/ctrlProps/ctrlProp77.xml><?xml version="1.0" encoding="utf-8"?>
<formControlPr xmlns="http://schemas.microsoft.com/office/spreadsheetml/2009/9/main" objectType="CheckBox" lockText="1"/>
</file>

<file path=xl/ctrlProps/ctrlProp770.xml><?xml version="1.0" encoding="utf-8"?>
<formControlPr xmlns="http://schemas.microsoft.com/office/spreadsheetml/2009/9/main" objectType="CheckBox" lockText="1"/>
</file>

<file path=xl/ctrlProps/ctrlProp771.xml><?xml version="1.0" encoding="utf-8"?>
<formControlPr xmlns="http://schemas.microsoft.com/office/spreadsheetml/2009/9/main" objectType="CheckBox" lockText="1"/>
</file>

<file path=xl/ctrlProps/ctrlProp772.xml><?xml version="1.0" encoding="utf-8"?>
<formControlPr xmlns="http://schemas.microsoft.com/office/spreadsheetml/2009/9/main" objectType="CheckBox" lockText="1"/>
</file>

<file path=xl/ctrlProps/ctrlProp773.xml><?xml version="1.0" encoding="utf-8"?>
<formControlPr xmlns="http://schemas.microsoft.com/office/spreadsheetml/2009/9/main" objectType="CheckBox" lockText="1"/>
</file>

<file path=xl/ctrlProps/ctrlProp774.xml><?xml version="1.0" encoding="utf-8"?>
<formControlPr xmlns="http://schemas.microsoft.com/office/spreadsheetml/2009/9/main" objectType="CheckBox" lockText="1"/>
</file>

<file path=xl/ctrlProps/ctrlProp775.xml><?xml version="1.0" encoding="utf-8"?>
<formControlPr xmlns="http://schemas.microsoft.com/office/spreadsheetml/2009/9/main" objectType="CheckBox" lockText="1"/>
</file>

<file path=xl/ctrlProps/ctrlProp776.xml><?xml version="1.0" encoding="utf-8"?>
<formControlPr xmlns="http://schemas.microsoft.com/office/spreadsheetml/2009/9/main" objectType="CheckBox" lockText="1"/>
</file>

<file path=xl/ctrlProps/ctrlProp777.xml><?xml version="1.0" encoding="utf-8"?>
<formControlPr xmlns="http://schemas.microsoft.com/office/spreadsheetml/2009/9/main" objectType="CheckBox" lockText="1"/>
</file>

<file path=xl/ctrlProps/ctrlProp778.xml><?xml version="1.0" encoding="utf-8"?>
<formControlPr xmlns="http://schemas.microsoft.com/office/spreadsheetml/2009/9/main" objectType="CheckBox" lockText="1"/>
</file>

<file path=xl/ctrlProps/ctrlProp779.xml><?xml version="1.0" encoding="utf-8"?>
<formControlPr xmlns="http://schemas.microsoft.com/office/spreadsheetml/2009/9/main" objectType="CheckBox" lockText="1"/>
</file>

<file path=xl/ctrlProps/ctrlProp78.xml><?xml version="1.0" encoding="utf-8"?>
<formControlPr xmlns="http://schemas.microsoft.com/office/spreadsheetml/2009/9/main" objectType="CheckBox" lockText="1"/>
</file>

<file path=xl/ctrlProps/ctrlProp780.xml><?xml version="1.0" encoding="utf-8"?>
<formControlPr xmlns="http://schemas.microsoft.com/office/spreadsheetml/2009/9/main" objectType="CheckBox" lockText="1"/>
</file>

<file path=xl/ctrlProps/ctrlProp781.xml><?xml version="1.0" encoding="utf-8"?>
<formControlPr xmlns="http://schemas.microsoft.com/office/spreadsheetml/2009/9/main" objectType="CheckBox" lockText="1"/>
</file>

<file path=xl/ctrlProps/ctrlProp782.xml><?xml version="1.0" encoding="utf-8"?>
<formControlPr xmlns="http://schemas.microsoft.com/office/spreadsheetml/2009/9/main" objectType="CheckBox" lockText="1"/>
</file>

<file path=xl/ctrlProps/ctrlProp783.xml><?xml version="1.0" encoding="utf-8"?>
<formControlPr xmlns="http://schemas.microsoft.com/office/spreadsheetml/2009/9/main" objectType="CheckBox" lockText="1"/>
</file>

<file path=xl/ctrlProps/ctrlProp784.xml><?xml version="1.0" encoding="utf-8"?>
<formControlPr xmlns="http://schemas.microsoft.com/office/spreadsheetml/2009/9/main" objectType="CheckBox" lockText="1"/>
</file>

<file path=xl/ctrlProps/ctrlProp785.xml><?xml version="1.0" encoding="utf-8"?>
<formControlPr xmlns="http://schemas.microsoft.com/office/spreadsheetml/2009/9/main" objectType="CheckBox" lockText="1"/>
</file>

<file path=xl/ctrlProps/ctrlProp786.xml><?xml version="1.0" encoding="utf-8"?>
<formControlPr xmlns="http://schemas.microsoft.com/office/spreadsheetml/2009/9/main" objectType="CheckBox" lockText="1"/>
</file>

<file path=xl/ctrlProps/ctrlProp787.xml><?xml version="1.0" encoding="utf-8"?>
<formControlPr xmlns="http://schemas.microsoft.com/office/spreadsheetml/2009/9/main" objectType="CheckBox" lockText="1"/>
</file>

<file path=xl/ctrlProps/ctrlProp788.xml><?xml version="1.0" encoding="utf-8"?>
<formControlPr xmlns="http://schemas.microsoft.com/office/spreadsheetml/2009/9/main" objectType="CheckBox" lockText="1"/>
</file>

<file path=xl/ctrlProps/ctrlProp789.xml><?xml version="1.0" encoding="utf-8"?>
<formControlPr xmlns="http://schemas.microsoft.com/office/spreadsheetml/2009/9/main" objectType="CheckBox" lockText="1"/>
</file>

<file path=xl/ctrlProps/ctrlProp79.xml><?xml version="1.0" encoding="utf-8"?>
<formControlPr xmlns="http://schemas.microsoft.com/office/spreadsheetml/2009/9/main" objectType="CheckBox" fmlaLink="$CF$31" lockText="1"/>
</file>

<file path=xl/ctrlProps/ctrlProp790.xml><?xml version="1.0" encoding="utf-8"?>
<formControlPr xmlns="http://schemas.microsoft.com/office/spreadsheetml/2009/9/main" objectType="CheckBox" lockText="1"/>
</file>

<file path=xl/ctrlProps/ctrlProp791.xml><?xml version="1.0" encoding="utf-8"?>
<formControlPr xmlns="http://schemas.microsoft.com/office/spreadsheetml/2009/9/main" objectType="CheckBox" lockText="1"/>
</file>

<file path=xl/ctrlProps/ctrlProp792.xml><?xml version="1.0" encoding="utf-8"?>
<formControlPr xmlns="http://schemas.microsoft.com/office/spreadsheetml/2009/9/main" objectType="CheckBox" lockText="1"/>
</file>

<file path=xl/ctrlProps/ctrlProp793.xml><?xml version="1.0" encoding="utf-8"?>
<formControlPr xmlns="http://schemas.microsoft.com/office/spreadsheetml/2009/9/main" objectType="CheckBox" lockText="1"/>
</file>

<file path=xl/ctrlProps/ctrlProp794.xml><?xml version="1.0" encoding="utf-8"?>
<formControlPr xmlns="http://schemas.microsoft.com/office/spreadsheetml/2009/9/main" objectType="CheckBox" lockText="1"/>
</file>

<file path=xl/ctrlProps/ctrlProp795.xml><?xml version="1.0" encoding="utf-8"?>
<formControlPr xmlns="http://schemas.microsoft.com/office/spreadsheetml/2009/9/main" objectType="CheckBox" lockText="1"/>
</file>

<file path=xl/ctrlProps/ctrlProp796.xml><?xml version="1.0" encoding="utf-8"?>
<formControlPr xmlns="http://schemas.microsoft.com/office/spreadsheetml/2009/9/main" objectType="CheckBox" lockText="1"/>
</file>

<file path=xl/ctrlProps/ctrlProp797.xml><?xml version="1.0" encoding="utf-8"?>
<formControlPr xmlns="http://schemas.microsoft.com/office/spreadsheetml/2009/9/main" objectType="CheckBox" lockText="1"/>
</file>

<file path=xl/ctrlProps/ctrlProp798.xml><?xml version="1.0" encoding="utf-8"?>
<formControlPr xmlns="http://schemas.microsoft.com/office/spreadsheetml/2009/9/main" objectType="CheckBox" lockText="1"/>
</file>

<file path=xl/ctrlProps/ctrlProp799.xml><?xml version="1.0" encoding="utf-8"?>
<formControlPr xmlns="http://schemas.microsoft.com/office/spreadsheetml/2009/9/main" objectType="CheckBox" lockText="1"/>
</file>

<file path=xl/ctrlProps/ctrlProp8.xml><?xml version="1.0" encoding="utf-8"?>
<formControlPr xmlns="http://schemas.microsoft.com/office/spreadsheetml/2009/9/main" objectType="CheckBox" lockText="1"/>
</file>

<file path=xl/ctrlProps/ctrlProp80.xml><?xml version="1.0" encoding="utf-8"?>
<formControlPr xmlns="http://schemas.microsoft.com/office/spreadsheetml/2009/9/main" objectType="CheckBox" fmlaLink="$CF$32" lockText="1"/>
</file>

<file path=xl/ctrlProps/ctrlProp800.xml><?xml version="1.0" encoding="utf-8"?>
<formControlPr xmlns="http://schemas.microsoft.com/office/spreadsheetml/2009/9/main" objectType="CheckBox" lockText="1"/>
</file>

<file path=xl/ctrlProps/ctrlProp801.xml><?xml version="1.0" encoding="utf-8"?>
<formControlPr xmlns="http://schemas.microsoft.com/office/spreadsheetml/2009/9/main" objectType="CheckBox" lockText="1"/>
</file>

<file path=xl/ctrlProps/ctrlProp802.xml><?xml version="1.0" encoding="utf-8"?>
<formControlPr xmlns="http://schemas.microsoft.com/office/spreadsheetml/2009/9/main" objectType="CheckBox" lockText="1"/>
</file>

<file path=xl/ctrlProps/ctrlProp803.xml><?xml version="1.0" encoding="utf-8"?>
<formControlPr xmlns="http://schemas.microsoft.com/office/spreadsheetml/2009/9/main" objectType="CheckBox" lockText="1"/>
</file>

<file path=xl/ctrlProps/ctrlProp804.xml><?xml version="1.0" encoding="utf-8"?>
<formControlPr xmlns="http://schemas.microsoft.com/office/spreadsheetml/2009/9/main" objectType="CheckBox" lockText="1"/>
</file>

<file path=xl/ctrlProps/ctrlProp805.xml><?xml version="1.0" encoding="utf-8"?>
<formControlPr xmlns="http://schemas.microsoft.com/office/spreadsheetml/2009/9/main" objectType="CheckBox" lockText="1"/>
</file>

<file path=xl/ctrlProps/ctrlProp806.xml><?xml version="1.0" encoding="utf-8"?>
<formControlPr xmlns="http://schemas.microsoft.com/office/spreadsheetml/2009/9/main" objectType="CheckBox" lockText="1"/>
</file>

<file path=xl/ctrlProps/ctrlProp807.xml><?xml version="1.0" encoding="utf-8"?>
<formControlPr xmlns="http://schemas.microsoft.com/office/spreadsheetml/2009/9/main" objectType="CheckBox" lockText="1"/>
</file>

<file path=xl/ctrlProps/ctrlProp808.xml><?xml version="1.0" encoding="utf-8"?>
<formControlPr xmlns="http://schemas.microsoft.com/office/spreadsheetml/2009/9/main" objectType="CheckBox" lockText="1"/>
</file>

<file path=xl/ctrlProps/ctrlProp809.xml><?xml version="1.0" encoding="utf-8"?>
<formControlPr xmlns="http://schemas.microsoft.com/office/spreadsheetml/2009/9/main" objectType="CheckBox" lockText="1"/>
</file>

<file path=xl/ctrlProps/ctrlProp81.xml><?xml version="1.0" encoding="utf-8"?>
<formControlPr xmlns="http://schemas.microsoft.com/office/spreadsheetml/2009/9/main" objectType="CheckBox" lockText="1"/>
</file>

<file path=xl/ctrlProps/ctrlProp810.xml><?xml version="1.0" encoding="utf-8"?>
<formControlPr xmlns="http://schemas.microsoft.com/office/spreadsheetml/2009/9/main" objectType="CheckBox" lockText="1"/>
</file>

<file path=xl/ctrlProps/ctrlProp811.xml><?xml version="1.0" encoding="utf-8"?>
<formControlPr xmlns="http://schemas.microsoft.com/office/spreadsheetml/2009/9/main" objectType="CheckBox" lockText="1"/>
</file>

<file path=xl/ctrlProps/ctrlProp812.xml><?xml version="1.0" encoding="utf-8"?>
<formControlPr xmlns="http://schemas.microsoft.com/office/spreadsheetml/2009/9/main" objectType="CheckBox" lockText="1"/>
</file>

<file path=xl/ctrlProps/ctrlProp813.xml><?xml version="1.0" encoding="utf-8"?>
<formControlPr xmlns="http://schemas.microsoft.com/office/spreadsheetml/2009/9/main" objectType="CheckBox" lockText="1"/>
</file>

<file path=xl/ctrlProps/ctrlProp814.xml><?xml version="1.0" encoding="utf-8"?>
<formControlPr xmlns="http://schemas.microsoft.com/office/spreadsheetml/2009/9/main" objectType="CheckBox" lockText="1"/>
</file>

<file path=xl/ctrlProps/ctrlProp815.xml><?xml version="1.0" encoding="utf-8"?>
<formControlPr xmlns="http://schemas.microsoft.com/office/spreadsheetml/2009/9/main" objectType="CheckBox" lockText="1"/>
</file>

<file path=xl/ctrlProps/ctrlProp816.xml><?xml version="1.0" encoding="utf-8"?>
<formControlPr xmlns="http://schemas.microsoft.com/office/spreadsheetml/2009/9/main" objectType="CheckBox" lockText="1"/>
</file>

<file path=xl/ctrlProps/ctrlProp817.xml><?xml version="1.0" encoding="utf-8"?>
<formControlPr xmlns="http://schemas.microsoft.com/office/spreadsheetml/2009/9/main" objectType="CheckBox" lockText="1"/>
</file>

<file path=xl/ctrlProps/ctrlProp818.xml><?xml version="1.0" encoding="utf-8"?>
<formControlPr xmlns="http://schemas.microsoft.com/office/spreadsheetml/2009/9/main" objectType="CheckBox" lockText="1"/>
</file>

<file path=xl/ctrlProps/ctrlProp819.xml><?xml version="1.0" encoding="utf-8"?>
<formControlPr xmlns="http://schemas.microsoft.com/office/spreadsheetml/2009/9/main" objectType="CheckBox" lockText="1"/>
</file>

<file path=xl/ctrlProps/ctrlProp82.xml><?xml version="1.0" encoding="utf-8"?>
<formControlPr xmlns="http://schemas.microsoft.com/office/spreadsheetml/2009/9/main" objectType="CheckBox" lockText="1"/>
</file>

<file path=xl/ctrlProps/ctrlProp820.xml><?xml version="1.0" encoding="utf-8"?>
<formControlPr xmlns="http://schemas.microsoft.com/office/spreadsheetml/2009/9/main" objectType="CheckBox" lockText="1"/>
</file>

<file path=xl/ctrlProps/ctrlProp821.xml><?xml version="1.0" encoding="utf-8"?>
<formControlPr xmlns="http://schemas.microsoft.com/office/spreadsheetml/2009/9/main" objectType="CheckBox" lockText="1"/>
</file>

<file path=xl/ctrlProps/ctrlProp822.xml><?xml version="1.0" encoding="utf-8"?>
<formControlPr xmlns="http://schemas.microsoft.com/office/spreadsheetml/2009/9/main" objectType="CheckBox" lockText="1"/>
</file>

<file path=xl/ctrlProps/ctrlProp823.xml><?xml version="1.0" encoding="utf-8"?>
<formControlPr xmlns="http://schemas.microsoft.com/office/spreadsheetml/2009/9/main" objectType="CheckBox" lockText="1"/>
</file>

<file path=xl/ctrlProps/ctrlProp824.xml><?xml version="1.0" encoding="utf-8"?>
<formControlPr xmlns="http://schemas.microsoft.com/office/spreadsheetml/2009/9/main" objectType="CheckBox" lockText="1"/>
</file>

<file path=xl/ctrlProps/ctrlProp825.xml><?xml version="1.0" encoding="utf-8"?>
<formControlPr xmlns="http://schemas.microsoft.com/office/spreadsheetml/2009/9/main" objectType="CheckBox" lockText="1"/>
</file>

<file path=xl/ctrlProps/ctrlProp83.xml><?xml version="1.0" encoding="utf-8"?>
<formControlPr xmlns="http://schemas.microsoft.com/office/spreadsheetml/2009/9/main" objectType="CheckBox" lockText="1"/>
</file>

<file path=xl/ctrlProps/ctrlProp84.xml><?xml version="1.0" encoding="utf-8"?>
<formControlPr xmlns="http://schemas.microsoft.com/office/spreadsheetml/2009/9/main" objectType="CheckBox" lockText="1"/>
</file>

<file path=xl/ctrlProps/ctrlProp85.xml><?xml version="1.0" encoding="utf-8"?>
<formControlPr xmlns="http://schemas.microsoft.com/office/spreadsheetml/2009/9/main" objectType="CheckBox" lockText="1"/>
</file>

<file path=xl/ctrlProps/ctrlProp86.xml><?xml version="1.0" encoding="utf-8"?>
<formControlPr xmlns="http://schemas.microsoft.com/office/spreadsheetml/2009/9/main" objectType="CheckBox" lockText="1"/>
</file>

<file path=xl/ctrlProps/ctrlProp87.xml><?xml version="1.0" encoding="utf-8"?>
<formControlPr xmlns="http://schemas.microsoft.com/office/spreadsheetml/2009/9/main" objectType="CheckBox" lockText="1"/>
</file>

<file path=xl/ctrlProps/ctrlProp88.xml><?xml version="1.0" encoding="utf-8"?>
<formControlPr xmlns="http://schemas.microsoft.com/office/spreadsheetml/2009/9/main" objectType="CheckBox" lockText="1"/>
</file>

<file path=xl/ctrlProps/ctrlProp89.xml><?xml version="1.0" encoding="utf-8"?>
<formControlPr xmlns="http://schemas.microsoft.com/office/spreadsheetml/2009/9/main" objectType="CheckBox" lockText="1"/>
</file>

<file path=xl/ctrlProps/ctrlProp9.xml><?xml version="1.0" encoding="utf-8"?>
<formControlPr xmlns="http://schemas.microsoft.com/office/spreadsheetml/2009/9/main" objectType="CheckBox" lockText="1"/>
</file>

<file path=xl/ctrlProps/ctrlProp90.xml><?xml version="1.0" encoding="utf-8"?>
<formControlPr xmlns="http://schemas.microsoft.com/office/spreadsheetml/2009/9/main" objectType="CheckBox" lockText="1"/>
</file>

<file path=xl/ctrlProps/ctrlProp91.xml><?xml version="1.0" encoding="utf-8"?>
<formControlPr xmlns="http://schemas.microsoft.com/office/spreadsheetml/2009/9/main" objectType="CheckBox" lockText="1"/>
</file>

<file path=xl/ctrlProps/ctrlProp92.xml><?xml version="1.0" encoding="utf-8"?>
<formControlPr xmlns="http://schemas.microsoft.com/office/spreadsheetml/2009/9/main" objectType="CheckBox" lockText="1"/>
</file>

<file path=xl/ctrlProps/ctrlProp93.xml><?xml version="1.0" encoding="utf-8"?>
<formControlPr xmlns="http://schemas.microsoft.com/office/spreadsheetml/2009/9/main" objectType="CheckBox" lockText="1"/>
</file>

<file path=xl/ctrlProps/ctrlProp94.xml><?xml version="1.0" encoding="utf-8"?>
<formControlPr xmlns="http://schemas.microsoft.com/office/spreadsheetml/2009/9/main" objectType="CheckBox" lockText="1"/>
</file>

<file path=xl/ctrlProps/ctrlProp95.xml><?xml version="1.0" encoding="utf-8"?>
<formControlPr xmlns="http://schemas.microsoft.com/office/spreadsheetml/2009/9/main" objectType="CheckBox" lockText="1"/>
</file>

<file path=xl/ctrlProps/ctrlProp96.xml><?xml version="1.0" encoding="utf-8"?>
<formControlPr xmlns="http://schemas.microsoft.com/office/spreadsheetml/2009/9/main" objectType="CheckBox" lockText="1"/>
</file>

<file path=xl/ctrlProps/ctrlProp97.xml><?xml version="1.0" encoding="utf-8"?>
<formControlPr xmlns="http://schemas.microsoft.com/office/spreadsheetml/2009/9/main" objectType="CheckBox" lockText="1"/>
</file>

<file path=xl/ctrlProps/ctrlProp98.xml><?xml version="1.0" encoding="utf-8"?>
<formControlPr xmlns="http://schemas.microsoft.com/office/spreadsheetml/2009/9/main" objectType="CheckBox" lockText="1"/>
</file>

<file path=xl/ctrlProps/ctrlProp99.xml><?xml version="1.0" encoding="utf-8"?>
<formControlPr xmlns="http://schemas.microsoft.com/office/spreadsheetml/2009/9/main" objectType="CheckBox" lockText="1"/>
</file>

<file path=xl/drawings/_rels/drawing2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2</xdr:col>
      <xdr:colOff>333376</xdr:colOff>
      <xdr:row>7</xdr:row>
      <xdr:rowOff>333375</xdr:rowOff>
    </xdr:from>
    <xdr:to>
      <xdr:col>9</xdr:col>
      <xdr:colOff>95251</xdr:colOff>
      <xdr:row>9</xdr:row>
      <xdr:rowOff>114300</xdr:rowOff>
    </xdr:to>
    <xdr:sp macro="" textlink="">
      <xdr:nvSpPr>
        <xdr:cNvPr id="2" name="正方形/長方形 1">
          <a:extLst>
            <a:ext uri="{FF2B5EF4-FFF2-40B4-BE49-F238E27FC236}">
              <a16:creationId xmlns:a16="http://schemas.microsoft.com/office/drawing/2014/main" id="{00000000-0008-0000-0100-000002000000}"/>
            </a:ext>
          </a:extLst>
        </xdr:cNvPr>
        <xdr:cNvSpPr/>
      </xdr:nvSpPr>
      <xdr:spPr>
        <a:xfrm>
          <a:off x="1762126" y="2619375"/>
          <a:ext cx="3429000" cy="428625"/>
        </a:xfrm>
        <a:prstGeom prst="rect">
          <a:avLst/>
        </a:prstGeom>
        <a:noFill/>
        <a:ln>
          <a:solidFill>
            <a:srgbClr val="FFC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361950</xdr:colOff>
      <xdr:row>7</xdr:row>
      <xdr:rowOff>4763</xdr:rowOff>
    </xdr:from>
    <xdr:to>
      <xdr:col>9</xdr:col>
      <xdr:colOff>400050</xdr:colOff>
      <xdr:row>7</xdr:row>
      <xdr:rowOff>323850</xdr:rowOff>
    </xdr:to>
    <xdr:cxnSp macro="">
      <xdr:nvCxnSpPr>
        <xdr:cNvPr id="3" name="直線コネクタ 2">
          <a:extLst>
            <a:ext uri="{FF2B5EF4-FFF2-40B4-BE49-F238E27FC236}">
              <a16:creationId xmlns:a16="http://schemas.microsoft.com/office/drawing/2014/main" id="{00000000-0008-0000-0100-000003000000}"/>
            </a:ext>
          </a:extLst>
        </xdr:cNvPr>
        <xdr:cNvCxnSpPr>
          <a:stCxn id="4" idx="1"/>
        </xdr:cNvCxnSpPr>
      </xdr:nvCxnSpPr>
      <xdr:spPr>
        <a:xfrm flipH="1">
          <a:off x="4933950" y="2290763"/>
          <a:ext cx="561975" cy="319087"/>
        </a:xfrm>
        <a:prstGeom prst="line">
          <a:avLst/>
        </a:prstGeom>
      </xdr:spPr>
      <xdr:style>
        <a:lnRef idx="1">
          <a:schemeClr val="accent6"/>
        </a:lnRef>
        <a:fillRef idx="0">
          <a:schemeClr val="accent6"/>
        </a:fillRef>
        <a:effectRef idx="0">
          <a:schemeClr val="accent6"/>
        </a:effectRef>
        <a:fontRef idx="minor">
          <a:schemeClr val="tx1"/>
        </a:fontRef>
      </xdr:style>
    </xdr:cxnSp>
    <xdr:clientData/>
  </xdr:twoCellAnchor>
  <xdr:twoCellAnchor>
    <xdr:from>
      <xdr:col>9</xdr:col>
      <xdr:colOff>400050</xdr:colOff>
      <xdr:row>6</xdr:row>
      <xdr:rowOff>47625</xdr:rowOff>
    </xdr:from>
    <xdr:to>
      <xdr:col>10</xdr:col>
      <xdr:colOff>57150</xdr:colOff>
      <xdr:row>7</xdr:row>
      <xdr:rowOff>323850</xdr:rowOff>
    </xdr:to>
    <xdr:sp macro="" textlink="">
      <xdr:nvSpPr>
        <xdr:cNvPr id="4" name="左中かっこ 3">
          <a:extLst>
            <a:ext uri="{FF2B5EF4-FFF2-40B4-BE49-F238E27FC236}">
              <a16:creationId xmlns:a16="http://schemas.microsoft.com/office/drawing/2014/main" id="{00000000-0008-0000-0100-000004000000}"/>
            </a:ext>
          </a:extLst>
        </xdr:cNvPr>
        <xdr:cNvSpPr/>
      </xdr:nvSpPr>
      <xdr:spPr>
        <a:xfrm>
          <a:off x="5495925" y="1971675"/>
          <a:ext cx="180975" cy="638175"/>
        </a:xfrm>
        <a:prstGeom prst="leftBrace">
          <a:avLst/>
        </a:prstGeom>
      </xdr:spPr>
      <xdr:style>
        <a:lnRef idx="1">
          <a:schemeClr val="accent6"/>
        </a:lnRef>
        <a:fillRef idx="0">
          <a:schemeClr val="accent6"/>
        </a:fillRef>
        <a:effectRef idx="0">
          <a:schemeClr val="accent6"/>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9</xdr:col>
      <xdr:colOff>504826</xdr:colOff>
      <xdr:row>27</xdr:row>
      <xdr:rowOff>323850</xdr:rowOff>
    </xdr:from>
    <xdr:to>
      <xdr:col>12</xdr:col>
      <xdr:colOff>923926</xdr:colOff>
      <xdr:row>30</xdr:row>
      <xdr:rowOff>314324</xdr:rowOff>
    </xdr:to>
    <xdr:sp macro="" textlink="">
      <xdr:nvSpPr>
        <xdr:cNvPr id="5" name="正方形/長方形 4">
          <a:extLst>
            <a:ext uri="{FF2B5EF4-FFF2-40B4-BE49-F238E27FC236}">
              <a16:creationId xmlns:a16="http://schemas.microsoft.com/office/drawing/2014/main" id="{00000000-0008-0000-0100-000005000000}"/>
            </a:ext>
          </a:extLst>
        </xdr:cNvPr>
        <xdr:cNvSpPr/>
      </xdr:nvSpPr>
      <xdr:spPr>
        <a:xfrm>
          <a:off x="5600701" y="8724900"/>
          <a:ext cx="2400300" cy="990599"/>
        </a:xfrm>
        <a:prstGeom prst="rect">
          <a:avLst/>
        </a:prstGeom>
        <a:noFill/>
        <a:ln w="25400" cap="flat" cmpd="sng" algn="ctr">
          <a:solidFill>
            <a:srgbClr val="FFC000"/>
          </a:solid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a:ea typeface="ＭＳ Ｐゴシック" panose="020B0600070205080204" pitchFamily="50" charset="-128"/>
            <a:cs typeface="+mn-cs"/>
          </a:endParaRPr>
        </a:p>
      </xdr:txBody>
    </xdr:sp>
    <xdr:clientData/>
  </xdr:twoCellAnchor>
  <xdr:twoCellAnchor>
    <xdr:from>
      <xdr:col>9</xdr:col>
      <xdr:colOff>0</xdr:colOff>
      <xdr:row>28</xdr:row>
      <xdr:rowOff>190500</xdr:rowOff>
    </xdr:from>
    <xdr:to>
      <xdr:col>9</xdr:col>
      <xdr:colOff>504826</xdr:colOff>
      <xdr:row>29</xdr:row>
      <xdr:rowOff>152400</xdr:rowOff>
    </xdr:to>
    <xdr:cxnSp macro="">
      <xdr:nvCxnSpPr>
        <xdr:cNvPr id="6" name="直線コネクタ 5">
          <a:extLst>
            <a:ext uri="{FF2B5EF4-FFF2-40B4-BE49-F238E27FC236}">
              <a16:creationId xmlns:a16="http://schemas.microsoft.com/office/drawing/2014/main" id="{00000000-0008-0000-0100-000006000000}"/>
            </a:ext>
          </a:extLst>
        </xdr:cNvPr>
        <xdr:cNvCxnSpPr>
          <a:stCxn id="5" idx="1"/>
        </xdr:cNvCxnSpPr>
      </xdr:nvCxnSpPr>
      <xdr:spPr>
        <a:xfrm flipH="1" flipV="1">
          <a:off x="5095875" y="8924925"/>
          <a:ext cx="504826" cy="295275"/>
        </a:xfrm>
        <a:prstGeom prst="line">
          <a:avLst/>
        </a:prstGeom>
      </xdr:spPr>
      <xdr:style>
        <a:lnRef idx="1">
          <a:schemeClr val="accent6"/>
        </a:lnRef>
        <a:fillRef idx="0">
          <a:schemeClr val="accent6"/>
        </a:fillRef>
        <a:effectRef idx="0">
          <a:schemeClr val="accent6"/>
        </a:effectRef>
        <a:fontRef idx="minor">
          <a:schemeClr val="tx1"/>
        </a:fontRef>
      </xdr:style>
    </xdr:cxnSp>
    <xdr:clientData/>
  </xdr:twoCellAnchor>
</xdr:wsDr>
</file>

<file path=xl/drawings/drawing10.xml><?xml version="1.0" encoding="utf-8"?>
<xdr:wsDr xmlns:xdr="http://schemas.openxmlformats.org/drawingml/2006/spreadsheetDrawing" xmlns:a="http://schemas.openxmlformats.org/drawingml/2006/main">
  <xdr:twoCellAnchor>
    <xdr:from>
      <xdr:col>3</xdr:col>
      <xdr:colOff>119063</xdr:colOff>
      <xdr:row>39</xdr:row>
      <xdr:rowOff>166687</xdr:rowOff>
    </xdr:from>
    <xdr:to>
      <xdr:col>27</xdr:col>
      <xdr:colOff>63500</xdr:colOff>
      <xdr:row>42</xdr:row>
      <xdr:rowOff>23812</xdr:rowOff>
    </xdr:to>
    <xdr:sp macro="" textlink="">
      <xdr:nvSpPr>
        <xdr:cNvPr id="2" name="大かっこ 1">
          <a:extLst>
            <a:ext uri="{FF2B5EF4-FFF2-40B4-BE49-F238E27FC236}">
              <a16:creationId xmlns:a16="http://schemas.microsoft.com/office/drawing/2014/main" id="{00000000-0008-0000-0C00-000002000000}"/>
            </a:ext>
          </a:extLst>
        </xdr:cNvPr>
        <xdr:cNvSpPr/>
      </xdr:nvSpPr>
      <xdr:spPr>
        <a:xfrm>
          <a:off x="585788" y="6719887"/>
          <a:ext cx="4306887" cy="37147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mc:AlternateContent xmlns:mc="http://schemas.openxmlformats.org/markup-compatibility/2006">
    <mc:Choice xmlns:a14="http://schemas.microsoft.com/office/drawing/2010/main" Requires="a14">
      <xdr:twoCellAnchor>
        <xdr:from>
          <xdr:col>9</xdr:col>
          <xdr:colOff>162339</xdr:colOff>
          <xdr:row>8</xdr:row>
          <xdr:rowOff>0</xdr:rowOff>
        </xdr:from>
        <xdr:to>
          <xdr:col>14</xdr:col>
          <xdr:colOff>16566</xdr:colOff>
          <xdr:row>12</xdr:row>
          <xdr:rowOff>0</xdr:rowOff>
        </xdr:to>
        <xdr:grpSp>
          <xdr:nvGrpSpPr>
            <xdr:cNvPr id="3" name="グループ化 2">
              <a:extLst>
                <a:ext uri="{FF2B5EF4-FFF2-40B4-BE49-F238E27FC236}">
                  <a16:creationId xmlns:a16="http://schemas.microsoft.com/office/drawing/2014/main" id="{00000000-0008-0000-0C00-000003000000}"/>
                </a:ext>
              </a:extLst>
            </xdr:cNvPr>
            <xdr:cNvGrpSpPr/>
          </xdr:nvGrpSpPr>
          <xdr:grpSpPr>
            <a:xfrm>
              <a:off x="1733964" y="1257300"/>
              <a:ext cx="759102" cy="685800"/>
              <a:chOff x="1752600" y="5135218"/>
              <a:chExt cx="765314" cy="695775"/>
            </a:xfrm>
          </xdr:grpSpPr>
          <xdr:sp macro="" textlink="">
            <xdr:nvSpPr>
              <xdr:cNvPr id="1306625" name="Check Box 30" hidden="1">
                <a:extLst>
                  <a:ext uri="{63B3BB69-23CF-44E3-9099-C40C66FF867C}">
                    <a14:compatExt spid="_x0000_s1306625"/>
                  </a:ext>
                  <a:ext uri="{FF2B5EF4-FFF2-40B4-BE49-F238E27FC236}">
                    <a16:creationId xmlns:a16="http://schemas.microsoft.com/office/drawing/2014/main" id="{00000000-0008-0000-0C00-000001F01300}"/>
                  </a:ext>
                </a:extLst>
              </xdr:cNvPr>
              <xdr:cNvSpPr/>
            </xdr:nvSpPr>
            <xdr:spPr bwMode="auto">
              <a:xfrm>
                <a:off x="1752600" y="5135218"/>
                <a:ext cx="210379" cy="1739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06626" name="Check Box 242" hidden="1">
                <a:extLst>
                  <a:ext uri="{63B3BB69-23CF-44E3-9099-C40C66FF867C}">
                    <a14:compatExt spid="_x0000_s1306626"/>
                  </a:ext>
                  <a:ext uri="{FF2B5EF4-FFF2-40B4-BE49-F238E27FC236}">
                    <a16:creationId xmlns:a16="http://schemas.microsoft.com/office/drawing/2014/main" id="{00000000-0008-0000-0C00-000002F01300}"/>
                  </a:ext>
                </a:extLst>
              </xdr:cNvPr>
              <xdr:cNvSpPr/>
            </xdr:nvSpPr>
            <xdr:spPr bwMode="auto">
              <a:xfrm>
                <a:off x="1752600" y="5317435"/>
                <a:ext cx="210379" cy="1739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06627" name="Check Box 243" hidden="1">
                <a:extLst>
                  <a:ext uri="{63B3BB69-23CF-44E3-9099-C40C66FF867C}">
                    <a14:compatExt spid="_x0000_s1306627"/>
                  </a:ext>
                  <a:ext uri="{FF2B5EF4-FFF2-40B4-BE49-F238E27FC236}">
                    <a16:creationId xmlns:a16="http://schemas.microsoft.com/office/drawing/2014/main" id="{00000000-0008-0000-0C00-000003F01300}"/>
                  </a:ext>
                </a:extLst>
              </xdr:cNvPr>
              <xdr:cNvSpPr/>
            </xdr:nvSpPr>
            <xdr:spPr bwMode="auto">
              <a:xfrm>
                <a:off x="1752600" y="5483089"/>
                <a:ext cx="210379" cy="1739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06628" name="Check Box 244" hidden="1">
                <a:extLst>
                  <a:ext uri="{63B3BB69-23CF-44E3-9099-C40C66FF867C}">
                    <a14:compatExt spid="_x0000_s1306628"/>
                  </a:ext>
                  <a:ext uri="{FF2B5EF4-FFF2-40B4-BE49-F238E27FC236}">
                    <a16:creationId xmlns:a16="http://schemas.microsoft.com/office/drawing/2014/main" id="{00000000-0008-0000-0C00-000004F01300}"/>
                  </a:ext>
                </a:extLst>
              </xdr:cNvPr>
              <xdr:cNvSpPr/>
            </xdr:nvSpPr>
            <xdr:spPr bwMode="auto">
              <a:xfrm>
                <a:off x="1752600" y="5657021"/>
                <a:ext cx="210379" cy="1739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06629" name="Check Box 245" hidden="1">
                <a:extLst>
                  <a:ext uri="{63B3BB69-23CF-44E3-9099-C40C66FF867C}">
                    <a14:compatExt spid="_x0000_s1306629"/>
                  </a:ext>
                  <a:ext uri="{FF2B5EF4-FFF2-40B4-BE49-F238E27FC236}">
                    <a16:creationId xmlns:a16="http://schemas.microsoft.com/office/drawing/2014/main" id="{00000000-0008-0000-0C00-000005F01300}"/>
                  </a:ext>
                </a:extLst>
              </xdr:cNvPr>
              <xdr:cNvSpPr/>
            </xdr:nvSpPr>
            <xdr:spPr bwMode="auto">
              <a:xfrm>
                <a:off x="2307535" y="5135218"/>
                <a:ext cx="210379" cy="1739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06630" name="Check Box 246" hidden="1">
                <a:extLst>
                  <a:ext uri="{63B3BB69-23CF-44E3-9099-C40C66FF867C}">
                    <a14:compatExt spid="_x0000_s1306630"/>
                  </a:ext>
                  <a:ext uri="{FF2B5EF4-FFF2-40B4-BE49-F238E27FC236}">
                    <a16:creationId xmlns:a16="http://schemas.microsoft.com/office/drawing/2014/main" id="{00000000-0008-0000-0C00-000006F01300}"/>
                  </a:ext>
                </a:extLst>
              </xdr:cNvPr>
              <xdr:cNvSpPr/>
            </xdr:nvSpPr>
            <xdr:spPr bwMode="auto">
              <a:xfrm>
                <a:off x="2307535" y="5317436"/>
                <a:ext cx="210379" cy="1739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06631" name="Check Box 247" hidden="1">
                <a:extLst>
                  <a:ext uri="{63B3BB69-23CF-44E3-9099-C40C66FF867C}">
                    <a14:compatExt spid="_x0000_s1306631"/>
                  </a:ext>
                  <a:ext uri="{FF2B5EF4-FFF2-40B4-BE49-F238E27FC236}">
                    <a16:creationId xmlns:a16="http://schemas.microsoft.com/office/drawing/2014/main" id="{00000000-0008-0000-0C00-000007F01300}"/>
                  </a:ext>
                </a:extLst>
              </xdr:cNvPr>
              <xdr:cNvSpPr/>
            </xdr:nvSpPr>
            <xdr:spPr bwMode="auto">
              <a:xfrm>
                <a:off x="2307535" y="5483089"/>
                <a:ext cx="210379" cy="1739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06632" name="Check Box 248" hidden="1">
                <a:extLst>
                  <a:ext uri="{63B3BB69-23CF-44E3-9099-C40C66FF867C}">
                    <a14:compatExt spid="_x0000_s1306632"/>
                  </a:ext>
                  <a:ext uri="{FF2B5EF4-FFF2-40B4-BE49-F238E27FC236}">
                    <a16:creationId xmlns:a16="http://schemas.microsoft.com/office/drawing/2014/main" id="{00000000-0008-0000-0C00-000008F01300}"/>
                  </a:ext>
                </a:extLst>
              </xdr:cNvPr>
              <xdr:cNvSpPr/>
            </xdr:nvSpPr>
            <xdr:spPr bwMode="auto">
              <a:xfrm>
                <a:off x="2307535" y="5657053"/>
                <a:ext cx="210379" cy="17394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20</xdr:col>
          <xdr:colOff>170622</xdr:colOff>
          <xdr:row>8</xdr:row>
          <xdr:rowOff>0</xdr:rowOff>
        </xdr:from>
        <xdr:to>
          <xdr:col>22</xdr:col>
          <xdr:colOff>16566</xdr:colOff>
          <xdr:row>13</xdr:row>
          <xdr:rowOff>0</xdr:rowOff>
        </xdr:to>
        <xdr:grpSp>
          <xdr:nvGrpSpPr>
            <xdr:cNvPr id="4" name="グループ化 3">
              <a:extLst>
                <a:ext uri="{FF2B5EF4-FFF2-40B4-BE49-F238E27FC236}">
                  <a16:creationId xmlns:a16="http://schemas.microsoft.com/office/drawing/2014/main" id="{00000000-0008-0000-0C00-000004000000}"/>
                </a:ext>
              </a:extLst>
            </xdr:cNvPr>
            <xdr:cNvGrpSpPr/>
          </xdr:nvGrpSpPr>
          <xdr:grpSpPr>
            <a:xfrm>
              <a:off x="3732972" y="1257300"/>
              <a:ext cx="207894" cy="857250"/>
              <a:chOff x="3756991" y="5135231"/>
              <a:chExt cx="210379" cy="869660"/>
            </a:xfrm>
          </xdr:grpSpPr>
          <xdr:sp macro="" textlink="">
            <xdr:nvSpPr>
              <xdr:cNvPr id="1306633" name="Check Box 257" hidden="1">
                <a:extLst>
                  <a:ext uri="{63B3BB69-23CF-44E3-9099-C40C66FF867C}">
                    <a14:compatExt spid="_x0000_s1306633"/>
                  </a:ext>
                  <a:ext uri="{FF2B5EF4-FFF2-40B4-BE49-F238E27FC236}">
                    <a16:creationId xmlns:a16="http://schemas.microsoft.com/office/drawing/2014/main" id="{00000000-0008-0000-0C00-000009F01300}"/>
                  </a:ext>
                </a:extLst>
              </xdr:cNvPr>
              <xdr:cNvSpPr/>
            </xdr:nvSpPr>
            <xdr:spPr bwMode="auto">
              <a:xfrm>
                <a:off x="3756991" y="5135231"/>
                <a:ext cx="210379" cy="17393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06634" name="Check Box 258" hidden="1">
                <a:extLst>
                  <a:ext uri="{63B3BB69-23CF-44E3-9099-C40C66FF867C}">
                    <a14:compatExt spid="_x0000_s1306634"/>
                  </a:ext>
                  <a:ext uri="{FF2B5EF4-FFF2-40B4-BE49-F238E27FC236}">
                    <a16:creationId xmlns:a16="http://schemas.microsoft.com/office/drawing/2014/main" id="{00000000-0008-0000-0C00-00000AF01300}"/>
                  </a:ext>
                </a:extLst>
              </xdr:cNvPr>
              <xdr:cNvSpPr/>
            </xdr:nvSpPr>
            <xdr:spPr bwMode="auto">
              <a:xfrm>
                <a:off x="3756991" y="5317435"/>
                <a:ext cx="210379" cy="1739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06635" name="Check Box 259" hidden="1">
                <a:extLst>
                  <a:ext uri="{63B3BB69-23CF-44E3-9099-C40C66FF867C}">
                    <a14:compatExt spid="_x0000_s1306635"/>
                  </a:ext>
                  <a:ext uri="{FF2B5EF4-FFF2-40B4-BE49-F238E27FC236}">
                    <a16:creationId xmlns:a16="http://schemas.microsoft.com/office/drawing/2014/main" id="{00000000-0008-0000-0C00-00000BF01300}"/>
                  </a:ext>
                </a:extLst>
              </xdr:cNvPr>
              <xdr:cNvSpPr/>
            </xdr:nvSpPr>
            <xdr:spPr bwMode="auto">
              <a:xfrm>
                <a:off x="3756991" y="5483087"/>
                <a:ext cx="210379" cy="1739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06636" name="Check Box 260" hidden="1">
                <a:extLst>
                  <a:ext uri="{63B3BB69-23CF-44E3-9099-C40C66FF867C}">
                    <a14:compatExt spid="_x0000_s1306636"/>
                  </a:ext>
                  <a:ext uri="{FF2B5EF4-FFF2-40B4-BE49-F238E27FC236}">
                    <a16:creationId xmlns:a16="http://schemas.microsoft.com/office/drawing/2014/main" id="{00000000-0008-0000-0C00-00000CF01300}"/>
                  </a:ext>
                </a:extLst>
              </xdr:cNvPr>
              <xdr:cNvSpPr/>
            </xdr:nvSpPr>
            <xdr:spPr bwMode="auto">
              <a:xfrm>
                <a:off x="3756991" y="5657021"/>
                <a:ext cx="210379" cy="1739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06637" name="Check Box 266" hidden="1">
                <a:extLst>
                  <a:ext uri="{63B3BB69-23CF-44E3-9099-C40C66FF867C}">
                    <a14:compatExt spid="_x0000_s1306637"/>
                  </a:ext>
                  <a:ext uri="{FF2B5EF4-FFF2-40B4-BE49-F238E27FC236}">
                    <a16:creationId xmlns:a16="http://schemas.microsoft.com/office/drawing/2014/main" id="{00000000-0008-0000-0C00-00000DF01300}"/>
                  </a:ext>
                </a:extLst>
              </xdr:cNvPr>
              <xdr:cNvSpPr/>
            </xdr:nvSpPr>
            <xdr:spPr bwMode="auto">
              <a:xfrm>
                <a:off x="3756991" y="5830959"/>
                <a:ext cx="210379" cy="17393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23</xdr:col>
          <xdr:colOff>150811</xdr:colOff>
          <xdr:row>8</xdr:row>
          <xdr:rowOff>0</xdr:rowOff>
        </xdr:from>
        <xdr:to>
          <xdr:col>24</xdr:col>
          <xdr:colOff>179317</xdr:colOff>
          <xdr:row>13</xdr:row>
          <xdr:rowOff>0</xdr:rowOff>
        </xdr:to>
        <xdr:grpSp>
          <xdr:nvGrpSpPr>
            <xdr:cNvPr id="5" name="グループ化 4">
              <a:extLst>
                <a:ext uri="{FF2B5EF4-FFF2-40B4-BE49-F238E27FC236}">
                  <a16:creationId xmlns:a16="http://schemas.microsoft.com/office/drawing/2014/main" id="{00000000-0008-0000-0C00-000005000000}"/>
                </a:ext>
              </a:extLst>
            </xdr:cNvPr>
            <xdr:cNvGrpSpPr/>
          </xdr:nvGrpSpPr>
          <xdr:grpSpPr>
            <a:xfrm>
              <a:off x="4256086" y="1257300"/>
              <a:ext cx="209481" cy="857250"/>
              <a:chOff x="3756991" y="5135231"/>
              <a:chExt cx="210379" cy="869660"/>
            </a:xfrm>
          </xdr:grpSpPr>
          <xdr:sp macro="" textlink="">
            <xdr:nvSpPr>
              <xdr:cNvPr id="1306638" name="Check Box 14" hidden="1">
                <a:extLst>
                  <a:ext uri="{63B3BB69-23CF-44E3-9099-C40C66FF867C}">
                    <a14:compatExt spid="_x0000_s1306638"/>
                  </a:ext>
                  <a:ext uri="{FF2B5EF4-FFF2-40B4-BE49-F238E27FC236}">
                    <a16:creationId xmlns:a16="http://schemas.microsoft.com/office/drawing/2014/main" id="{00000000-0008-0000-0C00-00000EF01300}"/>
                  </a:ext>
                </a:extLst>
              </xdr:cNvPr>
              <xdr:cNvSpPr/>
            </xdr:nvSpPr>
            <xdr:spPr bwMode="auto">
              <a:xfrm>
                <a:off x="3756991" y="5135231"/>
                <a:ext cx="210379" cy="17393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06639" name="Check Box 15" hidden="1">
                <a:extLst>
                  <a:ext uri="{63B3BB69-23CF-44E3-9099-C40C66FF867C}">
                    <a14:compatExt spid="_x0000_s1306639"/>
                  </a:ext>
                  <a:ext uri="{FF2B5EF4-FFF2-40B4-BE49-F238E27FC236}">
                    <a16:creationId xmlns:a16="http://schemas.microsoft.com/office/drawing/2014/main" id="{00000000-0008-0000-0C00-00000FF01300}"/>
                  </a:ext>
                </a:extLst>
              </xdr:cNvPr>
              <xdr:cNvSpPr/>
            </xdr:nvSpPr>
            <xdr:spPr bwMode="auto">
              <a:xfrm>
                <a:off x="3756991" y="5317435"/>
                <a:ext cx="210379" cy="1739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06640" name="Check Box 16" hidden="1">
                <a:extLst>
                  <a:ext uri="{63B3BB69-23CF-44E3-9099-C40C66FF867C}">
                    <a14:compatExt spid="_x0000_s1306640"/>
                  </a:ext>
                  <a:ext uri="{FF2B5EF4-FFF2-40B4-BE49-F238E27FC236}">
                    <a16:creationId xmlns:a16="http://schemas.microsoft.com/office/drawing/2014/main" id="{00000000-0008-0000-0C00-000010F01300}"/>
                  </a:ext>
                </a:extLst>
              </xdr:cNvPr>
              <xdr:cNvSpPr/>
            </xdr:nvSpPr>
            <xdr:spPr bwMode="auto">
              <a:xfrm>
                <a:off x="3756991" y="5483087"/>
                <a:ext cx="210379" cy="1739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06641" name="Check Box 17" hidden="1">
                <a:extLst>
                  <a:ext uri="{63B3BB69-23CF-44E3-9099-C40C66FF867C}">
                    <a14:compatExt spid="_x0000_s1306641"/>
                  </a:ext>
                  <a:ext uri="{FF2B5EF4-FFF2-40B4-BE49-F238E27FC236}">
                    <a16:creationId xmlns:a16="http://schemas.microsoft.com/office/drawing/2014/main" id="{00000000-0008-0000-0C00-000011F01300}"/>
                  </a:ext>
                </a:extLst>
              </xdr:cNvPr>
              <xdr:cNvSpPr/>
            </xdr:nvSpPr>
            <xdr:spPr bwMode="auto">
              <a:xfrm>
                <a:off x="3756991" y="5657021"/>
                <a:ext cx="210379" cy="1739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06642" name="Check Box 18" hidden="1">
                <a:extLst>
                  <a:ext uri="{63B3BB69-23CF-44E3-9099-C40C66FF867C}">
                    <a14:compatExt spid="_x0000_s1306642"/>
                  </a:ext>
                  <a:ext uri="{FF2B5EF4-FFF2-40B4-BE49-F238E27FC236}">
                    <a16:creationId xmlns:a16="http://schemas.microsoft.com/office/drawing/2014/main" id="{00000000-0008-0000-0C00-000012F01300}"/>
                  </a:ext>
                </a:extLst>
              </xdr:cNvPr>
              <xdr:cNvSpPr/>
            </xdr:nvSpPr>
            <xdr:spPr bwMode="auto">
              <a:xfrm>
                <a:off x="3756991" y="5830959"/>
                <a:ext cx="210379" cy="17393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21</xdr:col>
          <xdr:colOff>85725</xdr:colOff>
          <xdr:row>15</xdr:row>
          <xdr:rowOff>0</xdr:rowOff>
        </xdr:from>
        <xdr:to>
          <xdr:col>27</xdr:col>
          <xdr:colOff>152400</xdr:colOff>
          <xdr:row>16</xdr:row>
          <xdr:rowOff>25772</xdr:rowOff>
        </xdr:to>
        <xdr:grpSp>
          <xdr:nvGrpSpPr>
            <xdr:cNvPr id="6" name="グループ化 5">
              <a:extLst>
                <a:ext uri="{FF2B5EF4-FFF2-40B4-BE49-F238E27FC236}">
                  <a16:creationId xmlns:a16="http://schemas.microsoft.com/office/drawing/2014/main" id="{00000000-0008-0000-0C00-000006000000}"/>
                </a:ext>
              </a:extLst>
            </xdr:cNvPr>
            <xdr:cNvGrpSpPr/>
          </xdr:nvGrpSpPr>
          <xdr:grpSpPr>
            <a:xfrm>
              <a:off x="3829050" y="2457450"/>
              <a:ext cx="1152525" cy="197222"/>
              <a:chOff x="3149816" y="2696507"/>
              <a:chExt cx="1162616" cy="202829"/>
            </a:xfrm>
          </xdr:grpSpPr>
          <xdr:sp macro="" textlink="">
            <xdr:nvSpPr>
              <xdr:cNvPr id="1306643" name="Check Box 19" hidden="1">
                <a:extLst>
                  <a:ext uri="{63B3BB69-23CF-44E3-9099-C40C66FF867C}">
                    <a14:compatExt spid="_x0000_s1306643"/>
                  </a:ext>
                  <a:ext uri="{FF2B5EF4-FFF2-40B4-BE49-F238E27FC236}">
                    <a16:creationId xmlns:a16="http://schemas.microsoft.com/office/drawing/2014/main" id="{00000000-0008-0000-0C00-000013F01300}"/>
                  </a:ext>
                </a:extLst>
              </xdr:cNvPr>
              <xdr:cNvSpPr/>
            </xdr:nvSpPr>
            <xdr:spPr bwMode="auto">
              <a:xfrm>
                <a:off x="3149816" y="2696512"/>
                <a:ext cx="557493" cy="2028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306644" name="Check Box 20" hidden="1">
                <a:extLst>
                  <a:ext uri="{63B3BB69-23CF-44E3-9099-C40C66FF867C}">
                    <a14:compatExt spid="_x0000_s1306644"/>
                  </a:ext>
                  <a:ext uri="{FF2B5EF4-FFF2-40B4-BE49-F238E27FC236}">
                    <a16:creationId xmlns:a16="http://schemas.microsoft.com/office/drawing/2014/main" id="{00000000-0008-0000-0C00-000014F01300}"/>
                  </a:ext>
                </a:extLst>
              </xdr:cNvPr>
              <xdr:cNvSpPr/>
            </xdr:nvSpPr>
            <xdr:spPr bwMode="auto">
              <a:xfrm>
                <a:off x="3754939" y="2696507"/>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20</xdr:col>
      <xdr:colOff>152400</xdr:colOff>
      <xdr:row>4</xdr:row>
      <xdr:rowOff>152400</xdr:rowOff>
    </xdr:from>
    <xdr:to>
      <xdr:col>27</xdr:col>
      <xdr:colOff>38100</xdr:colOff>
      <xdr:row>6</xdr:row>
      <xdr:rowOff>6722</xdr:rowOff>
    </xdr:to>
    <xdr:grpSp>
      <xdr:nvGrpSpPr>
        <xdr:cNvPr id="7" name="グループ化 6">
          <a:extLst>
            <a:ext uri="{FF2B5EF4-FFF2-40B4-BE49-F238E27FC236}">
              <a16:creationId xmlns:a16="http://schemas.microsoft.com/office/drawing/2014/main" id="{00000000-0008-0000-0C00-000007000000}"/>
            </a:ext>
          </a:extLst>
        </xdr:cNvPr>
        <xdr:cNvGrpSpPr/>
      </xdr:nvGrpSpPr>
      <xdr:grpSpPr>
        <a:xfrm>
          <a:off x="3714750" y="723900"/>
          <a:ext cx="1152525" cy="197222"/>
          <a:chOff x="3149607" y="2696162"/>
          <a:chExt cx="1162614" cy="202825"/>
        </a:xfrm>
      </xdr:grpSpPr>
      <xdr:sp macro="" textlink="">
        <xdr:nvSpPr>
          <xdr:cNvPr id="8" name="Check Box 68" hidden="1">
            <a:extLst>
              <a:ext uri="{63B3BB69-23CF-44E3-9099-C40C66FF867C}">
                <a14:compatExt xmlns:a14="http://schemas.microsoft.com/office/drawing/2010/main" spid="_x0000_s853060"/>
              </a:ext>
              <a:ext uri="{FF2B5EF4-FFF2-40B4-BE49-F238E27FC236}">
                <a16:creationId xmlns:a16="http://schemas.microsoft.com/office/drawing/2014/main" id="{00000000-0008-0000-0C00-000008000000}"/>
              </a:ext>
            </a:extLst>
          </xdr:cNvPr>
          <xdr:cNvSpPr/>
        </xdr:nvSpPr>
        <xdr:spPr bwMode="auto">
          <a:xfrm>
            <a:off x="3149607" y="2696163"/>
            <a:ext cx="557493" cy="20282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 name="Check Box 69" hidden="1">
            <a:extLst>
              <a:ext uri="{63B3BB69-23CF-44E3-9099-C40C66FF867C}">
                <a14:compatExt xmlns:a14="http://schemas.microsoft.com/office/drawing/2010/main" spid="_x0000_s853061"/>
              </a:ext>
              <a:ext uri="{FF2B5EF4-FFF2-40B4-BE49-F238E27FC236}">
                <a16:creationId xmlns:a16="http://schemas.microsoft.com/office/drawing/2014/main" id="{00000000-0008-0000-0C00-000009000000}"/>
              </a:ext>
            </a:extLst>
          </xdr:cNvPr>
          <xdr:cNvSpPr/>
        </xdr:nvSpPr>
        <xdr:spPr bwMode="auto">
          <a:xfrm>
            <a:off x="3754728" y="2696162"/>
            <a:ext cx="557493" cy="19330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xdr:from>
          <xdr:col>21</xdr:col>
          <xdr:colOff>85725</xdr:colOff>
          <xdr:row>33</xdr:row>
          <xdr:rowOff>152400</xdr:rowOff>
        </xdr:from>
        <xdr:to>
          <xdr:col>27</xdr:col>
          <xdr:colOff>152400</xdr:colOff>
          <xdr:row>35</xdr:row>
          <xdr:rowOff>6722</xdr:rowOff>
        </xdr:to>
        <xdr:grpSp>
          <xdr:nvGrpSpPr>
            <xdr:cNvPr id="10" name="グループ化 9">
              <a:extLst>
                <a:ext uri="{FF2B5EF4-FFF2-40B4-BE49-F238E27FC236}">
                  <a16:creationId xmlns:a16="http://schemas.microsoft.com/office/drawing/2014/main" id="{00000000-0008-0000-0C00-00000A000000}"/>
                </a:ext>
              </a:extLst>
            </xdr:cNvPr>
            <xdr:cNvGrpSpPr/>
          </xdr:nvGrpSpPr>
          <xdr:grpSpPr>
            <a:xfrm>
              <a:off x="3829050" y="5676900"/>
              <a:ext cx="1152525" cy="197222"/>
              <a:chOff x="3149816" y="2696060"/>
              <a:chExt cx="1162616" cy="202824"/>
            </a:xfrm>
          </xdr:grpSpPr>
          <xdr:sp macro="" textlink="">
            <xdr:nvSpPr>
              <xdr:cNvPr id="1306645" name="Check Box 21" hidden="1">
                <a:extLst>
                  <a:ext uri="{63B3BB69-23CF-44E3-9099-C40C66FF867C}">
                    <a14:compatExt spid="_x0000_s1306645"/>
                  </a:ext>
                  <a:ext uri="{FF2B5EF4-FFF2-40B4-BE49-F238E27FC236}">
                    <a16:creationId xmlns:a16="http://schemas.microsoft.com/office/drawing/2014/main" id="{00000000-0008-0000-0C00-000015F01300}"/>
                  </a:ext>
                </a:extLst>
              </xdr:cNvPr>
              <xdr:cNvSpPr/>
            </xdr:nvSpPr>
            <xdr:spPr bwMode="auto">
              <a:xfrm>
                <a:off x="3149816" y="2696060"/>
                <a:ext cx="557493" cy="2028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306646" name="Check Box 22" hidden="1">
                <a:extLst>
                  <a:ext uri="{63B3BB69-23CF-44E3-9099-C40C66FF867C}">
                    <a14:compatExt spid="_x0000_s1306646"/>
                  </a:ext>
                  <a:ext uri="{FF2B5EF4-FFF2-40B4-BE49-F238E27FC236}">
                    <a16:creationId xmlns:a16="http://schemas.microsoft.com/office/drawing/2014/main" id="{00000000-0008-0000-0C00-000016F01300}"/>
                  </a:ext>
                </a:extLst>
              </xdr:cNvPr>
              <xdr:cNvSpPr/>
            </xdr:nvSpPr>
            <xdr:spPr bwMode="auto">
              <a:xfrm>
                <a:off x="3754939" y="2696162"/>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21</xdr:col>
          <xdr:colOff>85725</xdr:colOff>
          <xdr:row>38</xdr:row>
          <xdr:rowOff>0</xdr:rowOff>
        </xdr:from>
        <xdr:to>
          <xdr:col>27</xdr:col>
          <xdr:colOff>152400</xdr:colOff>
          <xdr:row>39</xdr:row>
          <xdr:rowOff>0</xdr:rowOff>
        </xdr:to>
        <xdr:grpSp>
          <xdr:nvGrpSpPr>
            <xdr:cNvPr id="11" name="グループ化 10">
              <a:extLst>
                <a:ext uri="{FF2B5EF4-FFF2-40B4-BE49-F238E27FC236}">
                  <a16:creationId xmlns:a16="http://schemas.microsoft.com/office/drawing/2014/main" id="{00000000-0008-0000-0C00-00000B000000}"/>
                </a:ext>
              </a:extLst>
            </xdr:cNvPr>
            <xdr:cNvGrpSpPr/>
          </xdr:nvGrpSpPr>
          <xdr:grpSpPr>
            <a:xfrm>
              <a:off x="3829050" y="6381750"/>
              <a:ext cx="1152525" cy="171450"/>
              <a:chOff x="3149816" y="2696218"/>
              <a:chExt cx="1162616" cy="202822"/>
            </a:xfrm>
          </xdr:grpSpPr>
          <xdr:sp macro="" textlink="">
            <xdr:nvSpPr>
              <xdr:cNvPr id="1306647" name="Check Box 23" hidden="1">
                <a:extLst>
                  <a:ext uri="{63B3BB69-23CF-44E3-9099-C40C66FF867C}">
                    <a14:compatExt spid="_x0000_s1306647"/>
                  </a:ext>
                  <a:ext uri="{FF2B5EF4-FFF2-40B4-BE49-F238E27FC236}">
                    <a16:creationId xmlns:a16="http://schemas.microsoft.com/office/drawing/2014/main" id="{00000000-0008-0000-0C00-000017F01300}"/>
                  </a:ext>
                </a:extLst>
              </xdr:cNvPr>
              <xdr:cNvSpPr/>
            </xdr:nvSpPr>
            <xdr:spPr bwMode="auto">
              <a:xfrm>
                <a:off x="3149816" y="2696218"/>
                <a:ext cx="557493" cy="2028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306648" name="Check Box 24" hidden="1">
                <a:extLst>
                  <a:ext uri="{63B3BB69-23CF-44E3-9099-C40C66FF867C}">
                    <a14:compatExt spid="_x0000_s1306648"/>
                  </a:ext>
                  <a:ext uri="{FF2B5EF4-FFF2-40B4-BE49-F238E27FC236}">
                    <a16:creationId xmlns:a16="http://schemas.microsoft.com/office/drawing/2014/main" id="{00000000-0008-0000-0C00-000018F01300}"/>
                  </a:ext>
                </a:extLst>
              </xdr:cNvPr>
              <xdr:cNvSpPr/>
            </xdr:nvSpPr>
            <xdr:spPr bwMode="auto">
              <a:xfrm>
                <a:off x="3754939" y="2696342"/>
                <a:ext cx="557493" cy="19330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161925</xdr:colOff>
          <xdr:row>47</xdr:row>
          <xdr:rowOff>133350</xdr:rowOff>
        </xdr:from>
        <xdr:to>
          <xdr:col>5</xdr:col>
          <xdr:colOff>123825</xdr:colOff>
          <xdr:row>49</xdr:row>
          <xdr:rowOff>38100</xdr:rowOff>
        </xdr:to>
        <xdr:sp macro="" textlink="">
          <xdr:nvSpPr>
            <xdr:cNvPr id="1306649" name="Check Box 25" hidden="1">
              <a:extLst>
                <a:ext uri="{63B3BB69-23CF-44E3-9099-C40C66FF867C}">
                  <a14:compatExt spid="_x0000_s1306649"/>
                </a:ext>
                <a:ext uri="{FF2B5EF4-FFF2-40B4-BE49-F238E27FC236}">
                  <a16:creationId xmlns:a16="http://schemas.microsoft.com/office/drawing/2014/main" id="{00000000-0008-0000-0C00-000019F0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xdr:from>
          <xdr:col>19</xdr:col>
          <xdr:colOff>0</xdr:colOff>
          <xdr:row>47</xdr:row>
          <xdr:rowOff>152400</xdr:rowOff>
        </xdr:from>
        <xdr:to>
          <xdr:col>26</xdr:col>
          <xdr:colOff>133350</xdr:colOff>
          <xdr:row>49</xdr:row>
          <xdr:rowOff>19050</xdr:rowOff>
        </xdr:to>
        <xdr:grpSp>
          <xdr:nvGrpSpPr>
            <xdr:cNvPr id="12" name="グループ化 11">
              <a:extLst>
                <a:ext uri="{FF2B5EF4-FFF2-40B4-BE49-F238E27FC236}">
                  <a16:creationId xmlns:a16="http://schemas.microsoft.com/office/drawing/2014/main" id="{00000000-0008-0000-0C00-00000C000000}"/>
                </a:ext>
              </a:extLst>
            </xdr:cNvPr>
            <xdr:cNvGrpSpPr/>
          </xdr:nvGrpSpPr>
          <xdr:grpSpPr>
            <a:xfrm>
              <a:off x="3381375" y="8077200"/>
              <a:ext cx="1400175" cy="209550"/>
              <a:chOff x="3200399" y="7743832"/>
              <a:chExt cx="1400177" cy="209550"/>
            </a:xfrm>
          </xdr:grpSpPr>
          <xdr:sp macro="" textlink="">
            <xdr:nvSpPr>
              <xdr:cNvPr id="1306650" name="Check Box 26" descr="いない･" hidden="1">
                <a:extLst>
                  <a:ext uri="{63B3BB69-23CF-44E3-9099-C40C66FF867C}">
                    <a14:compatExt spid="_x0000_s1306650"/>
                  </a:ext>
                  <a:ext uri="{FF2B5EF4-FFF2-40B4-BE49-F238E27FC236}">
                    <a16:creationId xmlns:a16="http://schemas.microsoft.com/office/drawing/2014/main" id="{00000000-0008-0000-0C00-00001AF01300}"/>
                  </a:ext>
                </a:extLst>
              </xdr:cNvPr>
              <xdr:cNvSpPr/>
            </xdr:nvSpPr>
            <xdr:spPr bwMode="auto">
              <a:xfrm>
                <a:off x="3200399" y="7743832"/>
                <a:ext cx="723787"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sp macro="" textlink="">
            <xdr:nvSpPr>
              <xdr:cNvPr id="1306651" name="Check Box 27" descr="いない･" hidden="1">
                <a:extLst>
                  <a:ext uri="{63B3BB69-23CF-44E3-9099-C40C66FF867C}">
                    <a14:compatExt spid="_x0000_s1306651"/>
                  </a:ext>
                  <a:ext uri="{FF2B5EF4-FFF2-40B4-BE49-F238E27FC236}">
                    <a16:creationId xmlns:a16="http://schemas.microsoft.com/office/drawing/2014/main" id="{00000000-0008-0000-0C00-00001BF01300}"/>
                  </a:ext>
                </a:extLst>
              </xdr:cNvPr>
              <xdr:cNvSpPr/>
            </xdr:nvSpPr>
            <xdr:spPr bwMode="auto">
              <a:xfrm>
                <a:off x="3924288" y="7762884"/>
                <a:ext cx="676288" cy="17144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53</xdr:row>
          <xdr:rowOff>0</xdr:rowOff>
        </xdr:from>
        <xdr:to>
          <xdr:col>16</xdr:col>
          <xdr:colOff>85725</xdr:colOff>
          <xdr:row>54</xdr:row>
          <xdr:rowOff>0</xdr:rowOff>
        </xdr:to>
        <xdr:sp macro="" textlink="">
          <xdr:nvSpPr>
            <xdr:cNvPr id="1306652" name="Check Box 28" hidden="1">
              <a:extLst>
                <a:ext uri="{63B3BB69-23CF-44E3-9099-C40C66FF867C}">
                  <a14:compatExt spid="_x0000_s1306652"/>
                </a:ext>
                <a:ext uri="{FF2B5EF4-FFF2-40B4-BE49-F238E27FC236}">
                  <a16:creationId xmlns:a16="http://schemas.microsoft.com/office/drawing/2014/main" id="{00000000-0008-0000-0C00-00001CF0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53</xdr:row>
          <xdr:rowOff>0</xdr:rowOff>
        </xdr:from>
        <xdr:to>
          <xdr:col>5</xdr:col>
          <xdr:colOff>85725</xdr:colOff>
          <xdr:row>54</xdr:row>
          <xdr:rowOff>0</xdr:rowOff>
        </xdr:to>
        <xdr:sp macro="" textlink="">
          <xdr:nvSpPr>
            <xdr:cNvPr id="1306653" name="Check Box 29" hidden="1">
              <a:extLst>
                <a:ext uri="{63B3BB69-23CF-44E3-9099-C40C66FF867C}">
                  <a14:compatExt spid="_x0000_s1306653"/>
                </a:ext>
                <a:ext uri="{FF2B5EF4-FFF2-40B4-BE49-F238E27FC236}">
                  <a16:creationId xmlns:a16="http://schemas.microsoft.com/office/drawing/2014/main" id="{00000000-0008-0000-0C00-00001DF0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53</xdr:row>
          <xdr:rowOff>0</xdr:rowOff>
        </xdr:from>
        <xdr:to>
          <xdr:col>10</xdr:col>
          <xdr:colOff>85725</xdr:colOff>
          <xdr:row>54</xdr:row>
          <xdr:rowOff>0</xdr:rowOff>
        </xdr:to>
        <xdr:sp macro="" textlink="">
          <xdr:nvSpPr>
            <xdr:cNvPr id="1306654" name="Check Box 30" hidden="1">
              <a:extLst>
                <a:ext uri="{63B3BB69-23CF-44E3-9099-C40C66FF867C}">
                  <a14:compatExt spid="_x0000_s1306654"/>
                </a:ext>
                <a:ext uri="{FF2B5EF4-FFF2-40B4-BE49-F238E27FC236}">
                  <a16:creationId xmlns:a16="http://schemas.microsoft.com/office/drawing/2014/main" id="{00000000-0008-0000-0C00-00001EF0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53</xdr:row>
          <xdr:rowOff>0</xdr:rowOff>
        </xdr:from>
        <xdr:to>
          <xdr:col>22</xdr:col>
          <xdr:colOff>85725</xdr:colOff>
          <xdr:row>54</xdr:row>
          <xdr:rowOff>0</xdr:rowOff>
        </xdr:to>
        <xdr:sp macro="" textlink="">
          <xdr:nvSpPr>
            <xdr:cNvPr id="1306655" name="Check Box 31" hidden="1">
              <a:extLst>
                <a:ext uri="{63B3BB69-23CF-44E3-9099-C40C66FF867C}">
                  <a14:compatExt spid="_x0000_s1306655"/>
                </a:ext>
                <a:ext uri="{FF2B5EF4-FFF2-40B4-BE49-F238E27FC236}">
                  <a16:creationId xmlns:a16="http://schemas.microsoft.com/office/drawing/2014/main" id="{00000000-0008-0000-0C00-00001FF0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54</xdr:row>
          <xdr:rowOff>0</xdr:rowOff>
        </xdr:from>
        <xdr:to>
          <xdr:col>5</xdr:col>
          <xdr:colOff>85725</xdr:colOff>
          <xdr:row>55</xdr:row>
          <xdr:rowOff>0</xdr:rowOff>
        </xdr:to>
        <xdr:sp macro="" textlink="">
          <xdr:nvSpPr>
            <xdr:cNvPr id="1306656" name="Check Box 32" hidden="1">
              <a:extLst>
                <a:ext uri="{63B3BB69-23CF-44E3-9099-C40C66FF867C}">
                  <a14:compatExt spid="_x0000_s1306656"/>
                </a:ext>
                <a:ext uri="{FF2B5EF4-FFF2-40B4-BE49-F238E27FC236}">
                  <a16:creationId xmlns:a16="http://schemas.microsoft.com/office/drawing/2014/main" id="{00000000-0008-0000-0C00-000020F0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58</xdr:row>
          <xdr:rowOff>152400</xdr:rowOff>
        </xdr:from>
        <xdr:to>
          <xdr:col>6</xdr:col>
          <xdr:colOff>38100</xdr:colOff>
          <xdr:row>60</xdr:row>
          <xdr:rowOff>0</xdr:rowOff>
        </xdr:to>
        <xdr:sp macro="" textlink="">
          <xdr:nvSpPr>
            <xdr:cNvPr id="1306657" name="Check Box 33" hidden="1">
              <a:extLst>
                <a:ext uri="{63B3BB69-23CF-44E3-9099-C40C66FF867C}">
                  <a14:compatExt spid="_x0000_s1306657"/>
                </a:ext>
                <a:ext uri="{FF2B5EF4-FFF2-40B4-BE49-F238E27FC236}">
                  <a16:creationId xmlns:a16="http://schemas.microsoft.com/office/drawing/2014/main" id="{00000000-0008-0000-0C00-000021F0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171450</xdr:colOff>
          <xdr:row>58</xdr:row>
          <xdr:rowOff>152400</xdr:rowOff>
        </xdr:from>
        <xdr:to>
          <xdr:col>11</xdr:col>
          <xdr:colOff>28575</xdr:colOff>
          <xdr:row>60</xdr:row>
          <xdr:rowOff>0</xdr:rowOff>
        </xdr:to>
        <xdr:sp macro="" textlink="">
          <xdr:nvSpPr>
            <xdr:cNvPr id="1306658" name="Check Box 34" hidden="1">
              <a:extLst>
                <a:ext uri="{63B3BB69-23CF-44E3-9099-C40C66FF867C}">
                  <a14:compatExt spid="_x0000_s1306658"/>
                </a:ext>
                <a:ext uri="{FF2B5EF4-FFF2-40B4-BE49-F238E27FC236}">
                  <a16:creationId xmlns:a16="http://schemas.microsoft.com/office/drawing/2014/main" id="{00000000-0008-0000-0C00-000022F0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21</xdr:col>
          <xdr:colOff>85726</xdr:colOff>
          <xdr:row>57</xdr:row>
          <xdr:rowOff>0</xdr:rowOff>
        </xdr:from>
        <xdr:to>
          <xdr:col>27</xdr:col>
          <xdr:colOff>152400</xdr:colOff>
          <xdr:row>58</xdr:row>
          <xdr:rowOff>25772</xdr:rowOff>
        </xdr:to>
        <xdr:grpSp>
          <xdr:nvGrpSpPr>
            <xdr:cNvPr id="13" name="グループ化 12">
              <a:extLst>
                <a:ext uri="{FF2B5EF4-FFF2-40B4-BE49-F238E27FC236}">
                  <a16:creationId xmlns:a16="http://schemas.microsoft.com/office/drawing/2014/main" id="{00000000-0008-0000-0C00-00000D000000}"/>
                </a:ext>
              </a:extLst>
            </xdr:cNvPr>
            <xdr:cNvGrpSpPr/>
          </xdr:nvGrpSpPr>
          <xdr:grpSpPr>
            <a:xfrm>
              <a:off x="3829051" y="9639300"/>
              <a:ext cx="1152524" cy="197222"/>
              <a:chOff x="3149776" y="2696507"/>
              <a:chExt cx="1162617" cy="202829"/>
            </a:xfrm>
          </xdr:grpSpPr>
          <xdr:sp macro="" textlink="">
            <xdr:nvSpPr>
              <xdr:cNvPr id="1306659" name="Check Box 35" hidden="1">
                <a:extLst>
                  <a:ext uri="{63B3BB69-23CF-44E3-9099-C40C66FF867C}">
                    <a14:compatExt spid="_x0000_s1306659"/>
                  </a:ext>
                  <a:ext uri="{FF2B5EF4-FFF2-40B4-BE49-F238E27FC236}">
                    <a16:creationId xmlns:a16="http://schemas.microsoft.com/office/drawing/2014/main" id="{00000000-0008-0000-0C00-000023F01300}"/>
                  </a:ext>
                </a:extLst>
              </xdr:cNvPr>
              <xdr:cNvSpPr/>
            </xdr:nvSpPr>
            <xdr:spPr bwMode="auto">
              <a:xfrm>
                <a:off x="3149776" y="2696512"/>
                <a:ext cx="557493" cy="2028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306660" name="Check Box 36" hidden="1">
                <a:extLst>
                  <a:ext uri="{63B3BB69-23CF-44E3-9099-C40C66FF867C}">
                    <a14:compatExt spid="_x0000_s1306660"/>
                  </a:ext>
                  <a:ext uri="{FF2B5EF4-FFF2-40B4-BE49-F238E27FC236}">
                    <a16:creationId xmlns:a16="http://schemas.microsoft.com/office/drawing/2014/main" id="{00000000-0008-0000-0C00-000024F01300}"/>
                  </a:ext>
                </a:extLst>
              </xdr:cNvPr>
              <xdr:cNvSpPr/>
            </xdr:nvSpPr>
            <xdr:spPr bwMode="auto">
              <a:xfrm>
                <a:off x="3754900" y="2696507"/>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59</xdr:row>
          <xdr:rowOff>161925</xdr:rowOff>
        </xdr:from>
        <xdr:to>
          <xdr:col>6</xdr:col>
          <xdr:colOff>38100</xdr:colOff>
          <xdr:row>61</xdr:row>
          <xdr:rowOff>9525</xdr:rowOff>
        </xdr:to>
        <xdr:sp macro="" textlink="">
          <xdr:nvSpPr>
            <xdr:cNvPr id="1306661" name="Check Box 37" hidden="1">
              <a:extLst>
                <a:ext uri="{63B3BB69-23CF-44E3-9099-C40C66FF867C}">
                  <a14:compatExt spid="_x0000_s1306661"/>
                </a:ext>
                <a:ext uri="{FF2B5EF4-FFF2-40B4-BE49-F238E27FC236}">
                  <a16:creationId xmlns:a16="http://schemas.microsoft.com/office/drawing/2014/main" id="{00000000-0008-0000-0C00-000025F0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21</xdr:col>
          <xdr:colOff>85725</xdr:colOff>
          <xdr:row>4</xdr:row>
          <xdr:rowOff>152400</xdr:rowOff>
        </xdr:from>
        <xdr:to>
          <xdr:col>27</xdr:col>
          <xdr:colOff>152400</xdr:colOff>
          <xdr:row>6</xdr:row>
          <xdr:rowOff>9525</xdr:rowOff>
        </xdr:to>
        <xdr:grpSp>
          <xdr:nvGrpSpPr>
            <xdr:cNvPr id="14" name="グループ化 79">
              <a:extLst>
                <a:ext uri="{FF2B5EF4-FFF2-40B4-BE49-F238E27FC236}">
                  <a16:creationId xmlns:a16="http://schemas.microsoft.com/office/drawing/2014/main" id="{00000000-0008-0000-0C00-00000E000000}"/>
                </a:ext>
              </a:extLst>
            </xdr:cNvPr>
            <xdr:cNvGrpSpPr>
              <a:grpSpLocks/>
            </xdr:cNvGrpSpPr>
          </xdr:nvGrpSpPr>
          <xdr:grpSpPr bwMode="auto">
            <a:xfrm>
              <a:off x="3829050" y="723900"/>
              <a:ext cx="1152525" cy="200025"/>
              <a:chOff x="31496" y="26961"/>
              <a:chExt cx="11626" cy="2028"/>
            </a:xfrm>
          </xdr:grpSpPr>
          <xdr:sp macro="" textlink="">
            <xdr:nvSpPr>
              <xdr:cNvPr id="1306662" name="Check Box 38" hidden="1">
                <a:extLst>
                  <a:ext uri="{63B3BB69-23CF-44E3-9099-C40C66FF867C}">
                    <a14:compatExt spid="_x0000_s1306662"/>
                  </a:ext>
                  <a:ext uri="{FF2B5EF4-FFF2-40B4-BE49-F238E27FC236}">
                    <a16:creationId xmlns:a16="http://schemas.microsoft.com/office/drawing/2014/main" id="{00000000-0008-0000-0C00-000026F01300}"/>
                  </a:ext>
                </a:extLst>
              </xdr:cNvPr>
              <xdr:cNvSpPr/>
            </xdr:nvSpPr>
            <xdr:spPr bwMode="auto">
              <a:xfrm>
                <a:off x="31496" y="26961"/>
                <a:ext cx="5575" cy="202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306663" name="Check Box 39" hidden="1">
                <a:extLst>
                  <a:ext uri="{63B3BB69-23CF-44E3-9099-C40C66FF867C}">
                    <a14:compatExt spid="_x0000_s1306663"/>
                  </a:ext>
                  <a:ext uri="{FF2B5EF4-FFF2-40B4-BE49-F238E27FC236}">
                    <a16:creationId xmlns:a16="http://schemas.microsoft.com/office/drawing/2014/main" id="{00000000-0008-0000-0C00-000027F01300}"/>
                  </a:ext>
                </a:extLst>
              </xdr:cNvPr>
              <xdr:cNvSpPr/>
            </xdr:nvSpPr>
            <xdr:spPr bwMode="auto">
              <a:xfrm>
                <a:off x="37547" y="26961"/>
                <a:ext cx="5575" cy="193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3</xdr:col>
      <xdr:colOff>119063</xdr:colOff>
      <xdr:row>63</xdr:row>
      <xdr:rowOff>4762</xdr:rowOff>
    </xdr:from>
    <xdr:to>
      <xdr:col>27</xdr:col>
      <xdr:colOff>85725</xdr:colOff>
      <xdr:row>64</xdr:row>
      <xdr:rowOff>152400</xdr:rowOff>
    </xdr:to>
    <xdr:sp macro="" textlink="">
      <xdr:nvSpPr>
        <xdr:cNvPr id="15" name="大かっこ 14">
          <a:extLst>
            <a:ext uri="{FF2B5EF4-FFF2-40B4-BE49-F238E27FC236}">
              <a16:creationId xmlns:a16="http://schemas.microsoft.com/office/drawing/2014/main" id="{00000000-0008-0000-0C00-00000F000000}"/>
            </a:ext>
          </a:extLst>
        </xdr:cNvPr>
        <xdr:cNvSpPr/>
      </xdr:nvSpPr>
      <xdr:spPr>
        <a:xfrm>
          <a:off x="585788" y="10663237"/>
          <a:ext cx="4329112" cy="319088"/>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mc:AlternateContent xmlns:mc="http://schemas.openxmlformats.org/markup-compatibility/2006">
    <mc:Choice xmlns:a14="http://schemas.microsoft.com/office/drawing/2010/main" Requires="a14">
      <xdr:twoCellAnchor>
        <xdr:from>
          <xdr:col>21</xdr:col>
          <xdr:colOff>95250</xdr:colOff>
          <xdr:row>19</xdr:row>
          <xdr:rowOff>142875</xdr:rowOff>
        </xdr:from>
        <xdr:to>
          <xdr:col>27</xdr:col>
          <xdr:colOff>161925</xdr:colOff>
          <xdr:row>20</xdr:row>
          <xdr:rowOff>168647</xdr:rowOff>
        </xdr:to>
        <xdr:grpSp>
          <xdr:nvGrpSpPr>
            <xdr:cNvPr id="16" name="グループ化 15">
              <a:extLst>
                <a:ext uri="{FF2B5EF4-FFF2-40B4-BE49-F238E27FC236}">
                  <a16:creationId xmlns:a16="http://schemas.microsoft.com/office/drawing/2014/main" id="{00000000-0008-0000-0C00-000010000000}"/>
                </a:ext>
              </a:extLst>
            </xdr:cNvPr>
            <xdr:cNvGrpSpPr/>
          </xdr:nvGrpSpPr>
          <xdr:grpSpPr>
            <a:xfrm>
              <a:off x="3838575" y="3267075"/>
              <a:ext cx="1152525" cy="197222"/>
              <a:chOff x="3149816" y="2696061"/>
              <a:chExt cx="1162616" cy="202824"/>
            </a:xfrm>
          </xdr:grpSpPr>
          <xdr:sp macro="" textlink="">
            <xdr:nvSpPr>
              <xdr:cNvPr id="1306664" name="Check Box 40" hidden="1">
                <a:extLst>
                  <a:ext uri="{63B3BB69-23CF-44E3-9099-C40C66FF867C}">
                    <a14:compatExt spid="_x0000_s1306664"/>
                  </a:ext>
                  <a:ext uri="{FF2B5EF4-FFF2-40B4-BE49-F238E27FC236}">
                    <a16:creationId xmlns:a16="http://schemas.microsoft.com/office/drawing/2014/main" id="{00000000-0008-0000-0C00-000028F01300}"/>
                  </a:ext>
                </a:extLst>
              </xdr:cNvPr>
              <xdr:cNvSpPr/>
            </xdr:nvSpPr>
            <xdr:spPr bwMode="auto">
              <a:xfrm>
                <a:off x="3149816" y="2696061"/>
                <a:ext cx="557493" cy="2028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306665" name="Check Box 41" hidden="1">
                <a:extLst>
                  <a:ext uri="{63B3BB69-23CF-44E3-9099-C40C66FF867C}">
                    <a14:compatExt spid="_x0000_s1306665"/>
                  </a:ext>
                  <a:ext uri="{FF2B5EF4-FFF2-40B4-BE49-F238E27FC236}">
                    <a16:creationId xmlns:a16="http://schemas.microsoft.com/office/drawing/2014/main" id="{00000000-0008-0000-0C00-000029F01300}"/>
                  </a:ext>
                </a:extLst>
              </xdr:cNvPr>
              <xdr:cNvSpPr/>
            </xdr:nvSpPr>
            <xdr:spPr bwMode="auto">
              <a:xfrm>
                <a:off x="3754939" y="2696162"/>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21</xdr:col>
          <xdr:colOff>85725</xdr:colOff>
          <xdr:row>30</xdr:row>
          <xdr:rowOff>161925</xdr:rowOff>
        </xdr:from>
        <xdr:to>
          <xdr:col>27</xdr:col>
          <xdr:colOff>152400</xdr:colOff>
          <xdr:row>32</xdr:row>
          <xdr:rowOff>16247</xdr:rowOff>
        </xdr:to>
        <xdr:grpSp>
          <xdr:nvGrpSpPr>
            <xdr:cNvPr id="17" name="グループ化 16">
              <a:extLst>
                <a:ext uri="{FF2B5EF4-FFF2-40B4-BE49-F238E27FC236}">
                  <a16:creationId xmlns:a16="http://schemas.microsoft.com/office/drawing/2014/main" id="{00000000-0008-0000-0C00-000011000000}"/>
                </a:ext>
              </a:extLst>
            </xdr:cNvPr>
            <xdr:cNvGrpSpPr/>
          </xdr:nvGrpSpPr>
          <xdr:grpSpPr>
            <a:xfrm>
              <a:off x="3829050" y="5172075"/>
              <a:ext cx="1152525" cy="197222"/>
              <a:chOff x="3149816" y="2696061"/>
              <a:chExt cx="1162616" cy="202824"/>
            </a:xfrm>
          </xdr:grpSpPr>
          <xdr:sp macro="" textlink="">
            <xdr:nvSpPr>
              <xdr:cNvPr id="1306666" name="Check Box 42" hidden="1">
                <a:extLst>
                  <a:ext uri="{63B3BB69-23CF-44E3-9099-C40C66FF867C}">
                    <a14:compatExt spid="_x0000_s1306666"/>
                  </a:ext>
                  <a:ext uri="{FF2B5EF4-FFF2-40B4-BE49-F238E27FC236}">
                    <a16:creationId xmlns:a16="http://schemas.microsoft.com/office/drawing/2014/main" id="{00000000-0008-0000-0C00-00002AF01300}"/>
                  </a:ext>
                </a:extLst>
              </xdr:cNvPr>
              <xdr:cNvSpPr/>
            </xdr:nvSpPr>
            <xdr:spPr bwMode="auto">
              <a:xfrm>
                <a:off x="3149816" y="2696061"/>
                <a:ext cx="557493" cy="2028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306667" name="Check Box 43" hidden="1">
                <a:extLst>
                  <a:ext uri="{63B3BB69-23CF-44E3-9099-C40C66FF867C}">
                    <a14:compatExt spid="_x0000_s1306667"/>
                  </a:ext>
                  <a:ext uri="{FF2B5EF4-FFF2-40B4-BE49-F238E27FC236}">
                    <a16:creationId xmlns:a16="http://schemas.microsoft.com/office/drawing/2014/main" id="{00000000-0008-0000-0C00-00002BF01300}"/>
                  </a:ext>
                </a:extLst>
              </xdr:cNvPr>
              <xdr:cNvSpPr/>
            </xdr:nvSpPr>
            <xdr:spPr bwMode="auto">
              <a:xfrm>
                <a:off x="3754939" y="2696162"/>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14</xdr:col>
          <xdr:colOff>19050</xdr:colOff>
          <xdr:row>50</xdr:row>
          <xdr:rowOff>161925</xdr:rowOff>
        </xdr:from>
        <xdr:to>
          <xdr:col>26</xdr:col>
          <xdr:colOff>57150</xdr:colOff>
          <xdr:row>51</xdr:row>
          <xdr:rowOff>170475</xdr:rowOff>
        </xdr:to>
        <xdr:grpSp>
          <xdr:nvGrpSpPr>
            <xdr:cNvPr id="18" name="グループ化 17">
              <a:extLst>
                <a:ext uri="{FF2B5EF4-FFF2-40B4-BE49-F238E27FC236}">
                  <a16:creationId xmlns:a16="http://schemas.microsoft.com/office/drawing/2014/main" id="{00000000-0008-0000-0C00-000012000000}"/>
                </a:ext>
              </a:extLst>
            </xdr:cNvPr>
            <xdr:cNvGrpSpPr/>
          </xdr:nvGrpSpPr>
          <xdr:grpSpPr>
            <a:xfrm>
              <a:off x="2495550" y="8601075"/>
              <a:ext cx="2209800" cy="180000"/>
              <a:chOff x="2724158" y="6886562"/>
              <a:chExt cx="2028812" cy="180000"/>
            </a:xfrm>
          </xdr:grpSpPr>
          <xdr:sp macro="" textlink="">
            <xdr:nvSpPr>
              <xdr:cNvPr id="1306668" name="Check Box 116" hidden="1">
                <a:extLst>
                  <a:ext uri="{63B3BB69-23CF-44E3-9099-C40C66FF867C}">
                    <a14:compatExt spid="_x0000_s1306668"/>
                  </a:ext>
                  <a:ext uri="{FF2B5EF4-FFF2-40B4-BE49-F238E27FC236}">
                    <a16:creationId xmlns:a16="http://schemas.microsoft.com/office/drawing/2014/main" id="{00000000-0008-0000-0C00-00002CF01300}"/>
                  </a:ext>
                </a:extLst>
              </xdr:cNvPr>
              <xdr:cNvSpPr/>
            </xdr:nvSpPr>
            <xdr:spPr bwMode="auto">
              <a:xfrm>
                <a:off x="3247416" y="6886562"/>
                <a:ext cx="679340" cy="180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sp macro="" textlink="">
            <xdr:nvSpPr>
              <xdr:cNvPr id="1306669" name="Check Box 117" hidden="1">
                <a:extLst>
                  <a:ext uri="{63B3BB69-23CF-44E3-9099-C40C66FF867C}">
                    <a14:compatExt spid="_x0000_s1306669"/>
                  </a:ext>
                  <a:ext uri="{FF2B5EF4-FFF2-40B4-BE49-F238E27FC236}">
                    <a16:creationId xmlns:a16="http://schemas.microsoft.com/office/drawing/2014/main" id="{00000000-0008-0000-0C00-00002DF01300}"/>
                  </a:ext>
                </a:extLst>
              </xdr:cNvPr>
              <xdr:cNvSpPr/>
            </xdr:nvSpPr>
            <xdr:spPr bwMode="auto">
              <a:xfrm>
                <a:off x="3890022" y="6886562"/>
                <a:ext cx="862948" cy="180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法定外控除なし</a:t>
                </a:r>
              </a:p>
            </xdr:txBody>
          </xdr:sp>
          <xdr:sp macro="" textlink="">
            <xdr:nvSpPr>
              <xdr:cNvPr id="1306670" name="Check Box 118" hidden="1">
                <a:extLst>
                  <a:ext uri="{63B3BB69-23CF-44E3-9099-C40C66FF867C}">
                    <a14:compatExt spid="_x0000_s1306670"/>
                  </a:ext>
                  <a:ext uri="{FF2B5EF4-FFF2-40B4-BE49-F238E27FC236}">
                    <a16:creationId xmlns:a16="http://schemas.microsoft.com/office/drawing/2014/main" id="{00000000-0008-0000-0C00-00002EF01300}"/>
                  </a:ext>
                </a:extLst>
              </xdr:cNvPr>
              <xdr:cNvSpPr/>
            </xdr:nvSpPr>
            <xdr:spPr bwMode="auto">
              <a:xfrm>
                <a:off x="2724158" y="6886562"/>
                <a:ext cx="523350" cy="180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171450</xdr:colOff>
          <xdr:row>58</xdr:row>
          <xdr:rowOff>152400</xdr:rowOff>
        </xdr:from>
        <xdr:to>
          <xdr:col>18</xdr:col>
          <xdr:colOff>28575</xdr:colOff>
          <xdr:row>60</xdr:row>
          <xdr:rowOff>0</xdr:rowOff>
        </xdr:to>
        <xdr:sp macro="" textlink="">
          <xdr:nvSpPr>
            <xdr:cNvPr id="1306671" name="Check Box 47" hidden="1">
              <a:extLst>
                <a:ext uri="{63B3BB69-23CF-44E3-9099-C40C66FF867C}">
                  <a14:compatExt spid="_x0000_s1306671"/>
                </a:ext>
                <a:ext uri="{FF2B5EF4-FFF2-40B4-BE49-F238E27FC236}">
                  <a16:creationId xmlns:a16="http://schemas.microsoft.com/office/drawing/2014/main" id="{00000000-0008-0000-0C00-00002FF0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21</xdr:col>
          <xdr:colOff>95250</xdr:colOff>
          <xdr:row>24</xdr:row>
          <xdr:rowOff>0</xdr:rowOff>
        </xdr:from>
        <xdr:to>
          <xdr:col>27</xdr:col>
          <xdr:colOff>161925</xdr:colOff>
          <xdr:row>25</xdr:row>
          <xdr:rowOff>25772</xdr:rowOff>
        </xdr:to>
        <xdr:grpSp>
          <xdr:nvGrpSpPr>
            <xdr:cNvPr id="19" name="グループ化 18">
              <a:extLst>
                <a:ext uri="{FF2B5EF4-FFF2-40B4-BE49-F238E27FC236}">
                  <a16:creationId xmlns:a16="http://schemas.microsoft.com/office/drawing/2014/main" id="{00000000-0008-0000-0C00-000013000000}"/>
                </a:ext>
              </a:extLst>
            </xdr:cNvPr>
            <xdr:cNvGrpSpPr/>
          </xdr:nvGrpSpPr>
          <xdr:grpSpPr>
            <a:xfrm>
              <a:off x="3838575" y="3981450"/>
              <a:ext cx="1152525" cy="197222"/>
              <a:chOff x="3149816" y="2696061"/>
              <a:chExt cx="1162616" cy="202824"/>
            </a:xfrm>
          </xdr:grpSpPr>
          <xdr:sp macro="" textlink="">
            <xdr:nvSpPr>
              <xdr:cNvPr id="1306672" name="Check Box 48" hidden="1">
                <a:extLst>
                  <a:ext uri="{63B3BB69-23CF-44E3-9099-C40C66FF867C}">
                    <a14:compatExt spid="_x0000_s1306672"/>
                  </a:ext>
                  <a:ext uri="{FF2B5EF4-FFF2-40B4-BE49-F238E27FC236}">
                    <a16:creationId xmlns:a16="http://schemas.microsoft.com/office/drawing/2014/main" id="{00000000-0008-0000-0C00-000030F01300}"/>
                  </a:ext>
                </a:extLst>
              </xdr:cNvPr>
              <xdr:cNvSpPr/>
            </xdr:nvSpPr>
            <xdr:spPr bwMode="auto">
              <a:xfrm>
                <a:off x="3149816" y="2696061"/>
                <a:ext cx="557493" cy="2028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306673" name="Check Box 49" hidden="1">
                <a:extLst>
                  <a:ext uri="{63B3BB69-23CF-44E3-9099-C40C66FF867C}">
                    <a14:compatExt spid="_x0000_s1306673"/>
                  </a:ext>
                  <a:ext uri="{FF2B5EF4-FFF2-40B4-BE49-F238E27FC236}">
                    <a16:creationId xmlns:a16="http://schemas.microsoft.com/office/drawing/2014/main" id="{00000000-0008-0000-0C00-000031F01300}"/>
                  </a:ext>
                </a:extLst>
              </xdr:cNvPr>
              <xdr:cNvSpPr/>
            </xdr:nvSpPr>
            <xdr:spPr bwMode="auto">
              <a:xfrm>
                <a:off x="3754939" y="2696162"/>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21</xdr:col>
          <xdr:colOff>85725</xdr:colOff>
          <xdr:row>28</xdr:row>
          <xdr:rowOff>123825</xdr:rowOff>
        </xdr:from>
        <xdr:to>
          <xdr:col>27</xdr:col>
          <xdr:colOff>152400</xdr:colOff>
          <xdr:row>29</xdr:row>
          <xdr:rowOff>149597</xdr:rowOff>
        </xdr:to>
        <xdr:grpSp>
          <xdr:nvGrpSpPr>
            <xdr:cNvPr id="20" name="グループ化 19">
              <a:extLst>
                <a:ext uri="{FF2B5EF4-FFF2-40B4-BE49-F238E27FC236}">
                  <a16:creationId xmlns:a16="http://schemas.microsoft.com/office/drawing/2014/main" id="{00000000-0008-0000-0C00-000014000000}"/>
                </a:ext>
              </a:extLst>
            </xdr:cNvPr>
            <xdr:cNvGrpSpPr/>
          </xdr:nvGrpSpPr>
          <xdr:grpSpPr>
            <a:xfrm>
              <a:off x="3829050" y="4791075"/>
              <a:ext cx="1152525" cy="197222"/>
              <a:chOff x="3149816" y="2696061"/>
              <a:chExt cx="1162616" cy="202824"/>
            </a:xfrm>
          </xdr:grpSpPr>
          <xdr:sp macro="" textlink="">
            <xdr:nvSpPr>
              <xdr:cNvPr id="1306674" name="Check Box 50" hidden="1">
                <a:extLst>
                  <a:ext uri="{63B3BB69-23CF-44E3-9099-C40C66FF867C}">
                    <a14:compatExt spid="_x0000_s1306674"/>
                  </a:ext>
                  <a:ext uri="{FF2B5EF4-FFF2-40B4-BE49-F238E27FC236}">
                    <a16:creationId xmlns:a16="http://schemas.microsoft.com/office/drawing/2014/main" id="{00000000-0008-0000-0C00-000032F01300}"/>
                  </a:ext>
                </a:extLst>
              </xdr:cNvPr>
              <xdr:cNvSpPr/>
            </xdr:nvSpPr>
            <xdr:spPr bwMode="auto">
              <a:xfrm>
                <a:off x="3149816" y="2696061"/>
                <a:ext cx="557493" cy="2028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306675" name="Check Box 51" hidden="1">
                <a:extLst>
                  <a:ext uri="{63B3BB69-23CF-44E3-9099-C40C66FF867C}">
                    <a14:compatExt spid="_x0000_s1306675"/>
                  </a:ext>
                  <a:ext uri="{FF2B5EF4-FFF2-40B4-BE49-F238E27FC236}">
                    <a16:creationId xmlns:a16="http://schemas.microsoft.com/office/drawing/2014/main" id="{00000000-0008-0000-0C00-000033F01300}"/>
                  </a:ext>
                </a:extLst>
              </xdr:cNvPr>
              <xdr:cNvSpPr/>
            </xdr:nvSpPr>
            <xdr:spPr bwMode="auto">
              <a:xfrm>
                <a:off x="3754939" y="2696162"/>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wsDr>
</file>

<file path=xl/drawings/drawing11.xml><?xml version="1.0" encoding="utf-8"?>
<xdr:wsDr xmlns:xdr="http://schemas.openxmlformats.org/drawingml/2006/spreadsheetDrawing" xmlns:a="http://schemas.openxmlformats.org/drawingml/2006/main">
  <xdr:twoCellAnchor>
    <xdr:from>
      <xdr:col>55</xdr:col>
      <xdr:colOff>142875</xdr:colOff>
      <xdr:row>41</xdr:row>
      <xdr:rowOff>57151</xdr:rowOff>
    </xdr:from>
    <xdr:to>
      <xdr:col>65</xdr:col>
      <xdr:colOff>114300</xdr:colOff>
      <xdr:row>43</xdr:row>
      <xdr:rowOff>133351</xdr:rowOff>
    </xdr:to>
    <xdr:sp macro="" textlink="">
      <xdr:nvSpPr>
        <xdr:cNvPr id="2" name="正方形/長方形 1">
          <a:extLst>
            <a:ext uri="{FF2B5EF4-FFF2-40B4-BE49-F238E27FC236}">
              <a16:creationId xmlns:a16="http://schemas.microsoft.com/office/drawing/2014/main" id="{00000000-0008-0000-0D00-000002000000}"/>
            </a:ext>
          </a:extLst>
        </xdr:cNvPr>
        <xdr:cNvSpPr/>
      </xdr:nvSpPr>
      <xdr:spPr>
        <a:xfrm>
          <a:off x="12696825" y="6800851"/>
          <a:ext cx="1781175" cy="30480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t>↑太枠内、手入力</a:t>
          </a:r>
        </a:p>
      </xdr:txBody>
    </xdr:sp>
    <xdr:clientData/>
  </xdr:twoCellAnchor>
  <xdr:twoCellAnchor>
    <xdr:from>
      <xdr:col>53</xdr:col>
      <xdr:colOff>114300</xdr:colOff>
      <xdr:row>0</xdr:row>
      <xdr:rowOff>47625</xdr:rowOff>
    </xdr:from>
    <xdr:to>
      <xdr:col>60</xdr:col>
      <xdr:colOff>28575</xdr:colOff>
      <xdr:row>1</xdr:row>
      <xdr:rowOff>133350</xdr:rowOff>
    </xdr:to>
    <xdr:sp macro="" textlink="">
      <xdr:nvSpPr>
        <xdr:cNvPr id="3" name="正方形/長方形 2">
          <a:extLst>
            <a:ext uri="{FF2B5EF4-FFF2-40B4-BE49-F238E27FC236}">
              <a16:creationId xmlns:a16="http://schemas.microsoft.com/office/drawing/2014/main" id="{00000000-0008-0000-0D00-000003000000}"/>
            </a:ext>
          </a:extLst>
        </xdr:cNvPr>
        <xdr:cNvSpPr/>
      </xdr:nvSpPr>
      <xdr:spPr>
        <a:xfrm>
          <a:off x="11801475" y="47625"/>
          <a:ext cx="1685925" cy="25717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t>←↓太枠内、手入力</a:t>
          </a:r>
        </a:p>
      </xdr:txBody>
    </xdr:sp>
    <xdr:clientData/>
  </xdr:twoCellAnchor>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13</xdr:col>
          <xdr:colOff>171450</xdr:colOff>
          <xdr:row>20</xdr:row>
          <xdr:rowOff>9512</xdr:rowOff>
        </xdr:from>
        <xdr:to>
          <xdr:col>26</xdr:col>
          <xdr:colOff>28575</xdr:colOff>
          <xdr:row>21</xdr:row>
          <xdr:rowOff>18062</xdr:rowOff>
        </xdr:to>
        <xdr:grpSp>
          <xdr:nvGrpSpPr>
            <xdr:cNvPr id="2" name="グループ化 1">
              <a:extLst>
                <a:ext uri="{FF2B5EF4-FFF2-40B4-BE49-F238E27FC236}">
                  <a16:creationId xmlns:a16="http://schemas.microsoft.com/office/drawing/2014/main" id="{00000000-0008-0000-0E00-000002000000}"/>
                </a:ext>
              </a:extLst>
            </xdr:cNvPr>
            <xdr:cNvGrpSpPr/>
          </xdr:nvGrpSpPr>
          <xdr:grpSpPr>
            <a:xfrm>
              <a:off x="2447925" y="3324212"/>
              <a:ext cx="2209800" cy="180000"/>
              <a:chOff x="2724158" y="6886562"/>
              <a:chExt cx="2028817" cy="180000"/>
            </a:xfrm>
          </xdr:grpSpPr>
          <xdr:sp macro="" textlink="">
            <xdr:nvSpPr>
              <xdr:cNvPr id="1270785" name="Check Box 116" hidden="1">
                <a:extLst>
                  <a:ext uri="{63B3BB69-23CF-44E3-9099-C40C66FF867C}">
                    <a14:compatExt spid="_x0000_s1270785"/>
                  </a:ext>
                  <a:ext uri="{FF2B5EF4-FFF2-40B4-BE49-F238E27FC236}">
                    <a16:creationId xmlns:a16="http://schemas.microsoft.com/office/drawing/2014/main" id="{00000000-0008-0000-0E00-000001641300}"/>
                  </a:ext>
                </a:extLst>
              </xdr:cNvPr>
              <xdr:cNvSpPr/>
            </xdr:nvSpPr>
            <xdr:spPr bwMode="auto">
              <a:xfrm>
                <a:off x="3247416" y="6886562"/>
                <a:ext cx="679340" cy="180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sp macro="" textlink="">
            <xdr:nvSpPr>
              <xdr:cNvPr id="1270786" name="Check Box 117" hidden="1">
                <a:extLst>
                  <a:ext uri="{63B3BB69-23CF-44E3-9099-C40C66FF867C}">
                    <a14:compatExt spid="_x0000_s1270786"/>
                  </a:ext>
                  <a:ext uri="{FF2B5EF4-FFF2-40B4-BE49-F238E27FC236}">
                    <a16:creationId xmlns:a16="http://schemas.microsoft.com/office/drawing/2014/main" id="{00000000-0008-0000-0E00-000002641300}"/>
                  </a:ext>
                </a:extLst>
              </xdr:cNvPr>
              <xdr:cNvSpPr/>
            </xdr:nvSpPr>
            <xdr:spPr bwMode="auto">
              <a:xfrm>
                <a:off x="3890026" y="6886562"/>
                <a:ext cx="862949" cy="180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該当者なし</a:t>
                </a:r>
              </a:p>
            </xdr:txBody>
          </xdr:sp>
          <xdr:sp macro="" textlink="">
            <xdr:nvSpPr>
              <xdr:cNvPr id="1270787" name="Check Box 118" hidden="1">
                <a:extLst>
                  <a:ext uri="{63B3BB69-23CF-44E3-9099-C40C66FF867C}">
                    <a14:compatExt spid="_x0000_s1270787"/>
                  </a:ext>
                  <a:ext uri="{FF2B5EF4-FFF2-40B4-BE49-F238E27FC236}">
                    <a16:creationId xmlns:a16="http://schemas.microsoft.com/office/drawing/2014/main" id="{00000000-0008-0000-0E00-000003641300}"/>
                  </a:ext>
                </a:extLst>
              </xdr:cNvPr>
              <xdr:cNvSpPr/>
            </xdr:nvSpPr>
            <xdr:spPr bwMode="auto">
              <a:xfrm>
                <a:off x="2724158" y="6886562"/>
                <a:ext cx="523349" cy="180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76200</xdr:colOff>
          <xdr:row>31</xdr:row>
          <xdr:rowOff>161925</xdr:rowOff>
        </xdr:from>
        <xdr:to>
          <xdr:col>25</xdr:col>
          <xdr:colOff>161925</xdr:colOff>
          <xdr:row>32</xdr:row>
          <xdr:rowOff>152400</xdr:rowOff>
        </xdr:to>
        <xdr:sp macro="" textlink="">
          <xdr:nvSpPr>
            <xdr:cNvPr id="1270788" name="Check Box 153" hidden="1">
              <a:extLst>
                <a:ext uri="{63B3BB69-23CF-44E3-9099-C40C66FF867C}">
                  <a14:compatExt spid="_x0000_s1270788"/>
                </a:ext>
                <a:ext uri="{FF2B5EF4-FFF2-40B4-BE49-F238E27FC236}">
                  <a16:creationId xmlns:a16="http://schemas.microsoft.com/office/drawing/2014/main" id="{00000000-0008-0000-0E00-00000464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152400</xdr:colOff>
          <xdr:row>31</xdr:row>
          <xdr:rowOff>161925</xdr:rowOff>
        </xdr:from>
        <xdr:to>
          <xdr:col>6</xdr:col>
          <xdr:colOff>66675</xdr:colOff>
          <xdr:row>33</xdr:row>
          <xdr:rowOff>38100</xdr:rowOff>
        </xdr:to>
        <xdr:sp macro="" textlink="">
          <xdr:nvSpPr>
            <xdr:cNvPr id="1270789" name="Check Box 154" hidden="1">
              <a:extLst>
                <a:ext uri="{63B3BB69-23CF-44E3-9099-C40C66FF867C}">
                  <a14:compatExt spid="_x0000_s1270789"/>
                </a:ext>
                <a:ext uri="{FF2B5EF4-FFF2-40B4-BE49-F238E27FC236}">
                  <a16:creationId xmlns:a16="http://schemas.microsoft.com/office/drawing/2014/main" id="{00000000-0008-0000-0E00-00000564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mc:AlternateContent xmlns:mc="http://schemas.openxmlformats.org/markup-compatibility/2006">
    <mc:Choice xmlns:a14="http://schemas.microsoft.com/office/drawing/2010/main" Requires="a14">
      <xdr:twoCellAnchor>
        <xdr:from>
          <xdr:col>17</xdr:col>
          <xdr:colOff>152400</xdr:colOff>
          <xdr:row>35</xdr:row>
          <xdr:rowOff>125556</xdr:rowOff>
        </xdr:from>
        <xdr:to>
          <xdr:col>24</xdr:col>
          <xdr:colOff>51289</xdr:colOff>
          <xdr:row>36</xdr:row>
          <xdr:rowOff>148397</xdr:rowOff>
        </xdr:to>
        <xdr:grpSp>
          <xdr:nvGrpSpPr>
            <xdr:cNvPr id="3" name="グループ化 2">
              <a:extLst>
                <a:ext uri="{FF2B5EF4-FFF2-40B4-BE49-F238E27FC236}">
                  <a16:creationId xmlns:a16="http://schemas.microsoft.com/office/drawing/2014/main" id="{00000000-0008-0000-0E00-000003000000}"/>
                </a:ext>
              </a:extLst>
            </xdr:cNvPr>
            <xdr:cNvGrpSpPr/>
          </xdr:nvGrpSpPr>
          <xdr:grpSpPr>
            <a:xfrm>
              <a:off x="3152775" y="6012006"/>
              <a:ext cx="1165714" cy="194291"/>
              <a:chOff x="3149176" y="2694934"/>
              <a:chExt cx="1162602" cy="202827"/>
            </a:xfrm>
          </xdr:grpSpPr>
          <xdr:sp macro="" textlink="">
            <xdr:nvSpPr>
              <xdr:cNvPr id="1270790" name="Check Box 6" hidden="1">
                <a:extLst>
                  <a:ext uri="{63B3BB69-23CF-44E3-9099-C40C66FF867C}">
                    <a14:compatExt spid="_x0000_s1270790"/>
                  </a:ext>
                  <a:ext uri="{FF2B5EF4-FFF2-40B4-BE49-F238E27FC236}">
                    <a16:creationId xmlns:a16="http://schemas.microsoft.com/office/drawing/2014/main" id="{00000000-0008-0000-0E00-000006641300}"/>
                  </a:ext>
                </a:extLst>
              </xdr:cNvPr>
              <xdr:cNvSpPr/>
            </xdr:nvSpPr>
            <xdr:spPr bwMode="auto">
              <a:xfrm>
                <a:off x="3149176" y="2694934"/>
                <a:ext cx="557493" cy="20282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270791" name="Check Box 7" hidden="1">
                <a:extLst>
                  <a:ext uri="{63B3BB69-23CF-44E3-9099-C40C66FF867C}">
                    <a14:compatExt spid="_x0000_s1270791"/>
                  </a:ext>
                  <a:ext uri="{FF2B5EF4-FFF2-40B4-BE49-F238E27FC236}">
                    <a16:creationId xmlns:a16="http://schemas.microsoft.com/office/drawing/2014/main" id="{00000000-0008-0000-0E00-000007641300}"/>
                  </a:ext>
                </a:extLst>
              </xdr:cNvPr>
              <xdr:cNvSpPr/>
            </xdr:nvSpPr>
            <xdr:spPr bwMode="auto">
              <a:xfrm>
                <a:off x="3754285" y="2696135"/>
                <a:ext cx="557493" cy="1933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152400</xdr:colOff>
          <xdr:row>28</xdr:row>
          <xdr:rowOff>9525</xdr:rowOff>
        </xdr:from>
        <xdr:to>
          <xdr:col>24</xdr:col>
          <xdr:colOff>51289</xdr:colOff>
          <xdr:row>29</xdr:row>
          <xdr:rowOff>32366</xdr:rowOff>
        </xdr:to>
        <xdr:grpSp>
          <xdr:nvGrpSpPr>
            <xdr:cNvPr id="4" name="グループ化 3">
              <a:extLst>
                <a:ext uri="{FF2B5EF4-FFF2-40B4-BE49-F238E27FC236}">
                  <a16:creationId xmlns:a16="http://schemas.microsoft.com/office/drawing/2014/main" id="{00000000-0008-0000-0E00-000004000000}"/>
                </a:ext>
              </a:extLst>
            </xdr:cNvPr>
            <xdr:cNvGrpSpPr/>
          </xdr:nvGrpSpPr>
          <xdr:grpSpPr>
            <a:xfrm>
              <a:off x="3152775" y="4695825"/>
              <a:ext cx="1165714" cy="194291"/>
              <a:chOff x="3149176" y="2694856"/>
              <a:chExt cx="1162602" cy="202826"/>
            </a:xfrm>
          </xdr:grpSpPr>
          <xdr:sp macro="" textlink="">
            <xdr:nvSpPr>
              <xdr:cNvPr id="1270792" name="Check Box 8" hidden="1">
                <a:extLst>
                  <a:ext uri="{63B3BB69-23CF-44E3-9099-C40C66FF867C}">
                    <a14:compatExt spid="_x0000_s1270792"/>
                  </a:ext>
                  <a:ext uri="{FF2B5EF4-FFF2-40B4-BE49-F238E27FC236}">
                    <a16:creationId xmlns:a16="http://schemas.microsoft.com/office/drawing/2014/main" id="{00000000-0008-0000-0E00-000008641300}"/>
                  </a:ext>
                </a:extLst>
              </xdr:cNvPr>
              <xdr:cNvSpPr/>
            </xdr:nvSpPr>
            <xdr:spPr bwMode="auto">
              <a:xfrm>
                <a:off x="3149176" y="2694856"/>
                <a:ext cx="557493" cy="20282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270793" name="Check Box 9" hidden="1">
                <a:extLst>
                  <a:ext uri="{63B3BB69-23CF-44E3-9099-C40C66FF867C}">
                    <a14:compatExt spid="_x0000_s1270793"/>
                  </a:ext>
                  <a:ext uri="{FF2B5EF4-FFF2-40B4-BE49-F238E27FC236}">
                    <a16:creationId xmlns:a16="http://schemas.microsoft.com/office/drawing/2014/main" id="{00000000-0008-0000-0E00-000009641300}"/>
                  </a:ext>
                </a:extLst>
              </xdr:cNvPr>
              <xdr:cNvSpPr/>
            </xdr:nvSpPr>
            <xdr:spPr bwMode="auto">
              <a:xfrm>
                <a:off x="3754285" y="2696135"/>
                <a:ext cx="557493" cy="1933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152400</xdr:colOff>
          <xdr:row>15</xdr:row>
          <xdr:rowOff>0</xdr:rowOff>
        </xdr:from>
        <xdr:to>
          <xdr:col>24</xdr:col>
          <xdr:colOff>51289</xdr:colOff>
          <xdr:row>16</xdr:row>
          <xdr:rowOff>22841</xdr:rowOff>
        </xdr:to>
        <xdr:grpSp>
          <xdr:nvGrpSpPr>
            <xdr:cNvPr id="5" name="グループ化 4">
              <a:extLst>
                <a:ext uri="{FF2B5EF4-FFF2-40B4-BE49-F238E27FC236}">
                  <a16:creationId xmlns:a16="http://schemas.microsoft.com/office/drawing/2014/main" id="{00000000-0008-0000-0E00-000005000000}"/>
                </a:ext>
              </a:extLst>
            </xdr:cNvPr>
            <xdr:cNvGrpSpPr/>
          </xdr:nvGrpSpPr>
          <xdr:grpSpPr>
            <a:xfrm>
              <a:off x="3152775" y="2457450"/>
              <a:ext cx="1165714" cy="194291"/>
              <a:chOff x="3149176" y="2695301"/>
              <a:chExt cx="1162602" cy="202822"/>
            </a:xfrm>
          </xdr:grpSpPr>
          <xdr:sp macro="" textlink="">
            <xdr:nvSpPr>
              <xdr:cNvPr id="1270794" name="Check Box 10" hidden="1">
                <a:extLst>
                  <a:ext uri="{63B3BB69-23CF-44E3-9099-C40C66FF867C}">
                    <a14:compatExt spid="_x0000_s1270794"/>
                  </a:ext>
                  <a:ext uri="{FF2B5EF4-FFF2-40B4-BE49-F238E27FC236}">
                    <a16:creationId xmlns:a16="http://schemas.microsoft.com/office/drawing/2014/main" id="{00000000-0008-0000-0E00-00000A641300}"/>
                  </a:ext>
                </a:extLst>
              </xdr:cNvPr>
              <xdr:cNvSpPr/>
            </xdr:nvSpPr>
            <xdr:spPr bwMode="auto">
              <a:xfrm>
                <a:off x="3149176" y="2695301"/>
                <a:ext cx="557493" cy="2028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270795" name="Check Box 11" hidden="1">
                <a:extLst>
                  <a:ext uri="{63B3BB69-23CF-44E3-9099-C40C66FF867C}">
                    <a14:compatExt spid="_x0000_s1270795"/>
                  </a:ext>
                  <a:ext uri="{FF2B5EF4-FFF2-40B4-BE49-F238E27FC236}">
                    <a16:creationId xmlns:a16="http://schemas.microsoft.com/office/drawing/2014/main" id="{00000000-0008-0000-0E00-00000B641300}"/>
                  </a:ext>
                </a:extLst>
              </xdr:cNvPr>
              <xdr:cNvSpPr/>
            </xdr:nvSpPr>
            <xdr:spPr bwMode="auto">
              <a:xfrm>
                <a:off x="3754285" y="2696231"/>
                <a:ext cx="557493" cy="19331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152400</xdr:colOff>
          <xdr:row>12</xdr:row>
          <xdr:rowOff>161925</xdr:rowOff>
        </xdr:from>
        <xdr:to>
          <xdr:col>24</xdr:col>
          <xdr:colOff>51289</xdr:colOff>
          <xdr:row>14</xdr:row>
          <xdr:rowOff>13316</xdr:rowOff>
        </xdr:to>
        <xdr:grpSp>
          <xdr:nvGrpSpPr>
            <xdr:cNvPr id="6" name="グループ化 5">
              <a:extLst>
                <a:ext uri="{FF2B5EF4-FFF2-40B4-BE49-F238E27FC236}">
                  <a16:creationId xmlns:a16="http://schemas.microsoft.com/office/drawing/2014/main" id="{00000000-0008-0000-0E00-000006000000}"/>
                </a:ext>
              </a:extLst>
            </xdr:cNvPr>
            <xdr:cNvGrpSpPr/>
          </xdr:nvGrpSpPr>
          <xdr:grpSpPr>
            <a:xfrm>
              <a:off x="3152775" y="2105025"/>
              <a:ext cx="1165714" cy="194291"/>
              <a:chOff x="3149176" y="2695290"/>
              <a:chExt cx="1162602" cy="202822"/>
            </a:xfrm>
          </xdr:grpSpPr>
          <xdr:sp macro="" textlink="">
            <xdr:nvSpPr>
              <xdr:cNvPr id="1270796" name="Check Box 12" hidden="1">
                <a:extLst>
                  <a:ext uri="{63B3BB69-23CF-44E3-9099-C40C66FF867C}">
                    <a14:compatExt spid="_x0000_s1270796"/>
                  </a:ext>
                  <a:ext uri="{FF2B5EF4-FFF2-40B4-BE49-F238E27FC236}">
                    <a16:creationId xmlns:a16="http://schemas.microsoft.com/office/drawing/2014/main" id="{00000000-0008-0000-0E00-00000C641300}"/>
                  </a:ext>
                </a:extLst>
              </xdr:cNvPr>
              <xdr:cNvSpPr/>
            </xdr:nvSpPr>
            <xdr:spPr bwMode="auto">
              <a:xfrm>
                <a:off x="3149176" y="2695290"/>
                <a:ext cx="557493" cy="2028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270797" name="Check Box 13" hidden="1">
                <a:extLst>
                  <a:ext uri="{63B3BB69-23CF-44E3-9099-C40C66FF867C}">
                    <a14:compatExt spid="_x0000_s1270797"/>
                  </a:ext>
                  <a:ext uri="{FF2B5EF4-FFF2-40B4-BE49-F238E27FC236}">
                    <a16:creationId xmlns:a16="http://schemas.microsoft.com/office/drawing/2014/main" id="{00000000-0008-0000-0E00-00000D641300}"/>
                  </a:ext>
                </a:extLst>
              </xdr:cNvPr>
              <xdr:cNvSpPr/>
            </xdr:nvSpPr>
            <xdr:spPr bwMode="auto">
              <a:xfrm>
                <a:off x="3754285" y="2696231"/>
                <a:ext cx="557493" cy="19331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152400</xdr:colOff>
          <xdr:row>3</xdr:row>
          <xdr:rowOff>133350</xdr:rowOff>
        </xdr:from>
        <xdr:to>
          <xdr:col>24</xdr:col>
          <xdr:colOff>51289</xdr:colOff>
          <xdr:row>4</xdr:row>
          <xdr:rowOff>156191</xdr:rowOff>
        </xdr:to>
        <xdr:grpSp>
          <xdr:nvGrpSpPr>
            <xdr:cNvPr id="7" name="グループ化 6">
              <a:extLst>
                <a:ext uri="{FF2B5EF4-FFF2-40B4-BE49-F238E27FC236}">
                  <a16:creationId xmlns:a16="http://schemas.microsoft.com/office/drawing/2014/main" id="{00000000-0008-0000-0E00-000007000000}"/>
                </a:ext>
              </a:extLst>
            </xdr:cNvPr>
            <xdr:cNvGrpSpPr/>
          </xdr:nvGrpSpPr>
          <xdr:grpSpPr>
            <a:xfrm>
              <a:off x="3152775" y="533400"/>
              <a:ext cx="1165714" cy="194291"/>
              <a:chOff x="3149176" y="2694901"/>
              <a:chExt cx="1162602" cy="202827"/>
            </a:xfrm>
          </xdr:grpSpPr>
          <xdr:sp macro="" textlink="">
            <xdr:nvSpPr>
              <xdr:cNvPr id="1270798" name="Check Box 14" hidden="1">
                <a:extLst>
                  <a:ext uri="{63B3BB69-23CF-44E3-9099-C40C66FF867C}">
                    <a14:compatExt spid="_x0000_s1270798"/>
                  </a:ext>
                  <a:ext uri="{FF2B5EF4-FFF2-40B4-BE49-F238E27FC236}">
                    <a16:creationId xmlns:a16="http://schemas.microsoft.com/office/drawing/2014/main" id="{00000000-0008-0000-0E00-00000E641300}"/>
                  </a:ext>
                </a:extLst>
              </xdr:cNvPr>
              <xdr:cNvSpPr/>
            </xdr:nvSpPr>
            <xdr:spPr bwMode="auto">
              <a:xfrm>
                <a:off x="3149176" y="2694901"/>
                <a:ext cx="557493" cy="20282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270799" name="Check Box 15" hidden="1">
                <a:extLst>
                  <a:ext uri="{63B3BB69-23CF-44E3-9099-C40C66FF867C}">
                    <a14:compatExt spid="_x0000_s1270799"/>
                  </a:ext>
                  <a:ext uri="{FF2B5EF4-FFF2-40B4-BE49-F238E27FC236}">
                    <a16:creationId xmlns:a16="http://schemas.microsoft.com/office/drawing/2014/main" id="{00000000-0008-0000-0E00-00000F641300}"/>
                  </a:ext>
                </a:extLst>
              </xdr:cNvPr>
              <xdr:cNvSpPr/>
            </xdr:nvSpPr>
            <xdr:spPr bwMode="auto">
              <a:xfrm>
                <a:off x="3754285" y="2696135"/>
                <a:ext cx="557493" cy="1933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152400</xdr:colOff>
          <xdr:row>4</xdr:row>
          <xdr:rowOff>161925</xdr:rowOff>
        </xdr:from>
        <xdr:to>
          <xdr:col>24</xdr:col>
          <xdr:colOff>51289</xdr:colOff>
          <xdr:row>6</xdr:row>
          <xdr:rowOff>13316</xdr:rowOff>
        </xdr:to>
        <xdr:grpSp>
          <xdr:nvGrpSpPr>
            <xdr:cNvPr id="8" name="グループ化 7">
              <a:extLst>
                <a:ext uri="{FF2B5EF4-FFF2-40B4-BE49-F238E27FC236}">
                  <a16:creationId xmlns:a16="http://schemas.microsoft.com/office/drawing/2014/main" id="{00000000-0008-0000-0E00-000008000000}"/>
                </a:ext>
              </a:extLst>
            </xdr:cNvPr>
            <xdr:cNvGrpSpPr/>
          </xdr:nvGrpSpPr>
          <xdr:grpSpPr>
            <a:xfrm>
              <a:off x="3152775" y="733425"/>
              <a:ext cx="1165714" cy="194291"/>
              <a:chOff x="3149176" y="2694984"/>
              <a:chExt cx="1162602" cy="202828"/>
            </a:xfrm>
          </xdr:grpSpPr>
          <xdr:sp macro="" textlink="">
            <xdr:nvSpPr>
              <xdr:cNvPr id="1270800" name="Check Box 16" hidden="1">
                <a:extLst>
                  <a:ext uri="{63B3BB69-23CF-44E3-9099-C40C66FF867C}">
                    <a14:compatExt spid="_x0000_s1270800"/>
                  </a:ext>
                  <a:ext uri="{FF2B5EF4-FFF2-40B4-BE49-F238E27FC236}">
                    <a16:creationId xmlns:a16="http://schemas.microsoft.com/office/drawing/2014/main" id="{00000000-0008-0000-0E00-000010641300}"/>
                  </a:ext>
                </a:extLst>
              </xdr:cNvPr>
              <xdr:cNvSpPr/>
            </xdr:nvSpPr>
            <xdr:spPr bwMode="auto">
              <a:xfrm>
                <a:off x="3149176" y="2694984"/>
                <a:ext cx="557493" cy="20282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270801" name="Check Box 17" hidden="1">
                <a:extLst>
                  <a:ext uri="{63B3BB69-23CF-44E3-9099-C40C66FF867C}">
                    <a14:compatExt spid="_x0000_s1270801"/>
                  </a:ext>
                  <a:ext uri="{FF2B5EF4-FFF2-40B4-BE49-F238E27FC236}">
                    <a16:creationId xmlns:a16="http://schemas.microsoft.com/office/drawing/2014/main" id="{00000000-0008-0000-0E00-000011641300}"/>
                  </a:ext>
                </a:extLst>
              </xdr:cNvPr>
              <xdr:cNvSpPr/>
            </xdr:nvSpPr>
            <xdr:spPr bwMode="auto">
              <a:xfrm>
                <a:off x="3754285" y="2696135"/>
                <a:ext cx="557493" cy="1933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2</xdr:col>
      <xdr:colOff>114299</xdr:colOff>
      <xdr:row>7</xdr:row>
      <xdr:rowOff>161925</xdr:rowOff>
    </xdr:from>
    <xdr:to>
      <xdr:col>26</xdr:col>
      <xdr:colOff>66675</xdr:colOff>
      <xdr:row>10</xdr:row>
      <xdr:rowOff>19050</xdr:rowOff>
    </xdr:to>
    <xdr:sp macro="" textlink="">
      <xdr:nvSpPr>
        <xdr:cNvPr id="9" name="大かっこ 8">
          <a:extLst>
            <a:ext uri="{FF2B5EF4-FFF2-40B4-BE49-F238E27FC236}">
              <a16:creationId xmlns:a16="http://schemas.microsoft.com/office/drawing/2014/main" id="{00000000-0008-0000-0E00-000009000000}"/>
            </a:ext>
          </a:extLst>
        </xdr:cNvPr>
        <xdr:cNvSpPr/>
      </xdr:nvSpPr>
      <xdr:spPr>
        <a:xfrm>
          <a:off x="400049" y="1247775"/>
          <a:ext cx="4295776" cy="37147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mc:AlternateContent xmlns:mc="http://schemas.openxmlformats.org/markup-compatibility/2006">
    <mc:Choice xmlns:a14="http://schemas.microsoft.com/office/drawing/2010/main" Requires="a14">
      <xdr:twoCellAnchor>
        <xdr:from>
          <xdr:col>13</xdr:col>
          <xdr:colOff>171450</xdr:colOff>
          <xdr:row>22</xdr:row>
          <xdr:rowOff>0</xdr:rowOff>
        </xdr:from>
        <xdr:to>
          <xdr:col>26</xdr:col>
          <xdr:colOff>28575</xdr:colOff>
          <xdr:row>23</xdr:row>
          <xdr:rowOff>8550</xdr:rowOff>
        </xdr:to>
        <xdr:grpSp>
          <xdr:nvGrpSpPr>
            <xdr:cNvPr id="10" name="グループ化 9">
              <a:extLst>
                <a:ext uri="{FF2B5EF4-FFF2-40B4-BE49-F238E27FC236}">
                  <a16:creationId xmlns:a16="http://schemas.microsoft.com/office/drawing/2014/main" id="{00000000-0008-0000-0E00-00000A000000}"/>
                </a:ext>
              </a:extLst>
            </xdr:cNvPr>
            <xdr:cNvGrpSpPr/>
          </xdr:nvGrpSpPr>
          <xdr:grpSpPr>
            <a:xfrm>
              <a:off x="2447925" y="3657600"/>
              <a:ext cx="2209800" cy="180000"/>
              <a:chOff x="2724158" y="6886562"/>
              <a:chExt cx="2028817" cy="180000"/>
            </a:xfrm>
          </xdr:grpSpPr>
          <xdr:sp macro="" textlink="">
            <xdr:nvSpPr>
              <xdr:cNvPr id="1270802" name="Check Box 18" hidden="1">
                <a:extLst>
                  <a:ext uri="{63B3BB69-23CF-44E3-9099-C40C66FF867C}">
                    <a14:compatExt spid="_x0000_s1270802"/>
                  </a:ext>
                  <a:ext uri="{FF2B5EF4-FFF2-40B4-BE49-F238E27FC236}">
                    <a16:creationId xmlns:a16="http://schemas.microsoft.com/office/drawing/2014/main" id="{00000000-0008-0000-0E00-000012641300}"/>
                  </a:ext>
                </a:extLst>
              </xdr:cNvPr>
              <xdr:cNvSpPr/>
            </xdr:nvSpPr>
            <xdr:spPr bwMode="auto">
              <a:xfrm>
                <a:off x="3247416" y="6886562"/>
                <a:ext cx="679340" cy="180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sp macro="" textlink="">
            <xdr:nvSpPr>
              <xdr:cNvPr id="1270803" name="Check Box 19" hidden="1">
                <a:extLst>
                  <a:ext uri="{63B3BB69-23CF-44E3-9099-C40C66FF867C}">
                    <a14:compatExt spid="_x0000_s1270803"/>
                  </a:ext>
                  <a:ext uri="{FF2B5EF4-FFF2-40B4-BE49-F238E27FC236}">
                    <a16:creationId xmlns:a16="http://schemas.microsoft.com/office/drawing/2014/main" id="{00000000-0008-0000-0E00-000013641300}"/>
                  </a:ext>
                </a:extLst>
              </xdr:cNvPr>
              <xdr:cNvSpPr/>
            </xdr:nvSpPr>
            <xdr:spPr bwMode="auto">
              <a:xfrm>
                <a:off x="3890026" y="6886562"/>
                <a:ext cx="862949" cy="180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該当者なし</a:t>
                </a:r>
              </a:p>
            </xdr:txBody>
          </xdr:sp>
          <xdr:sp macro="" textlink="">
            <xdr:nvSpPr>
              <xdr:cNvPr id="1270804" name="Check Box 20" hidden="1">
                <a:extLst>
                  <a:ext uri="{63B3BB69-23CF-44E3-9099-C40C66FF867C}">
                    <a14:compatExt spid="_x0000_s1270804"/>
                  </a:ext>
                  <a:ext uri="{FF2B5EF4-FFF2-40B4-BE49-F238E27FC236}">
                    <a16:creationId xmlns:a16="http://schemas.microsoft.com/office/drawing/2014/main" id="{00000000-0008-0000-0E00-000014641300}"/>
                  </a:ext>
                </a:extLst>
              </xdr:cNvPr>
              <xdr:cNvSpPr/>
            </xdr:nvSpPr>
            <xdr:spPr bwMode="auto">
              <a:xfrm>
                <a:off x="2724158" y="6886562"/>
                <a:ext cx="523349" cy="180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13</xdr:col>
          <xdr:colOff>171450</xdr:colOff>
          <xdr:row>24</xdr:row>
          <xdr:rowOff>0</xdr:rowOff>
        </xdr:from>
        <xdr:to>
          <xdr:col>26</xdr:col>
          <xdr:colOff>28575</xdr:colOff>
          <xdr:row>25</xdr:row>
          <xdr:rowOff>8550</xdr:rowOff>
        </xdr:to>
        <xdr:grpSp>
          <xdr:nvGrpSpPr>
            <xdr:cNvPr id="11" name="グループ化 10">
              <a:extLst>
                <a:ext uri="{FF2B5EF4-FFF2-40B4-BE49-F238E27FC236}">
                  <a16:creationId xmlns:a16="http://schemas.microsoft.com/office/drawing/2014/main" id="{00000000-0008-0000-0E00-00000B000000}"/>
                </a:ext>
              </a:extLst>
            </xdr:cNvPr>
            <xdr:cNvGrpSpPr/>
          </xdr:nvGrpSpPr>
          <xdr:grpSpPr>
            <a:xfrm>
              <a:off x="2447925" y="4000500"/>
              <a:ext cx="2209800" cy="180000"/>
              <a:chOff x="2724158" y="6886562"/>
              <a:chExt cx="2028817" cy="180000"/>
            </a:xfrm>
          </xdr:grpSpPr>
          <xdr:sp macro="" textlink="">
            <xdr:nvSpPr>
              <xdr:cNvPr id="1270805" name="Check Box 21" hidden="1">
                <a:extLst>
                  <a:ext uri="{63B3BB69-23CF-44E3-9099-C40C66FF867C}">
                    <a14:compatExt spid="_x0000_s1270805"/>
                  </a:ext>
                  <a:ext uri="{FF2B5EF4-FFF2-40B4-BE49-F238E27FC236}">
                    <a16:creationId xmlns:a16="http://schemas.microsoft.com/office/drawing/2014/main" id="{00000000-0008-0000-0E00-000015641300}"/>
                  </a:ext>
                </a:extLst>
              </xdr:cNvPr>
              <xdr:cNvSpPr/>
            </xdr:nvSpPr>
            <xdr:spPr bwMode="auto">
              <a:xfrm>
                <a:off x="3247416" y="6886562"/>
                <a:ext cx="679340" cy="180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sp macro="" textlink="">
            <xdr:nvSpPr>
              <xdr:cNvPr id="1270806" name="Check Box 22" hidden="1">
                <a:extLst>
                  <a:ext uri="{63B3BB69-23CF-44E3-9099-C40C66FF867C}">
                    <a14:compatExt spid="_x0000_s1270806"/>
                  </a:ext>
                  <a:ext uri="{FF2B5EF4-FFF2-40B4-BE49-F238E27FC236}">
                    <a16:creationId xmlns:a16="http://schemas.microsoft.com/office/drawing/2014/main" id="{00000000-0008-0000-0E00-000016641300}"/>
                  </a:ext>
                </a:extLst>
              </xdr:cNvPr>
              <xdr:cNvSpPr/>
            </xdr:nvSpPr>
            <xdr:spPr bwMode="auto">
              <a:xfrm>
                <a:off x="3890026" y="6886562"/>
                <a:ext cx="862949" cy="180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該当者なし</a:t>
                </a:r>
              </a:p>
            </xdr:txBody>
          </xdr:sp>
          <xdr:sp macro="" textlink="">
            <xdr:nvSpPr>
              <xdr:cNvPr id="1270807" name="Check Box 23" hidden="1">
                <a:extLst>
                  <a:ext uri="{63B3BB69-23CF-44E3-9099-C40C66FF867C}">
                    <a14:compatExt spid="_x0000_s1270807"/>
                  </a:ext>
                  <a:ext uri="{FF2B5EF4-FFF2-40B4-BE49-F238E27FC236}">
                    <a16:creationId xmlns:a16="http://schemas.microsoft.com/office/drawing/2014/main" id="{00000000-0008-0000-0E00-000017641300}"/>
                  </a:ext>
                </a:extLst>
              </xdr:cNvPr>
              <xdr:cNvSpPr/>
            </xdr:nvSpPr>
            <xdr:spPr bwMode="auto">
              <a:xfrm>
                <a:off x="2724158" y="6886562"/>
                <a:ext cx="523349" cy="180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39</xdr:row>
          <xdr:rowOff>0</xdr:rowOff>
        </xdr:from>
        <xdr:to>
          <xdr:col>5</xdr:col>
          <xdr:colOff>161925</xdr:colOff>
          <xdr:row>40</xdr:row>
          <xdr:rowOff>9525</xdr:rowOff>
        </xdr:to>
        <xdr:sp macro="" textlink="">
          <xdr:nvSpPr>
            <xdr:cNvPr id="1270808" name="Check Box 53" descr="両方なし" hidden="1">
              <a:extLst>
                <a:ext uri="{63B3BB69-23CF-44E3-9099-C40C66FF867C}">
                  <a14:compatExt spid="_x0000_s1270808"/>
                </a:ext>
                <a:ext uri="{FF2B5EF4-FFF2-40B4-BE49-F238E27FC236}">
                  <a16:creationId xmlns:a16="http://schemas.microsoft.com/office/drawing/2014/main" id="{00000000-0008-0000-0E00-00001864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39</xdr:row>
          <xdr:rowOff>9525</xdr:rowOff>
        </xdr:from>
        <xdr:to>
          <xdr:col>8</xdr:col>
          <xdr:colOff>85725</xdr:colOff>
          <xdr:row>40</xdr:row>
          <xdr:rowOff>9525</xdr:rowOff>
        </xdr:to>
        <xdr:sp macro="" textlink="">
          <xdr:nvSpPr>
            <xdr:cNvPr id="1270809" name="Check Box 173" hidden="1">
              <a:extLst>
                <a:ext uri="{63B3BB69-23CF-44E3-9099-C40C66FF867C}">
                  <a14:compatExt spid="_x0000_s1270809"/>
                </a:ext>
                <a:ext uri="{FF2B5EF4-FFF2-40B4-BE49-F238E27FC236}">
                  <a16:creationId xmlns:a16="http://schemas.microsoft.com/office/drawing/2014/main" id="{00000000-0008-0000-0E00-00001964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171450</xdr:colOff>
          <xdr:row>39</xdr:row>
          <xdr:rowOff>9525</xdr:rowOff>
        </xdr:from>
        <xdr:to>
          <xdr:col>15</xdr:col>
          <xdr:colOff>76200</xdr:colOff>
          <xdr:row>40</xdr:row>
          <xdr:rowOff>9525</xdr:rowOff>
        </xdr:to>
        <xdr:sp macro="" textlink="">
          <xdr:nvSpPr>
            <xdr:cNvPr id="1270810" name="Check Box 26" hidden="1">
              <a:extLst>
                <a:ext uri="{63B3BB69-23CF-44E3-9099-C40C66FF867C}">
                  <a14:compatExt spid="_x0000_s1270810"/>
                </a:ext>
                <a:ext uri="{FF2B5EF4-FFF2-40B4-BE49-F238E27FC236}">
                  <a16:creationId xmlns:a16="http://schemas.microsoft.com/office/drawing/2014/main" id="{00000000-0008-0000-0E00-00001A64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161925</xdr:colOff>
          <xdr:row>38</xdr:row>
          <xdr:rowOff>161925</xdr:rowOff>
        </xdr:from>
        <xdr:to>
          <xdr:col>24</xdr:col>
          <xdr:colOff>114300</xdr:colOff>
          <xdr:row>40</xdr:row>
          <xdr:rowOff>28575</xdr:rowOff>
        </xdr:to>
        <xdr:sp macro="" textlink="">
          <xdr:nvSpPr>
            <xdr:cNvPr id="1270811" name="Check Box 50" descr="両方なし" hidden="1">
              <a:extLst>
                <a:ext uri="{63B3BB69-23CF-44E3-9099-C40C66FF867C}">
                  <a14:compatExt spid="_x0000_s1270811"/>
                </a:ext>
                <a:ext uri="{FF2B5EF4-FFF2-40B4-BE49-F238E27FC236}">
                  <a16:creationId xmlns:a16="http://schemas.microsoft.com/office/drawing/2014/main" id="{00000000-0008-0000-0E00-00001B64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xdr:from>
          <xdr:col>17</xdr:col>
          <xdr:colOff>152400</xdr:colOff>
          <xdr:row>41</xdr:row>
          <xdr:rowOff>0</xdr:rowOff>
        </xdr:from>
        <xdr:to>
          <xdr:col>24</xdr:col>
          <xdr:colOff>51289</xdr:colOff>
          <xdr:row>42</xdr:row>
          <xdr:rowOff>22841</xdr:rowOff>
        </xdr:to>
        <xdr:grpSp>
          <xdr:nvGrpSpPr>
            <xdr:cNvPr id="12" name="グループ化 11">
              <a:extLst>
                <a:ext uri="{FF2B5EF4-FFF2-40B4-BE49-F238E27FC236}">
                  <a16:creationId xmlns:a16="http://schemas.microsoft.com/office/drawing/2014/main" id="{00000000-0008-0000-0E00-00000C000000}"/>
                </a:ext>
              </a:extLst>
            </xdr:cNvPr>
            <xdr:cNvGrpSpPr/>
          </xdr:nvGrpSpPr>
          <xdr:grpSpPr>
            <a:xfrm>
              <a:off x="3152775" y="6915150"/>
              <a:ext cx="1165714" cy="194291"/>
              <a:chOff x="3149176" y="2694865"/>
              <a:chExt cx="1162602" cy="202826"/>
            </a:xfrm>
          </xdr:grpSpPr>
          <xdr:sp macro="" textlink="">
            <xdr:nvSpPr>
              <xdr:cNvPr id="1270812" name="Check Box 28" hidden="1">
                <a:extLst>
                  <a:ext uri="{63B3BB69-23CF-44E3-9099-C40C66FF867C}">
                    <a14:compatExt spid="_x0000_s1270812"/>
                  </a:ext>
                  <a:ext uri="{FF2B5EF4-FFF2-40B4-BE49-F238E27FC236}">
                    <a16:creationId xmlns:a16="http://schemas.microsoft.com/office/drawing/2014/main" id="{00000000-0008-0000-0E00-00001C641300}"/>
                  </a:ext>
                </a:extLst>
              </xdr:cNvPr>
              <xdr:cNvSpPr/>
            </xdr:nvSpPr>
            <xdr:spPr bwMode="auto">
              <a:xfrm>
                <a:off x="3149176" y="2694865"/>
                <a:ext cx="557493" cy="20282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270813" name="Check Box 29" hidden="1">
                <a:extLst>
                  <a:ext uri="{63B3BB69-23CF-44E3-9099-C40C66FF867C}">
                    <a14:compatExt spid="_x0000_s1270813"/>
                  </a:ext>
                  <a:ext uri="{FF2B5EF4-FFF2-40B4-BE49-F238E27FC236}">
                    <a16:creationId xmlns:a16="http://schemas.microsoft.com/office/drawing/2014/main" id="{00000000-0008-0000-0E00-00001D641300}"/>
                  </a:ext>
                </a:extLst>
              </xdr:cNvPr>
              <xdr:cNvSpPr/>
            </xdr:nvSpPr>
            <xdr:spPr bwMode="auto">
              <a:xfrm>
                <a:off x="3754285" y="2696135"/>
                <a:ext cx="557493" cy="1933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152400</xdr:colOff>
          <xdr:row>43</xdr:row>
          <xdr:rowOff>5196</xdr:rowOff>
        </xdr:from>
        <xdr:to>
          <xdr:col>24</xdr:col>
          <xdr:colOff>51289</xdr:colOff>
          <xdr:row>44</xdr:row>
          <xdr:rowOff>28037</xdr:rowOff>
        </xdr:to>
        <xdr:grpSp>
          <xdr:nvGrpSpPr>
            <xdr:cNvPr id="13" name="グループ化 12">
              <a:extLst>
                <a:ext uri="{FF2B5EF4-FFF2-40B4-BE49-F238E27FC236}">
                  <a16:creationId xmlns:a16="http://schemas.microsoft.com/office/drawing/2014/main" id="{00000000-0008-0000-0E00-00000D000000}"/>
                </a:ext>
              </a:extLst>
            </xdr:cNvPr>
            <xdr:cNvGrpSpPr/>
          </xdr:nvGrpSpPr>
          <xdr:grpSpPr>
            <a:xfrm>
              <a:off x="3152775" y="7263246"/>
              <a:ext cx="1165714" cy="194291"/>
              <a:chOff x="3149176" y="2694865"/>
              <a:chExt cx="1162602" cy="202826"/>
            </a:xfrm>
          </xdr:grpSpPr>
          <xdr:sp macro="" textlink="">
            <xdr:nvSpPr>
              <xdr:cNvPr id="1270814" name="Check Box 30" hidden="1">
                <a:extLst>
                  <a:ext uri="{63B3BB69-23CF-44E3-9099-C40C66FF867C}">
                    <a14:compatExt spid="_x0000_s1270814"/>
                  </a:ext>
                  <a:ext uri="{FF2B5EF4-FFF2-40B4-BE49-F238E27FC236}">
                    <a16:creationId xmlns:a16="http://schemas.microsoft.com/office/drawing/2014/main" id="{00000000-0008-0000-0E00-00001E641300}"/>
                  </a:ext>
                </a:extLst>
              </xdr:cNvPr>
              <xdr:cNvSpPr/>
            </xdr:nvSpPr>
            <xdr:spPr bwMode="auto">
              <a:xfrm>
                <a:off x="3149176" y="2694865"/>
                <a:ext cx="557493" cy="20282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270815" name="Check Box 31" hidden="1">
                <a:extLst>
                  <a:ext uri="{63B3BB69-23CF-44E3-9099-C40C66FF867C}">
                    <a14:compatExt spid="_x0000_s1270815"/>
                  </a:ext>
                  <a:ext uri="{FF2B5EF4-FFF2-40B4-BE49-F238E27FC236}">
                    <a16:creationId xmlns:a16="http://schemas.microsoft.com/office/drawing/2014/main" id="{00000000-0008-0000-0E00-00001F641300}"/>
                  </a:ext>
                </a:extLst>
              </xdr:cNvPr>
              <xdr:cNvSpPr/>
            </xdr:nvSpPr>
            <xdr:spPr bwMode="auto">
              <a:xfrm>
                <a:off x="3754285" y="2696135"/>
                <a:ext cx="557493" cy="1933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152400</xdr:colOff>
          <xdr:row>45</xdr:row>
          <xdr:rowOff>161925</xdr:rowOff>
        </xdr:from>
        <xdr:to>
          <xdr:col>24</xdr:col>
          <xdr:colOff>51289</xdr:colOff>
          <xdr:row>47</xdr:row>
          <xdr:rowOff>13316</xdr:rowOff>
        </xdr:to>
        <xdr:grpSp>
          <xdr:nvGrpSpPr>
            <xdr:cNvPr id="14" name="グループ化 13">
              <a:extLst>
                <a:ext uri="{FF2B5EF4-FFF2-40B4-BE49-F238E27FC236}">
                  <a16:creationId xmlns:a16="http://schemas.microsoft.com/office/drawing/2014/main" id="{00000000-0008-0000-0E00-00000E000000}"/>
                </a:ext>
              </a:extLst>
            </xdr:cNvPr>
            <xdr:cNvGrpSpPr/>
          </xdr:nvGrpSpPr>
          <xdr:grpSpPr>
            <a:xfrm>
              <a:off x="3152775" y="7762875"/>
              <a:ext cx="1165714" cy="194291"/>
              <a:chOff x="3149176" y="2695111"/>
              <a:chExt cx="1162602" cy="202825"/>
            </a:xfrm>
          </xdr:grpSpPr>
          <xdr:sp macro="" textlink="">
            <xdr:nvSpPr>
              <xdr:cNvPr id="1270816" name="Check Box 32" hidden="1">
                <a:extLst>
                  <a:ext uri="{63B3BB69-23CF-44E3-9099-C40C66FF867C}">
                    <a14:compatExt spid="_x0000_s1270816"/>
                  </a:ext>
                  <a:ext uri="{FF2B5EF4-FFF2-40B4-BE49-F238E27FC236}">
                    <a16:creationId xmlns:a16="http://schemas.microsoft.com/office/drawing/2014/main" id="{00000000-0008-0000-0E00-000020641300}"/>
                  </a:ext>
                </a:extLst>
              </xdr:cNvPr>
              <xdr:cNvSpPr/>
            </xdr:nvSpPr>
            <xdr:spPr bwMode="auto">
              <a:xfrm>
                <a:off x="3149176" y="2695111"/>
                <a:ext cx="557493" cy="2028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270817" name="Check Box 33" hidden="1">
                <a:extLst>
                  <a:ext uri="{63B3BB69-23CF-44E3-9099-C40C66FF867C}">
                    <a14:compatExt spid="_x0000_s1270817"/>
                  </a:ext>
                  <a:ext uri="{FF2B5EF4-FFF2-40B4-BE49-F238E27FC236}">
                    <a16:creationId xmlns:a16="http://schemas.microsoft.com/office/drawing/2014/main" id="{00000000-0008-0000-0E00-000021641300}"/>
                  </a:ext>
                </a:extLst>
              </xdr:cNvPr>
              <xdr:cNvSpPr/>
            </xdr:nvSpPr>
            <xdr:spPr bwMode="auto">
              <a:xfrm>
                <a:off x="3754285" y="2696135"/>
                <a:ext cx="557493" cy="1933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152400</xdr:colOff>
          <xdr:row>60</xdr:row>
          <xdr:rowOff>0</xdr:rowOff>
        </xdr:from>
        <xdr:to>
          <xdr:col>24</xdr:col>
          <xdr:colOff>51289</xdr:colOff>
          <xdr:row>61</xdr:row>
          <xdr:rowOff>22841</xdr:rowOff>
        </xdr:to>
        <xdr:grpSp>
          <xdr:nvGrpSpPr>
            <xdr:cNvPr id="15" name="グループ化 14">
              <a:extLst>
                <a:ext uri="{FF2B5EF4-FFF2-40B4-BE49-F238E27FC236}">
                  <a16:creationId xmlns:a16="http://schemas.microsoft.com/office/drawing/2014/main" id="{00000000-0008-0000-0E00-00000F000000}"/>
                </a:ext>
              </a:extLst>
            </xdr:cNvPr>
            <xdr:cNvGrpSpPr/>
          </xdr:nvGrpSpPr>
          <xdr:grpSpPr>
            <a:xfrm>
              <a:off x="3152775" y="10172700"/>
              <a:ext cx="1165714" cy="194291"/>
              <a:chOff x="3149176" y="2694865"/>
              <a:chExt cx="1162602" cy="202826"/>
            </a:xfrm>
          </xdr:grpSpPr>
          <xdr:sp macro="" textlink="">
            <xdr:nvSpPr>
              <xdr:cNvPr id="1270818" name="Check Box 34" hidden="1">
                <a:extLst>
                  <a:ext uri="{63B3BB69-23CF-44E3-9099-C40C66FF867C}">
                    <a14:compatExt spid="_x0000_s1270818"/>
                  </a:ext>
                  <a:ext uri="{FF2B5EF4-FFF2-40B4-BE49-F238E27FC236}">
                    <a16:creationId xmlns:a16="http://schemas.microsoft.com/office/drawing/2014/main" id="{00000000-0008-0000-0E00-000022641300}"/>
                  </a:ext>
                </a:extLst>
              </xdr:cNvPr>
              <xdr:cNvSpPr/>
            </xdr:nvSpPr>
            <xdr:spPr bwMode="auto">
              <a:xfrm>
                <a:off x="3149176" y="2694865"/>
                <a:ext cx="557493" cy="20282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270819" name="Check Box 35" hidden="1">
                <a:extLst>
                  <a:ext uri="{63B3BB69-23CF-44E3-9099-C40C66FF867C}">
                    <a14:compatExt spid="_x0000_s1270819"/>
                  </a:ext>
                  <a:ext uri="{FF2B5EF4-FFF2-40B4-BE49-F238E27FC236}">
                    <a16:creationId xmlns:a16="http://schemas.microsoft.com/office/drawing/2014/main" id="{00000000-0008-0000-0E00-000023641300}"/>
                  </a:ext>
                </a:extLst>
              </xdr:cNvPr>
              <xdr:cNvSpPr/>
            </xdr:nvSpPr>
            <xdr:spPr bwMode="auto">
              <a:xfrm>
                <a:off x="3754285" y="2696135"/>
                <a:ext cx="557493" cy="1933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152400</xdr:colOff>
          <xdr:row>57</xdr:row>
          <xdr:rowOff>0</xdr:rowOff>
        </xdr:from>
        <xdr:to>
          <xdr:col>24</xdr:col>
          <xdr:colOff>51289</xdr:colOff>
          <xdr:row>58</xdr:row>
          <xdr:rowOff>22841</xdr:rowOff>
        </xdr:to>
        <xdr:grpSp>
          <xdr:nvGrpSpPr>
            <xdr:cNvPr id="16" name="グループ化 15">
              <a:extLst>
                <a:ext uri="{FF2B5EF4-FFF2-40B4-BE49-F238E27FC236}">
                  <a16:creationId xmlns:a16="http://schemas.microsoft.com/office/drawing/2014/main" id="{00000000-0008-0000-0E00-000010000000}"/>
                </a:ext>
              </a:extLst>
            </xdr:cNvPr>
            <xdr:cNvGrpSpPr/>
          </xdr:nvGrpSpPr>
          <xdr:grpSpPr>
            <a:xfrm>
              <a:off x="3152775" y="9658350"/>
              <a:ext cx="1165714" cy="194291"/>
              <a:chOff x="3149176" y="2694865"/>
              <a:chExt cx="1162602" cy="202826"/>
            </a:xfrm>
          </xdr:grpSpPr>
          <xdr:sp macro="" textlink="">
            <xdr:nvSpPr>
              <xdr:cNvPr id="1270820" name="Check Box 36" hidden="1">
                <a:extLst>
                  <a:ext uri="{63B3BB69-23CF-44E3-9099-C40C66FF867C}">
                    <a14:compatExt spid="_x0000_s1270820"/>
                  </a:ext>
                  <a:ext uri="{FF2B5EF4-FFF2-40B4-BE49-F238E27FC236}">
                    <a16:creationId xmlns:a16="http://schemas.microsoft.com/office/drawing/2014/main" id="{00000000-0008-0000-0E00-000024641300}"/>
                  </a:ext>
                </a:extLst>
              </xdr:cNvPr>
              <xdr:cNvSpPr/>
            </xdr:nvSpPr>
            <xdr:spPr bwMode="auto">
              <a:xfrm>
                <a:off x="3149176" y="2694865"/>
                <a:ext cx="557493" cy="20282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270821" name="Check Box 37" hidden="1">
                <a:extLst>
                  <a:ext uri="{63B3BB69-23CF-44E3-9099-C40C66FF867C}">
                    <a14:compatExt spid="_x0000_s1270821"/>
                  </a:ext>
                  <a:ext uri="{FF2B5EF4-FFF2-40B4-BE49-F238E27FC236}">
                    <a16:creationId xmlns:a16="http://schemas.microsoft.com/office/drawing/2014/main" id="{00000000-0008-0000-0E00-000025641300}"/>
                  </a:ext>
                </a:extLst>
              </xdr:cNvPr>
              <xdr:cNvSpPr/>
            </xdr:nvSpPr>
            <xdr:spPr bwMode="auto">
              <a:xfrm>
                <a:off x="3754285" y="2696135"/>
                <a:ext cx="557493" cy="1933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wsDr>
</file>

<file path=xl/drawings/drawing13.xml><?xml version="1.0" encoding="utf-8"?>
<xdr:wsDr xmlns:xdr="http://schemas.openxmlformats.org/drawingml/2006/spreadsheetDrawing" xmlns:a="http://schemas.openxmlformats.org/drawingml/2006/main">
  <xdr:twoCellAnchor>
    <xdr:from>
      <xdr:col>3</xdr:col>
      <xdr:colOff>66674</xdr:colOff>
      <xdr:row>39</xdr:row>
      <xdr:rowOff>9525</xdr:rowOff>
    </xdr:from>
    <xdr:to>
      <xdr:col>26</xdr:col>
      <xdr:colOff>57150</xdr:colOff>
      <xdr:row>42</xdr:row>
      <xdr:rowOff>0</xdr:rowOff>
    </xdr:to>
    <xdr:sp macro="" textlink="">
      <xdr:nvSpPr>
        <xdr:cNvPr id="2" name="AutoShape 3">
          <a:extLst>
            <a:ext uri="{FF2B5EF4-FFF2-40B4-BE49-F238E27FC236}">
              <a16:creationId xmlns:a16="http://schemas.microsoft.com/office/drawing/2014/main" id="{00000000-0008-0000-0F00-000002000000}"/>
            </a:ext>
          </a:extLst>
        </xdr:cNvPr>
        <xdr:cNvSpPr>
          <a:spLocks noChangeArrowheads="1"/>
        </xdr:cNvSpPr>
      </xdr:nvSpPr>
      <xdr:spPr bwMode="auto">
        <a:xfrm>
          <a:off x="533399" y="6486525"/>
          <a:ext cx="4152901" cy="504825"/>
        </a:xfrm>
        <a:prstGeom prst="bracketPair">
          <a:avLst>
            <a:gd name="adj" fmla="val 7792"/>
          </a:avLst>
        </a:prstGeom>
        <a:noFill/>
        <a:ln w="9525">
          <a:solidFill>
            <a:srgbClr val="000000"/>
          </a:solidFill>
          <a:round/>
          <a:headEnd/>
          <a:tailEnd/>
        </a:ln>
      </xdr:spPr>
    </xdr:sp>
    <xdr:clientData/>
  </xdr:twoCellAnchor>
  <xdr:twoCellAnchor>
    <xdr:from>
      <xdr:col>19</xdr:col>
      <xdr:colOff>152400</xdr:colOff>
      <xdr:row>37</xdr:row>
      <xdr:rowOff>9525</xdr:rowOff>
    </xdr:from>
    <xdr:to>
      <xdr:col>26</xdr:col>
      <xdr:colOff>47625</xdr:colOff>
      <xdr:row>38</xdr:row>
      <xdr:rowOff>38100</xdr:rowOff>
    </xdr:to>
    <xdr:grpSp>
      <xdr:nvGrpSpPr>
        <xdr:cNvPr id="3" name="Group 13">
          <a:extLst>
            <a:ext uri="{FF2B5EF4-FFF2-40B4-BE49-F238E27FC236}">
              <a16:creationId xmlns:a16="http://schemas.microsoft.com/office/drawing/2014/main" id="{00000000-0008-0000-0F00-000003000000}"/>
            </a:ext>
          </a:extLst>
        </xdr:cNvPr>
        <xdr:cNvGrpSpPr>
          <a:grpSpLocks/>
        </xdr:cNvGrpSpPr>
      </xdr:nvGrpSpPr>
      <xdr:grpSpPr bwMode="auto">
        <a:xfrm>
          <a:off x="3514725" y="6143625"/>
          <a:ext cx="1162050" cy="200025"/>
          <a:chOff x="31496" y="26961"/>
          <a:chExt cx="11626" cy="2028"/>
        </a:xfrm>
      </xdr:grpSpPr>
      <xdr:sp macro="" textlink="">
        <xdr:nvSpPr>
          <xdr:cNvPr id="4" name="Check Box 94" hidden="1">
            <a:extLst>
              <a:ext uri="{63B3BB69-23CF-44E3-9099-C40C66FF867C}">
                <a14:compatExt xmlns:a14="http://schemas.microsoft.com/office/drawing/2010/main" spid="_x0000_s670752"/>
              </a:ext>
              <a:ext uri="{FF2B5EF4-FFF2-40B4-BE49-F238E27FC236}">
                <a16:creationId xmlns:a16="http://schemas.microsoft.com/office/drawing/2014/main" id="{00000000-0008-0000-0F00-000004000000}"/>
              </a:ext>
            </a:extLst>
          </xdr:cNvPr>
          <xdr:cNvSpPr/>
        </xdr:nvSpPr>
        <xdr:spPr bwMode="auto">
          <a:xfrm>
            <a:off x="31496" y="26961"/>
            <a:ext cx="5574" cy="202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5" name="Check Box 95" hidden="1">
            <a:extLst>
              <a:ext uri="{63B3BB69-23CF-44E3-9099-C40C66FF867C}">
                <a14:compatExt xmlns:a14="http://schemas.microsoft.com/office/drawing/2010/main" spid="_x0000_s670753"/>
              </a:ext>
              <a:ext uri="{FF2B5EF4-FFF2-40B4-BE49-F238E27FC236}">
                <a16:creationId xmlns:a16="http://schemas.microsoft.com/office/drawing/2014/main" id="{00000000-0008-0000-0F00-000005000000}"/>
              </a:ext>
            </a:extLst>
          </xdr:cNvPr>
          <xdr:cNvSpPr/>
        </xdr:nvSpPr>
        <xdr:spPr bwMode="auto">
          <a:xfrm>
            <a:off x="37547" y="26961"/>
            <a:ext cx="5575" cy="193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xdr:from>
          <xdr:col>19</xdr:col>
          <xdr:colOff>152400</xdr:colOff>
          <xdr:row>37</xdr:row>
          <xdr:rowOff>9525</xdr:rowOff>
        </xdr:from>
        <xdr:to>
          <xdr:col>26</xdr:col>
          <xdr:colOff>47625</xdr:colOff>
          <xdr:row>38</xdr:row>
          <xdr:rowOff>38100</xdr:rowOff>
        </xdr:to>
        <xdr:grpSp>
          <xdr:nvGrpSpPr>
            <xdr:cNvPr id="6" name="Group 49">
              <a:extLst>
                <a:ext uri="{FF2B5EF4-FFF2-40B4-BE49-F238E27FC236}">
                  <a16:creationId xmlns:a16="http://schemas.microsoft.com/office/drawing/2014/main" id="{00000000-0008-0000-0F00-000006000000}"/>
                </a:ext>
              </a:extLst>
            </xdr:cNvPr>
            <xdr:cNvGrpSpPr>
              <a:grpSpLocks/>
            </xdr:cNvGrpSpPr>
          </xdr:nvGrpSpPr>
          <xdr:grpSpPr bwMode="auto">
            <a:xfrm>
              <a:off x="3514725" y="6143625"/>
              <a:ext cx="1162050" cy="200025"/>
              <a:chOff x="31496" y="26961"/>
              <a:chExt cx="11626" cy="2028"/>
            </a:xfrm>
          </xdr:grpSpPr>
          <xdr:sp macro="" textlink="">
            <xdr:nvSpPr>
              <xdr:cNvPr id="1363969" name="Check Box 1" hidden="1">
                <a:extLst>
                  <a:ext uri="{63B3BB69-23CF-44E3-9099-C40C66FF867C}">
                    <a14:compatExt spid="_x0000_s1363969"/>
                  </a:ext>
                  <a:ext uri="{FF2B5EF4-FFF2-40B4-BE49-F238E27FC236}">
                    <a16:creationId xmlns:a16="http://schemas.microsoft.com/office/drawing/2014/main" id="{00000000-0008-0000-0F00-000001D01400}"/>
                  </a:ext>
                </a:extLst>
              </xdr:cNvPr>
              <xdr:cNvSpPr/>
            </xdr:nvSpPr>
            <xdr:spPr bwMode="auto">
              <a:xfrm>
                <a:off x="31496" y="26961"/>
                <a:ext cx="5574" cy="202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363970" name="Check Box 2" hidden="1">
                <a:extLst>
                  <a:ext uri="{63B3BB69-23CF-44E3-9099-C40C66FF867C}">
                    <a14:compatExt spid="_x0000_s1363970"/>
                  </a:ext>
                  <a:ext uri="{FF2B5EF4-FFF2-40B4-BE49-F238E27FC236}">
                    <a16:creationId xmlns:a16="http://schemas.microsoft.com/office/drawing/2014/main" id="{00000000-0008-0000-0F00-000002D01400}"/>
                  </a:ext>
                </a:extLst>
              </xdr:cNvPr>
              <xdr:cNvSpPr/>
            </xdr:nvSpPr>
            <xdr:spPr bwMode="auto">
              <a:xfrm>
                <a:off x="37547" y="26961"/>
                <a:ext cx="5575" cy="193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152400</xdr:colOff>
          <xdr:row>43</xdr:row>
          <xdr:rowOff>0</xdr:rowOff>
        </xdr:from>
        <xdr:to>
          <xdr:col>26</xdr:col>
          <xdr:colOff>47625</xdr:colOff>
          <xdr:row>44</xdr:row>
          <xdr:rowOff>19050</xdr:rowOff>
        </xdr:to>
        <xdr:grpSp>
          <xdr:nvGrpSpPr>
            <xdr:cNvPr id="7" name="Group 28">
              <a:extLst>
                <a:ext uri="{FF2B5EF4-FFF2-40B4-BE49-F238E27FC236}">
                  <a16:creationId xmlns:a16="http://schemas.microsoft.com/office/drawing/2014/main" id="{00000000-0008-0000-0F00-000007000000}"/>
                </a:ext>
              </a:extLst>
            </xdr:cNvPr>
            <xdr:cNvGrpSpPr>
              <a:grpSpLocks/>
            </xdr:cNvGrpSpPr>
          </xdr:nvGrpSpPr>
          <xdr:grpSpPr bwMode="auto">
            <a:xfrm>
              <a:off x="3514725" y="7162800"/>
              <a:ext cx="1162050" cy="190500"/>
              <a:chOff x="31496" y="26961"/>
              <a:chExt cx="11626" cy="2028"/>
            </a:xfrm>
          </xdr:grpSpPr>
          <xdr:sp macro="" textlink="">
            <xdr:nvSpPr>
              <xdr:cNvPr id="1363971" name="Check Box 3" hidden="1">
                <a:extLst>
                  <a:ext uri="{63B3BB69-23CF-44E3-9099-C40C66FF867C}">
                    <a14:compatExt spid="_x0000_s1363971"/>
                  </a:ext>
                  <a:ext uri="{FF2B5EF4-FFF2-40B4-BE49-F238E27FC236}">
                    <a16:creationId xmlns:a16="http://schemas.microsoft.com/office/drawing/2014/main" id="{00000000-0008-0000-0F00-000003D01400}"/>
                  </a:ext>
                </a:extLst>
              </xdr:cNvPr>
              <xdr:cNvSpPr/>
            </xdr:nvSpPr>
            <xdr:spPr bwMode="auto">
              <a:xfrm>
                <a:off x="31496" y="26961"/>
                <a:ext cx="5574" cy="202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363972" name="Check Box 95" hidden="1">
                <a:extLst>
                  <a:ext uri="{63B3BB69-23CF-44E3-9099-C40C66FF867C}">
                    <a14:compatExt spid="_x0000_s1363972"/>
                  </a:ext>
                  <a:ext uri="{FF2B5EF4-FFF2-40B4-BE49-F238E27FC236}">
                    <a16:creationId xmlns:a16="http://schemas.microsoft.com/office/drawing/2014/main" id="{00000000-0008-0000-0F00-000004D01400}"/>
                  </a:ext>
                </a:extLst>
              </xdr:cNvPr>
              <xdr:cNvSpPr/>
            </xdr:nvSpPr>
            <xdr:spPr bwMode="auto">
              <a:xfrm>
                <a:off x="37547" y="26961"/>
                <a:ext cx="5575" cy="193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152400</xdr:colOff>
          <xdr:row>51</xdr:row>
          <xdr:rowOff>0</xdr:rowOff>
        </xdr:from>
        <xdr:to>
          <xdr:col>26</xdr:col>
          <xdr:colOff>47625</xdr:colOff>
          <xdr:row>52</xdr:row>
          <xdr:rowOff>47625</xdr:rowOff>
        </xdr:to>
        <xdr:grpSp>
          <xdr:nvGrpSpPr>
            <xdr:cNvPr id="8" name="Group 49">
              <a:extLst>
                <a:ext uri="{FF2B5EF4-FFF2-40B4-BE49-F238E27FC236}">
                  <a16:creationId xmlns:a16="http://schemas.microsoft.com/office/drawing/2014/main" id="{00000000-0008-0000-0F00-000008000000}"/>
                </a:ext>
              </a:extLst>
            </xdr:cNvPr>
            <xdr:cNvGrpSpPr>
              <a:grpSpLocks/>
            </xdr:cNvGrpSpPr>
          </xdr:nvGrpSpPr>
          <xdr:grpSpPr bwMode="auto">
            <a:xfrm>
              <a:off x="3514725" y="8486775"/>
              <a:ext cx="1162050" cy="200025"/>
              <a:chOff x="31496" y="26961"/>
              <a:chExt cx="11626" cy="2028"/>
            </a:xfrm>
          </xdr:grpSpPr>
          <xdr:sp macro="" textlink="">
            <xdr:nvSpPr>
              <xdr:cNvPr id="1363973" name="Check Box 5" hidden="1">
                <a:extLst>
                  <a:ext uri="{63B3BB69-23CF-44E3-9099-C40C66FF867C}">
                    <a14:compatExt spid="_x0000_s1363973"/>
                  </a:ext>
                  <a:ext uri="{FF2B5EF4-FFF2-40B4-BE49-F238E27FC236}">
                    <a16:creationId xmlns:a16="http://schemas.microsoft.com/office/drawing/2014/main" id="{00000000-0008-0000-0F00-000005D01400}"/>
                  </a:ext>
                </a:extLst>
              </xdr:cNvPr>
              <xdr:cNvSpPr/>
            </xdr:nvSpPr>
            <xdr:spPr bwMode="auto">
              <a:xfrm>
                <a:off x="31496" y="26961"/>
                <a:ext cx="5574" cy="202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363974" name="Check Box 6" hidden="1">
                <a:extLst>
                  <a:ext uri="{63B3BB69-23CF-44E3-9099-C40C66FF867C}">
                    <a14:compatExt spid="_x0000_s1363974"/>
                  </a:ext>
                  <a:ext uri="{FF2B5EF4-FFF2-40B4-BE49-F238E27FC236}">
                    <a16:creationId xmlns:a16="http://schemas.microsoft.com/office/drawing/2014/main" id="{00000000-0008-0000-0F00-000006D01400}"/>
                  </a:ext>
                </a:extLst>
              </xdr:cNvPr>
              <xdr:cNvSpPr/>
            </xdr:nvSpPr>
            <xdr:spPr bwMode="auto">
              <a:xfrm>
                <a:off x="37547" y="26961"/>
                <a:ext cx="5575" cy="193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152400</xdr:colOff>
          <xdr:row>54</xdr:row>
          <xdr:rowOff>0</xdr:rowOff>
        </xdr:from>
        <xdr:to>
          <xdr:col>26</xdr:col>
          <xdr:colOff>47625</xdr:colOff>
          <xdr:row>55</xdr:row>
          <xdr:rowOff>47625</xdr:rowOff>
        </xdr:to>
        <xdr:grpSp>
          <xdr:nvGrpSpPr>
            <xdr:cNvPr id="9" name="Group 49">
              <a:extLst>
                <a:ext uri="{FF2B5EF4-FFF2-40B4-BE49-F238E27FC236}">
                  <a16:creationId xmlns:a16="http://schemas.microsoft.com/office/drawing/2014/main" id="{00000000-0008-0000-0F00-000009000000}"/>
                </a:ext>
              </a:extLst>
            </xdr:cNvPr>
            <xdr:cNvGrpSpPr>
              <a:grpSpLocks/>
            </xdr:cNvGrpSpPr>
          </xdr:nvGrpSpPr>
          <xdr:grpSpPr bwMode="auto">
            <a:xfrm>
              <a:off x="3514725" y="8943975"/>
              <a:ext cx="1162050" cy="200025"/>
              <a:chOff x="31496" y="26961"/>
              <a:chExt cx="11626" cy="2028"/>
            </a:xfrm>
          </xdr:grpSpPr>
          <xdr:sp macro="" textlink="">
            <xdr:nvSpPr>
              <xdr:cNvPr id="1363975" name="Check Box 7" hidden="1">
                <a:extLst>
                  <a:ext uri="{63B3BB69-23CF-44E3-9099-C40C66FF867C}">
                    <a14:compatExt spid="_x0000_s1363975"/>
                  </a:ext>
                  <a:ext uri="{FF2B5EF4-FFF2-40B4-BE49-F238E27FC236}">
                    <a16:creationId xmlns:a16="http://schemas.microsoft.com/office/drawing/2014/main" id="{00000000-0008-0000-0F00-000007D01400}"/>
                  </a:ext>
                </a:extLst>
              </xdr:cNvPr>
              <xdr:cNvSpPr/>
            </xdr:nvSpPr>
            <xdr:spPr bwMode="auto">
              <a:xfrm>
                <a:off x="31496" y="26961"/>
                <a:ext cx="5574" cy="202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363976" name="Check Box 8" hidden="1">
                <a:extLst>
                  <a:ext uri="{63B3BB69-23CF-44E3-9099-C40C66FF867C}">
                    <a14:compatExt spid="_x0000_s1363976"/>
                  </a:ext>
                  <a:ext uri="{FF2B5EF4-FFF2-40B4-BE49-F238E27FC236}">
                    <a16:creationId xmlns:a16="http://schemas.microsoft.com/office/drawing/2014/main" id="{00000000-0008-0000-0F00-000008D01400}"/>
                  </a:ext>
                </a:extLst>
              </xdr:cNvPr>
              <xdr:cNvSpPr/>
            </xdr:nvSpPr>
            <xdr:spPr bwMode="auto">
              <a:xfrm>
                <a:off x="37547" y="26961"/>
                <a:ext cx="5575" cy="193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3</xdr:col>
      <xdr:colOff>85724</xdr:colOff>
      <xdr:row>59</xdr:row>
      <xdr:rowOff>0</xdr:rowOff>
    </xdr:from>
    <xdr:to>
      <xdr:col>36</xdr:col>
      <xdr:colOff>85724</xdr:colOff>
      <xdr:row>60</xdr:row>
      <xdr:rowOff>142875</xdr:rowOff>
    </xdr:to>
    <xdr:sp macro="" textlink="">
      <xdr:nvSpPr>
        <xdr:cNvPr id="10" name="AutoShape 3">
          <a:extLst>
            <a:ext uri="{FF2B5EF4-FFF2-40B4-BE49-F238E27FC236}">
              <a16:creationId xmlns:a16="http://schemas.microsoft.com/office/drawing/2014/main" id="{00000000-0008-0000-0F00-00000A000000}"/>
            </a:ext>
          </a:extLst>
        </xdr:cNvPr>
        <xdr:cNvSpPr>
          <a:spLocks noChangeArrowheads="1"/>
        </xdr:cNvSpPr>
      </xdr:nvSpPr>
      <xdr:spPr bwMode="auto">
        <a:xfrm>
          <a:off x="552449" y="9591675"/>
          <a:ext cx="5972175" cy="295275"/>
        </a:xfrm>
        <a:prstGeom prst="bracketPair">
          <a:avLst>
            <a:gd name="adj" fmla="val 7792"/>
          </a:avLst>
        </a:prstGeom>
        <a:noFill/>
        <a:ln w="9525">
          <a:solidFill>
            <a:srgbClr val="000000"/>
          </a:solidFill>
          <a:round/>
          <a:headEnd/>
          <a:tailEnd/>
        </a:ln>
      </xdr:spPr>
    </xdr:sp>
    <xdr:clientData/>
  </xdr:twoCellAnchor>
  <xdr:twoCellAnchor>
    <xdr:from>
      <xdr:col>3</xdr:col>
      <xdr:colOff>85724</xdr:colOff>
      <xdr:row>63</xdr:row>
      <xdr:rowOff>0</xdr:rowOff>
    </xdr:from>
    <xdr:to>
      <xdr:col>36</xdr:col>
      <xdr:colOff>85724</xdr:colOff>
      <xdr:row>64</xdr:row>
      <xdr:rowOff>142875</xdr:rowOff>
    </xdr:to>
    <xdr:sp macro="" textlink="">
      <xdr:nvSpPr>
        <xdr:cNvPr id="11" name="AutoShape 3">
          <a:extLst>
            <a:ext uri="{FF2B5EF4-FFF2-40B4-BE49-F238E27FC236}">
              <a16:creationId xmlns:a16="http://schemas.microsoft.com/office/drawing/2014/main" id="{00000000-0008-0000-0F00-00000B000000}"/>
            </a:ext>
          </a:extLst>
        </xdr:cNvPr>
        <xdr:cNvSpPr>
          <a:spLocks noChangeArrowheads="1"/>
        </xdr:cNvSpPr>
      </xdr:nvSpPr>
      <xdr:spPr bwMode="auto">
        <a:xfrm>
          <a:off x="552449" y="10201275"/>
          <a:ext cx="5972175" cy="295275"/>
        </a:xfrm>
        <a:prstGeom prst="bracketPair">
          <a:avLst>
            <a:gd name="adj" fmla="val 7792"/>
          </a:avLst>
        </a:prstGeom>
        <a:noFill/>
        <a:ln w="9525">
          <a:solidFill>
            <a:srgbClr val="000000"/>
          </a:solidFill>
          <a:round/>
          <a:headEnd/>
          <a:tailEnd/>
        </a:ln>
      </xdr:spPr>
    </xdr:sp>
    <xdr:clientData/>
  </xdr:twoCellAnchor>
  <mc:AlternateContent xmlns:mc="http://schemas.openxmlformats.org/markup-compatibility/2006">
    <mc:Choice xmlns:a14="http://schemas.microsoft.com/office/drawing/2010/main" Requires="a14">
      <xdr:twoCellAnchor>
        <xdr:from>
          <xdr:col>3</xdr:col>
          <xdr:colOff>0</xdr:colOff>
          <xdr:row>48</xdr:row>
          <xdr:rowOff>133350</xdr:rowOff>
        </xdr:from>
        <xdr:to>
          <xdr:col>10</xdr:col>
          <xdr:colOff>47625</xdr:colOff>
          <xdr:row>50</xdr:row>
          <xdr:rowOff>57150</xdr:rowOff>
        </xdr:to>
        <xdr:sp macro="" textlink="">
          <xdr:nvSpPr>
            <xdr:cNvPr id="1363988" name="Check Box 20" hidden="1">
              <a:extLst>
                <a:ext uri="{63B3BB69-23CF-44E3-9099-C40C66FF867C}">
                  <a14:compatExt spid="_x0000_s1363988"/>
                </a:ext>
                <a:ext uri="{FF2B5EF4-FFF2-40B4-BE49-F238E27FC236}">
                  <a16:creationId xmlns:a16="http://schemas.microsoft.com/office/drawing/2014/main" id="{00000000-0008-0000-0F00-000014D0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10日以内に届け出た ・ </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123825</xdr:colOff>
          <xdr:row>48</xdr:row>
          <xdr:rowOff>142875</xdr:rowOff>
        </xdr:from>
        <xdr:to>
          <xdr:col>18</xdr:col>
          <xdr:colOff>38100</xdr:colOff>
          <xdr:row>50</xdr:row>
          <xdr:rowOff>47625</xdr:rowOff>
        </xdr:to>
        <xdr:sp macro="" textlink="">
          <xdr:nvSpPr>
            <xdr:cNvPr id="1363989" name="Check Box 21" hidden="1">
              <a:extLst>
                <a:ext uri="{63B3BB69-23CF-44E3-9099-C40C66FF867C}">
                  <a14:compatExt spid="_x0000_s1363989"/>
                </a:ext>
                <a:ext uri="{FF2B5EF4-FFF2-40B4-BE49-F238E27FC236}">
                  <a16:creationId xmlns:a16="http://schemas.microsoft.com/office/drawing/2014/main" id="{00000000-0008-0000-0F00-000015D0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11日以降に届け出た ・ </a:t>
              </a:r>
            </a:p>
          </xdr:txBody>
        </xdr:sp>
        <xdr:clientData/>
      </xdr:twoCellAnchor>
    </mc:Choice>
    <mc:Fallback/>
  </mc:AlternateContent>
  <mc:AlternateContent xmlns:mc="http://schemas.openxmlformats.org/markup-compatibility/2006">
    <mc:Choice xmlns:a14="http://schemas.microsoft.com/office/drawing/2010/main" Requires="a14">
      <xdr:twoCellAnchor>
        <xdr:from>
          <xdr:col>21</xdr:col>
          <xdr:colOff>114300</xdr:colOff>
          <xdr:row>48</xdr:row>
          <xdr:rowOff>114300</xdr:rowOff>
        </xdr:from>
        <xdr:to>
          <xdr:col>26</xdr:col>
          <xdr:colOff>114300</xdr:colOff>
          <xdr:row>50</xdr:row>
          <xdr:rowOff>95250</xdr:rowOff>
        </xdr:to>
        <xdr:sp macro="" textlink="">
          <xdr:nvSpPr>
            <xdr:cNvPr id="1363990" name="Check Box 22" hidden="1">
              <a:extLst>
                <a:ext uri="{63B3BB69-23CF-44E3-9099-C40C66FF867C}">
                  <a14:compatExt spid="_x0000_s1363990"/>
                </a:ext>
                <a:ext uri="{FF2B5EF4-FFF2-40B4-BE49-F238E27FC236}">
                  <a16:creationId xmlns:a16="http://schemas.microsoft.com/office/drawing/2014/main" id="{00000000-0008-0000-0F00-000016D0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clientData/>
      </xdr:twoCellAnchor>
    </mc:Choice>
    <mc:Fallback/>
  </mc:AlternateContent>
  <mc:AlternateContent xmlns:mc="http://schemas.openxmlformats.org/markup-compatibility/2006">
    <mc:Choice xmlns:a14="http://schemas.microsoft.com/office/drawing/2010/main" Requires="a14">
      <xdr:twoCellAnchor>
        <xdr:from>
          <xdr:col>18</xdr:col>
          <xdr:colOff>66675</xdr:colOff>
          <xdr:row>48</xdr:row>
          <xdr:rowOff>104775</xdr:rowOff>
        </xdr:from>
        <xdr:to>
          <xdr:col>21</xdr:col>
          <xdr:colOff>38100</xdr:colOff>
          <xdr:row>50</xdr:row>
          <xdr:rowOff>95250</xdr:rowOff>
        </xdr:to>
        <xdr:sp macro="" textlink="">
          <xdr:nvSpPr>
            <xdr:cNvPr id="1363991" name="Check Box 23" hidden="1">
              <a:extLst>
                <a:ext uri="{63B3BB69-23CF-44E3-9099-C40C66FF867C}">
                  <a14:compatExt spid="_x0000_s1363991"/>
                </a:ext>
                <a:ext uri="{FF2B5EF4-FFF2-40B4-BE49-F238E27FC236}">
                  <a16:creationId xmlns:a16="http://schemas.microsoft.com/office/drawing/2014/main" id="{00000000-0008-0000-0F00-000017D0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未届 ・ </a:t>
              </a:r>
            </a:p>
          </xdr:txBody>
        </xdr:sp>
        <xdr:clientData/>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54</xdr:col>
          <xdr:colOff>38100</xdr:colOff>
          <xdr:row>10</xdr:row>
          <xdr:rowOff>114300</xdr:rowOff>
        </xdr:from>
        <xdr:to>
          <xdr:col>58</xdr:col>
          <xdr:colOff>0</xdr:colOff>
          <xdr:row>11</xdr:row>
          <xdr:rowOff>114300</xdr:rowOff>
        </xdr:to>
        <xdr:sp macro="" textlink="">
          <xdr:nvSpPr>
            <xdr:cNvPr id="1307649" name="Check Box 1" hidden="1">
              <a:extLst>
                <a:ext uri="{63B3BB69-23CF-44E3-9099-C40C66FF867C}">
                  <a14:compatExt spid="_x0000_s1307649"/>
                </a:ext>
                <a:ext uri="{FF2B5EF4-FFF2-40B4-BE49-F238E27FC236}">
                  <a16:creationId xmlns:a16="http://schemas.microsoft.com/office/drawing/2014/main" id="{00000000-0008-0000-1000-000001F4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11</xdr:row>
          <xdr:rowOff>133350</xdr:rowOff>
        </xdr:from>
        <xdr:to>
          <xdr:col>58</xdr:col>
          <xdr:colOff>0</xdr:colOff>
          <xdr:row>12</xdr:row>
          <xdr:rowOff>133350</xdr:rowOff>
        </xdr:to>
        <xdr:sp macro="" textlink="">
          <xdr:nvSpPr>
            <xdr:cNvPr id="1307650" name="Check Box 2" hidden="1">
              <a:extLst>
                <a:ext uri="{63B3BB69-23CF-44E3-9099-C40C66FF867C}">
                  <a14:compatExt spid="_x0000_s1307650"/>
                </a:ext>
                <a:ext uri="{FF2B5EF4-FFF2-40B4-BE49-F238E27FC236}">
                  <a16:creationId xmlns:a16="http://schemas.microsoft.com/office/drawing/2014/main" id="{00000000-0008-0000-1000-000002F4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13</xdr:row>
          <xdr:rowOff>104775</xdr:rowOff>
        </xdr:from>
        <xdr:to>
          <xdr:col>58</xdr:col>
          <xdr:colOff>0</xdr:colOff>
          <xdr:row>14</xdr:row>
          <xdr:rowOff>104775</xdr:rowOff>
        </xdr:to>
        <xdr:sp macro="" textlink="">
          <xdr:nvSpPr>
            <xdr:cNvPr id="1307651" name="Check Box 3" hidden="1">
              <a:extLst>
                <a:ext uri="{63B3BB69-23CF-44E3-9099-C40C66FF867C}">
                  <a14:compatExt spid="_x0000_s1307651"/>
                </a:ext>
                <a:ext uri="{FF2B5EF4-FFF2-40B4-BE49-F238E27FC236}">
                  <a16:creationId xmlns:a16="http://schemas.microsoft.com/office/drawing/2014/main" id="{00000000-0008-0000-1000-000003F4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14</xdr:row>
          <xdr:rowOff>123825</xdr:rowOff>
        </xdr:from>
        <xdr:to>
          <xdr:col>58</xdr:col>
          <xdr:colOff>0</xdr:colOff>
          <xdr:row>15</xdr:row>
          <xdr:rowOff>123825</xdr:rowOff>
        </xdr:to>
        <xdr:sp macro="" textlink="">
          <xdr:nvSpPr>
            <xdr:cNvPr id="1307652" name="Check Box 4" hidden="1">
              <a:extLst>
                <a:ext uri="{63B3BB69-23CF-44E3-9099-C40C66FF867C}">
                  <a14:compatExt spid="_x0000_s1307652"/>
                </a:ext>
                <a:ext uri="{FF2B5EF4-FFF2-40B4-BE49-F238E27FC236}">
                  <a16:creationId xmlns:a16="http://schemas.microsoft.com/office/drawing/2014/main" id="{00000000-0008-0000-1000-000004F4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16</xdr:row>
          <xdr:rowOff>85725</xdr:rowOff>
        </xdr:from>
        <xdr:to>
          <xdr:col>58</xdr:col>
          <xdr:colOff>0</xdr:colOff>
          <xdr:row>17</xdr:row>
          <xdr:rowOff>85725</xdr:rowOff>
        </xdr:to>
        <xdr:sp macro="" textlink="">
          <xdr:nvSpPr>
            <xdr:cNvPr id="1307653" name="Check Box 5" hidden="1">
              <a:extLst>
                <a:ext uri="{63B3BB69-23CF-44E3-9099-C40C66FF867C}">
                  <a14:compatExt spid="_x0000_s1307653"/>
                </a:ext>
                <a:ext uri="{FF2B5EF4-FFF2-40B4-BE49-F238E27FC236}">
                  <a16:creationId xmlns:a16="http://schemas.microsoft.com/office/drawing/2014/main" id="{00000000-0008-0000-1000-000005F4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17</xdr:row>
          <xdr:rowOff>104775</xdr:rowOff>
        </xdr:from>
        <xdr:to>
          <xdr:col>58</xdr:col>
          <xdr:colOff>0</xdr:colOff>
          <xdr:row>18</xdr:row>
          <xdr:rowOff>104775</xdr:rowOff>
        </xdr:to>
        <xdr:sp macro="" textlink="">
          <xdr:nvSpPr>
            <xdr:cNvPr id="1307654" name="Check Box 6" hidden="1">
              <a:extLst>
                <a:ext uri="{63B3BB69-23CF-44E3-9099-C40C66FF867C}">
                  <a14:compatExt spid="_x0000_s1307654"/>
                </a:ext>
                <a:ext uri="{FF2B5EF4-FFF2-40B4-BE49-F238E27FC236}">
                  <a16:creationId xmlns:a16="http://schemas.microsoft.com/office/drawing/2014/main" id="{00000000-0008-0000-1000-000006F4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19</xdr:row>
          <xdr:rowOff>104775</xdr:rowOff>
        </xdr:from>
        <xdr:to>
          <xdr:col>58</xdr:col>
          <xdr:colOff>0</xdr:colOff>
          <xdr:row>20</xdr:row>
          <xdr:rowOff>104775</xdr:rowOff>
        </xdr:to>
        <xdr:sp macro="" textlink="">
          <xdr:nvSpPr>
            <xdr:cNvPr id="1307655" name="Check Box 7" hidden="1">
              <a:extLst>
                <a:ext uri="{63B3BB69-23CF-44E3-9099-C40C66FF867C}">
                  <a14:compatExt spid="_x0000_s1307655"/>
                </a:ext>
                <a:ext uri="{FF2B5EF4-FFF2-40B4-BE49-F238E27FC236}">
                  <a16:creationId xmlns:a16="http://schemas.microsoft.com/office/drawing/2014/main" id="{00000000-0008-0000-1000-000007F4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20</xdr:row>
          <xdr:rowOff>123825</xdr:rowOff>
        </xdr:from>
        <xdr:to>
          <xdr:col>58</xdr:col>
          <xdr:colOff>0</xdr:colOff>
          <xdr:row>21</xdr:row>
          <xdr:rowOff>123825</xdr:rowOff>
        </xdr:to>
        <xdr:sp macro="" textlink="">
          <xdr:nvSpPr>
            <xdr:cNvPr id="1307656" name="Check Box 8" hidden="1">
              <a:extLst>
                <a:ext uri="{63B3BB69-23CF-44E3-9099-C40C66FF867C}">
                  <a14:compatExt spid="_x0000_s1307656"/>
                </a:ext>
                <a:ext uri="{FF2B5EF4-FFF2-40B4-BE49-F238E27FC236}">
                  <a16:creationId xmlns:a16="http://schemas.microsoft.com/office/drawing/2014/main" id="{00000000-0008-0000-1000-000008F4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22</xdr:row>
          <xdr:rowOff>95250</xdr:rowOff>
        </xdr:from>
        <xdr:to>
          <xdr:col>58</xdr:col>
          <xdr:colOff>0</xdr:colOff>
          <xdr:row>23</xdr:row>
          <xdr:rowOff>95250</xdr:rowOff>
        </xdr:to>
        <xdr:sp macro="" textlink="">
          <xdr:nvSpPr>
            <xdr:cNvPr id="1307657" name="Check Box 9" hidden="1">
              <a:extLst>
                <a:ext uri="{63B3BB69-23CF-44E3-9099-C40C66FF867C}">
                  <a14:compatExt spid="_x0000_s1307657"/>
                </a:ext>
                <a:ext uri="{FF2B5EF4-FFF2-40B4-BE49-F238E27FC236}">
                  <a16:creationId xmlns:a16="http://schemas.microsoft.com/office/drawing/2014/main" id="{00000000-0008-0000-1000-000009F4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23</xdr:row>
          <xdr:rowOff>114300</xdr:rowOff>
        </xdr:from>
        <xdr:to>
          <xdr:col>58</xdr:col>
          <xdr:colOff>0</xdr:colOff>
          <xdr:row>24</xdr:row>
          <xdr:rowOff>114300</xdr:rowOff>
        </xdr:to>
        <xdr:sp macro="" textlink="">
          <xdr:nvSpPr>
            <xdr:cNvPr id="1307658" name="Check Box 10" hidden="1">
              <a:extLst>
                <a:ext uri="{63B3BB69-23CF-44E3-9099-C40C66FF867C}">
                  <a14:compatExt spid="_x0000_s1307658"/>
                </a:ext>
                <a:ext uri="{FF2B5EF4-FFF2-40B4-BE49-F238E27FC236}">
                  <a16:creationId xmlns:a16="http://schemas.microsoft.com/office/drawing/2014/main" id="{00000000-0008-0000-1000-00000AF4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25</xdr:row>
          <xdr:rowOff>95250</xdr:rowOff>
        </xdr:from>
        <xdr:to>
          <xdr:col>58</xdr:col>
          <xdr:colOff>0</xdr:colOff>
          <xdr:row>26</xdr:row>
          <xdr:rowOff>95250</xdr:rowOff>
        </xdr:to>
        <xdr:sp macro="" textlink="">
          <xdr:nvSpPr>
            <xdr:cNvPr id="1307659" name="Check Box 11" hidden="1">
              <a:extLst>
                <a:ext uri="{63B3BB69-23CF-44E3-9099-C40C66FF867C}">
                  <a14:compatExt spid="_x0000_s1307659"/>
                </a:ext>
                <a:ext uri="{FF2B5EF4-FFF2-40B4-BE49-F238E27FC236}">
                  <a16:creationId xmlns:a16="http://schemas.microsoft.com/office/drawing/2014/main" id="{00000000-0008-0000-1000-00000BF4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26</xdr:row>
          <xdr:rowOff>114300</xdr:rowOff>
        </xdr:from>
        <xdr:to>
          <xdr:col>58</xdr:col>
          <xdr:colOff>0</xdr:colOff>
          <xdr:row>27</xdr:row>
          <xdr:rowOff>114300</xdr:rowOff>
        </xdr:to>
        <xdr:sp macro="" textlink="">
          <xdr:nvSpPr>
            <xdr:cNvPr id="1307660" name="Check Box 12" hidden="1">
              <a:extLst>
                <a:ext uri="{63B3BB69-23CF-44E3-9099-C40C66FF867C}">
                  <a14:compatExt spid="_x0000_s1307660"/>
                </a:ext>
                <a:ext uri="{FF2B5EF4-FFF2-40B4-BE49-F238E27FC236}">
                  <a16:creationId xmlns:a16="http://schemas.microsoft.com/office/drawing/2014/main" id="{00000000-0008-0000-1000-00000CF4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28</xdr:row>
          <xdr:rowOff>95250</xdr:rowOff>
        </xdr:from>
        <xdr:to>
          <xdr:col>58</xdr:col>
          <xdr:colOff>0</xdr:colOff>
          <xdr:row>29</xdr:row>
          <xdr:rowOff>95250</xdr:rowOff>
        </xdr:to>
        <xdr:sp macro="" textlink="">
          <xdr:nvSpPr>
            <xdr:cNvPr id="1307661" name="Check Box 13" hidden="1">
              <a:extLst>
                <a:ext uri="{63B3BB69-23CF-44E3-9099-C40C66FF867C}">
                  <a14:compatExt spid="_x0000_s1307661"/>
                </a:ext>
                <a:ext uri="{FF2B5EF4-FFF2-40B4-BE49-F238E27FC236}">
                  <a16:creationId xmlns:a16="http://schemas.microsoft.com/office/drawing/2014/main" id="{00000000-0008-0000-1000-00000DF4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29</xdr:row>
          <xdr:rowOff>114300</xdr:rowOff>
        </xdr:from>
        <xdr:to>
          <xdr:col>58</xdr:col>
          <xdr:colOff>0</xdr:colOff>
          <xdr:row>30</xdr:row>
          <xdr:rowOff>114300</xdr:rowOff>
        </xdr:to>
        <xdr:sp macro="" textlink="">
          <xdr:nvSpPr>
            <xdr:cNvPr id="1307662" name="Check Box 14" hidden="1">
              <a:extLst>
                <a:ext uri="{63B3BB69-23CF-44E3-9099-C40C66FF867C}">
                  <a14:compatExt spid="_x0000_s1307662"/>
                </a:ext>
                <a:ext uri="{FF2B5EF4-FFF2-40B4-BE49-F238E27FC236}">
                  <a16:creationId xmlns:a16="http://schemas.microsoft.com/office/drawing/2014/main" id="{00000000-0008-0000-1000-00000EF4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54</xdr:col>
          <xdr:colOff>38100</xdr:colOff>
          <xdr:row>10</xdr:row>
          <xdr:rowOff>114300</xdr:rowOff>
        </xdr:from>
        <xdr:to>
          <xdr:col>58</xdr:col>
          <xdr:colOff>0</xdr:colOff>
          <xdr:row>11</xdr:row>
          <xdr:rowOff>114300</xdr:rowOff>
        </xdr:to>
        <xdr:sp macro="" textlink="">
          <xdr:nvSpPr>
            <xdr:cNvPr id="1308673" name="Check Box 1" hidden="1">
              <a:extLst>
                <a:ext uri="{63B3BB69-23CF-44E3-9099-C40C66FF867C}">
                  <a14:compatExt spid="_x0000_s1308673"/>
                </a:ext>
                <a:ext uri="{FF2B5EF4-FFF2-40B4-BE49-F238E27FC236}">
                  <a16:creationId xmlns:a16="http://schemas.microsoft.com/office/drawing/2014/main" id="{00000000-0008-0000-1100-000001F8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11</xdr:row>
          <xdr:rowOff>133350</xdr:rowOff>
        </xdr:from>
        <xdr:to>
          <xdr:col>58</xdr:col>
          <xdr:colOff>0</xdr:colOff>
          <xdr:row>12</xdr:row>
          <xdr:rowOff>133350</xdr:rowOff>
        </xdr:to>
        <xdr:sp macro="" textlink="">
          <xdr:nvSpPr>
            <xdr:cNvPr id="1308674" name="Check Box 2" hidden="1">
              <a:extLst>
                <a:ext uri="{63B3BB69-23CF-44E3-9099-C40C66FF867C}">
                  <a14:compatExt spid="_x0000_s1308674"/>
                </a:ext>
                <a:ext uri="{FF2B5EF4-FFF2-40B4-BE49-F238E27FC236}">
                  <a16:creationId xmlns:a16="http://schemas.microsoft.com/office/drawing/2014/main" id="{00000000-0008-0000-1100-000002F8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13</xdr:row>
          <xdr:rowOff>104775</xdr:rowOff>
        </xdr:from>
        <xdr:to>
          <xdr:col>58</xdr:col>
          <xdr:colOff>0</xdr:colOff>
          <xdr:row>14</xdr:row>
          <xdr:rowOff>104775</xdr:rowOff>
        </xdr:to>
        <xdr:sp macro="" textlink="">
          <xdr:nvSpPr>
            <xdr:cNvPr id="1308675" name="Check Box 3" hidden="1">
              <a:extLst>
                <a:ext uri="{63B3BB69-23CF-44E3-9099-C40C66FF867C}">
                  <a14:compatExt spid="_x0000_s1308675"/>
                </a:ext>
                <a:ext uri="{FF2B5EF4-FFF2-40B4-BE49-F238E27FC236}">
                  <a16:creationId xmlns:a16="http://schemas.microsoft.com/office/drawing/2014/main" id="{00000000-0008-0000-1100-000003F8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14</xdr:row>
          <xdr:rowOff>123825</xdr:rowOff>
        </xdr:from>
        <xdr:to>
          <xdr:col>58</xdr:col>
          <xdr:colOff>0</xdr:colOff>
          <xdr:row>15</xdr:row>
          <xdr:rowOff>123825</xdr:rowOff>
        </xdr:to>
        <xdr:sp macro="" textlink="">
          <xdr:nvSpPr>
            <xdr:cNvPr id="1308676" name="Check Box 4" hidden="1">
              <a:extLst>
                <a:ext uri="{63B3BB69-23CF-44E3-9099-C40C66FF867C}">
                  <a14:compatExt spid="_x0000_s1308676"/>
                </a:ext>
                <a:ext uri="{FF2B5EF4-FFF2-40B4-BE49-F238E27FC236}">
                  <a16:creationId xmlns:a16="http://schemas.microsoft.com/office/drawing/2014/main" id="{00000000-0008-0000-1100-000004F8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16</xdr:row>
          <xdr:rowOff>85725</xdr:rowOff>
        </xdr:from>
        <xdr:to>
          <xdr:col>58</xdr:col>
          <xdr:colOff>0</xdr:colOff>
          <xdr:row>17</xdr:row>
          <xdr:rowOff>85725</xdr:rowOff>
        </xdr:to>
        <xdr:sp macro="" textlink="">
          <xdr:nvSpPr>
            <xdr:cNvPr id="1308677" name="Check Box 5" hidden="1">
              <a:extLst>
                <a:ext uri="{63B3BB69-23CF-44E3-9099-C40C66FF867C}">
                  <a14:compatExt spid="_x0000_s1308677"/>
                </a:ext>
                <a:ext uri="{FF2B5EF4-FFF2-40B4-BE49-F238E27FC236}">
                  <a16:creationId xmlns:a16="http://schemas.microsoft.com/office/drawing/2014/main" id="{00000000-0008-0000-1100-000005F8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17</xdr:row>
          <xdr:rowOff>104775</xdr:rowOff>
        </xdr:from>
        <xdr:to>
          <xdr:col>58</xdr:col>
          <xdr:colOff>0</xdr:colOff>
          <xdr:row>18</xdr:row>
          <xdr:rowOff>104775</xdr:rowOff>
        </xdr:to>
        <xdr:sp macro="" textlink="">
          <xdr:nvSpPr>
            <xdr:cNvPr id="1308678" name="Check Box 6" hidden="1">
              <a:extLst>
                <a:ext uri="{63B3BB69-23CF-44E3-9099-C40C66FF867C}">
                  <a14:compatExt spid="_x0000_s1308678"/>
                </a:ext>
                <a:ext uri="{FF2B5EF4-FFF2-40B4-BE49-F238E27FC236}">
                  <a16:creationId xmlns:a16="http://schemas.microsoft.com/office/drawing/2014/main" id="{00000000-0008-0000-1100-000006F8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19</xdr:row>
          <xdr:rowOff>104775</xdr:rowOff>
        </xdr:from>
        <xdr:to>
          <xdr:col>58</xdr:col>
          <xdr:colOff>0</xdr:colOff>
          <xdr:row>20</xdr:row>
          <xdr:rowOff>104775</xdr:rowOff>
        </xdr:to>
        <xdr:sp macro="" textlink="">
          <xdr:nvSpPr>
            <xdr:cNvPr id="1308679" name="Check Box 7" hidden="1">
              <a:extLst>
                <a:ext uri="{63B3BB69-23CF-44E3-9099-C40C66FF867C}">
                  <a14:compatExt spid="_x0000_s1308679"/>
                </a:ext>
                <a:ext uri="{FF2B5EF4-FFF2-40B4-BE49-F238E27FC236}">
                  <a16:creationId xmlns:a16="http://schemas.microsoft.com/office/drawing/2014/main" id="{00000000-0008-0000-1100-000007F8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20</xdr:row>
          <xdr:rowOff>123825</xdr:rowOff>
        </xdr:from>
        <xdr:to>
          <xdr:col>58</xdr:col>
          <xdr:colOff>0</xdr:colOff>
          <xdr:row>21</xdr:row>
          <xdr:rowOff>123825</xdr:rowOff>
        </xdr:to>
        <xdr:sp macro="" textlink="">
          <xdr:nvSpPr>
            <xdr:cNvPr id="1308680" name="Check Box 8" hidden="1">
              <a:extLst>
                <a:ext uri="{63B3BB69-23CF-44E3-9099-C40C66FF867C}">
                  <a14:compatExt spid="_x0000_s1308680"/>
                </a:ext>
                <a:ext uri="{FF2B5EF4-FFF2-40B4-BE49-F238E27FC236}">
                  <a16:creationId xmlns:a16="http://schemas.microsoft.com/office/drawing/2014/main" id="{00000000-0008-0000-1100-000008F8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22</xdr:row>
          <xdr:rowOff>95250</xdr:rowOff>
        </xdr:from>
        <xdr:to>
          <xdr:col>58</xdr:col>
          <xdr:colOff>0</xdr:colOff>
          <xdr:row>23</xdr:row>
          <xdr:rowOff>95250</xdr:rowOff>
        </xdr:to>
        <xdr:sp macro="" textlink="">
          <xdr:nvSpPr>
            <xdr:cNvPr id="1308681" name="Check Box 9" hidden="1">
              <a:extLst>
                <a:ext uri="{63B3BB69-23CF-44E3-9099-C40C66FF867C}">
                  <a14:compatExt spid="_x0000_s1308681"/>
                </a:ext>
                <a:ext uri="{FF2B5EF4-FFF2-40B4-BE49-F238E27FC236}">
                  <a16:creationId xmlns:a16="http://schemas.microsoft.com/office/drawing/2014/main" id="{00000000-0008-0000-1100-000009F8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23</xdr:row>
          <xdr:rowOff>114300</xdr:rowOff>
        </xdr:from>
        <xdr:to>
          <xdr:col>58</xdr:col>
          <xdr:colOff>0</xdr:colOff>
          <xdr:row>24</xdr:row>
          <xdr:rowOff>114300</xdr:rowOff>
        </xdr:to>
        <xdr:sp macro="" textlink="">
          <xdr:nvSpPr>
            <xdr:cNvPr id="1308682" name="Check Box 10" hidden="1">
              <a:extLst>
                <a:ext uri="{63B3BB69-23CF-44E3-9099-C40C66FF867C}">
                  <a14:compatExt spid="_x0000_s1308682"/>
                </a:ext>
                <a:ext uri="{FF2B5EF4-FFF2-40B4-BE49-F238E27FC236}">
                  <a16:creationId xmlns:a16="http://schemas.microsoft.com/office/drawing/2014/main" id="{00000000-0008-0000-1100-00000AF8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25</xdr:row>
          <xdr:rowOff>95250</xdr:rowOff>
        </xdr:from>
        <xdr:to>
          <xdr:col>58</xdr:col>
          <xdr:colOff>0</xdr:colOff>
          <xdr:row>26</xdr:row>
          <xdr:rowOff>95250</xdr:rowOff>
        </xdr:to>
        <xdr:sp macro="" textlink="">
          <xdr:nvSpPr>
            <xdr:cNvPr id="1308683" name="Check Box 11" hidden="1">
              <a:extLst>
                <a:ext uri="{63B3BB69-23CF-44E3-9099-C40C66FF867C}">
                  <a14:compatExt spid="_x0000_s1308683"/>
                </a:ext>
                <a:ext uri="{FF2B5EF4-FFF2-40B4-BE49-F238E27FC236}">
                  <a16:creationId xmlns:a16="http://schemas.microsoft.com/office/drawing/2014/main" id="{00000000-0008-0000-1100-00000BF8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26</xdr:row>
          <xdr:rowOff>114300</xdr:rowOff>
        </xdr:from>
        <xdr:to>
          <xdr:col>58</xdr:col>
          <xdr:colOff>0</xdr:colOff>
          <xdr:row>27</xdr:row>
          <xdr:rowOff>114300</xdr:rowOff>
        </xdr:to>
        <xdr:sp macro="" textlink="">
          <xdr:nvSpPr>
            <xdr:cNvPr id="1308684" name="Check Box 12" hidden="1">
              <a:extLst>
                <a:ext uri="{63B3BB69-23CF-44E3-9099-C40C66FF867C}">
                  <a14:compatExt spid="_x0000_s1308684"/>
                </a:ext>
                <a:ext uri="{FF2B5EF4-FFF2-40B4-BE49-F238E27FC236}">
                  <a16:creationId xmlns:a16="http://schemas.microsoft.com/office/drawing/2014/main" id="{00000000-0008-0000-1100-00000CF8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28</xdr:row>
          <xdr:rowOff>95250</xdr:rowOff>
        </xdr:from>
        <xdr:to>
          <xdr:col>58</xdr:col>
          <xdr:colOff>0</xdr:colOff>
          <xdr:row>29</xdr:row>
          <xdr:rowOff>95250</xdr:rowOff>
        </xdr:to>
        <xdr:sp macro="" textlink="">
          <xdr:nvSpPr>
            <xdr:cNvPr id="1308685" name="Check Box 13" hidden="1">
              <a:extLst>
                <a:ext uri="{63B3BB69-23CF-44E3-9099-C40C66FF867C}">
                  <a14:compatExt spid="_x0000_s1308685"/>
                </a:ext>
                <a:ext uri="{FF2B5EF4-FFF2-40B4-BE49-F238E27FC236}">
                  <a16:creationId xmlns:a16="http://schemas.microsoft.com/office/drawing/2014/main" id="{00000000-0008-0000-1100-00000DF8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29</xdr:row>
          <xdr:rowOff>114300</xdr:rowOff>
        </xdr:from>
        <xdr:to>
          <xdr:col>58</xdr:col>
          <xdr:colOff>0</xdr:colOff>
          <xdr:row>30</xdr:row>
          <xdr:rowOff>114300</xdr:rowOff>
        </xdr:to>
        <xdr:sp macro="" textlink="">
          <xdr:nvSpPr>
            <xdr:cNvPr id="1308686" name="Check Box 14" hidden="1">
              <a:extLst>
                <a:ext uri="{63B3BB69-23CF-44E3-9099-C40C66FF867C}">
                  <a14:compatExt spid="_x0000_s1308686"/>
                </a:ext>
                <a:ext uri="{FF2B5EF4-FFF2-40B4-BE49-F238E27FC236}">
                  <a16:creationId xmlns:a16="http://schemas.microsoft.com/office/drawing/2014/main" id="{00000000-0008-0000-1100-00000EF8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51</xdr:row>
          <xdr:rowOff>114300</xdr:rowOff>
        </xdr:from>
        <xdr:to>
          <xdr:col>58</xdr:col>
          <xdr:colOff>0</xdr:colOff>
          <xdr:row>52</xdr:row>
          <xdr:rowOff>114300</xdr:rowOff>
        </xdr:to>
        <xdr:sp macro="" textlink="">
          <xdr:nvSpPr>
            <xdr:cNvPr id="1308701" name="Check Box 29" hidden="1">
              <a:extLst>
                <a:ext uri="{63B3BB69-23CF-44E3-9099-C40C66FF867C}">
                  <a14:compatExt spid="_x0000_s1308701"/>
                </a:ext>
                <a:ext uri="{FF2B5EF4-FFF2-40B4-BE49-F238E27FC236}">
                  <a16:creationId xmlns:a16="http://schemas.microsoft.com/office/drawing/2014/main" id="{00000000-0008-0000-1100-00001DF8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52</xdr:row>
          <xdr:rowOff>133350</xdr:rowOff>
        </xdr:from>
        <xdr:to>
          <xdr:col>58</xdr:col>
          <xdr:colOff>0</xdr:colOff>
          <xdr:row>53</xdr:row>
          <xdr:rowOff>133350</xdr:rowOff>
        </xdr:to>
        <xdr:sp macro="" textlink="">
          <xdr:nvSpPr>
            <xdr:cNvPr id="1308702" name="Check Box 30" hidden="1">
              <a:extLst>
                <a:ext uri="{63B3BB69-23CF-44E3-9099-C40C66FF867C}">
                  <a14:compatExt spid="_x0000_s1308702"/>
                </a:ext>
                <a:ext uri="{FF2B5EF4-FFF2-40B4-BE49-F238E27FC236}">
                  <a16:creationId xmlns:a16="http://schemas.microsoft.com/office/drawing/2014/main" id="{00000000-0008-0000-1100-00001EF8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54</xdr:row>
          <xdr:rowOff>104775</xdr:rowOff>
        </xdr:from>
        <xdr:to>
          <xdr:col>58</xdr:col>
          <xdr:colOff>0</xdr:colOff>
          <xdr:row>55</xdr:row>
          <xdr:rowOff>104775</xdr:rowOff>
        </xdr:to>
        <xdr:sp macro="" textlink="">
          <xdr:nvSpPr>
            <xdr:cNvPr id="1308703" name="Check Box 31" hidden="1">
              <a:extLst>
                <a:ext uri="{63B3BB69-23CF-44E3-9099-C40C66FF867C}">
                  <a14:compatExt spid="_x0000_s1308703"/>
                </a:ext>
                <a:ext uri="{FF2B5EF4-FFF2-40B4-BE49-F238E27FC236}">
                  <a16:creationId xmlns:a16="http://schemas.microsoft.com/office/drawing/2014/main" id="{00000000-0008-0000-1100-00001FF8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55</xdr:row>
          <xdr:rowOff>123825</xdr:rowOff>
        </xdr:from>
        <xdr:to>
          <xdr:col>58</xdr:col>
          <xdr:colOff>0</xdr:colOff>
          <xdr:row>56</xdr:row>
          <xdr:rowOff>123825</xdr:rowOff>
        </xdr:to>
        <xdr:sp macro="" textlink="">
          <xdr:nvSpPr>
            <xdr:cNvPr id="1308704" name="Check Box 32" hidden="1">
              <a:extLst>
                <a:ext uri="{63B3BB69-23CF-44E3-9099-C40C66FF867C}">
                  <a14:compatExt spid="_x0000_s1308704"/>
                </a:ext>
                <a:ext uri="{FF2B5EF4-FFF2-40B4-BE49-F238E27FC236}">
                  <a16:creationId xmlns:a16="http://schemas.microsoft.com/office/drawing/2014/main" id="{00000000-0008-0000-1100-000020F8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57</xdr:row>
          <xdr:rowOff>85725</xdr:rowOff>
        </xdr:from>
        <xdr:to>
          <xdr:col>58</xdr:col>
          <xdr:colOff>0</xdr:colOff>
          <xdr:row>58</xdr:row>
          <xdr:rowOff>85725</xdr:rowOff>
        </xdr:to>
        <xdr:sp macro="" textlink="">
          <xdr:nvSpPr>
            <xdr:cNvPr id="1308705" name="Check Box 33" hidden="1">
              <a:extLst>
                <a:ext uri="{63B3BB69-23CF-44E3-9099-C40C66FF867C}">
                  <a14:compatExt spid="_x0000_s1308705"/>
                </a:ext>
                <a:ext uri="{FF2B5EF4-FFF2-40B4-BE49-F238E27FC236}">
                  <a16:creationId xmlns:a16="http://schemas.microsoft.com/office/drawing/2014/main" id="{00000000-0008-0000-1100-000021F8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58</xdr:row>
          <xdr:rowOff>104775</xdr:rowOff>
        </xdr:from>
        <xdr:to>
          <xdr:col>58</xdr:col>
          <xdr:colOff>0</xdr:colOff>
          <xdr:row>59</xdr:row>
          <xdr:rowOff>104775</xdr:rowOff>
        </xdr:to>
        <xdr:sp macro="" textlink="">
          <xdr:nvSpPr>
            <xdr:cNvPr id="1308706" name="Check Box 34" hidden="1">
              <a:extLst>
                <a:ext uri="{63B3BB69-23CF-44E3-9099-C40C66FF867C}">
                  <a14:compatExt spid="_x0000_s1308706"/>
                </a:ext>
                <a:ext uri="{FF2B5EF4-FFF2-40B4-BE49-F238E27FC236}">
                  <a16:creationId xmlns:a16="http://schemas.microsoft.com/office/drawing/2014/main" id="{00000000-0008-0000-1100-000022F8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60</xdr:row>
          <xdr:rowOff>104775</xdr:rowOff>
        </xdr:from>
        <xdr:to>
          <xdr:col>58</xdr:col>
          <xdr:colOff>0</xdr:colOff>
          <xdr:row>61</xdr:row>
          <xdr:rowOff>104775</xdr:rowOff>
        </xdr:to>
        <xdr:sp macro="" textlink="">
          <xdr:nvSpPr>
            <xdr:cNvPr id="1308707" name="Check Box 35" hidden="1">
              <a:extLst>
                <a:ext uri="{63B3BB69-23CF-44E3-9099-C40C66FF867C}">
                  <a14:compatExt spid="_x0000_s1308707"/>
                </a:ext>
                <a:ext uri="{FF2B5EF4-FFF2-40B4-BE49-F238E27FC236}">
                  <a16:creationId xmlns:a16="http://schemas.microsoft.com/office/drawing/2014/main" id="{00000000-0008-0000-1100-000023F8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61</xdr:row>
          <xdr:rowOff>123825</xdr:rowOff>
        </xdr:from>
        <xdr:to>
          <xdr:col>58</xdr:col>
          <xdr:colOff>0</xdr:colOff>
          <xdr:row>62</xdr:row>
          <xdr:rowOff>123825</xdr:rowOff>
        </xdr:to>
        <xdr:sp macro="" textlink="">
          <xdr:nvSpPr>
            <xdr:cNvPr id="1308708" name="Check Box 36" hidden="1">
              <a:extLst>
                <a:ext uri="{63B3BB69-23CF-44E3-9099-C40C66FF867C}">
                  <a14:compatExt spid="_x0000_s1308708"/>
                </a:ext>
                <a:ext uri="{FF2B5EF4-FFF2-40B4-BE49-F238E27FC236}">
                  <a16:creationId xmlns:a16="http://schemas.microsoft.com/office/drawing/2014/main" id="{00000000-0008-0000-1100-000024F8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63</xdr:row>
          <xdr:rowOff>95250</xdr:rowOff>
        </xdr:from>
        <xdr:to>
          <xdr:col>58</xdr:col>
          <xdr:colOff>0</xdr:colOff>
          <xdr:row>64</xdr:row>
          <xdr:rowOff>95250</xdr:rowOff>
        </xdr:to>
        <xdr:sp macro="" textlink="">
          <xdr:nvSpPr>
            <xdr:cNvPr id="1308709" name="Check Box 37" hidden="1">
              <a:extLst>
                <a:ext uri="{63B3BB69-23CF-44E3-9099-C40C66FF867C}">
                  <a14:compatExt spid="_x0000_s1308709"/>
                </a:ext>
                <a:ext uri="{FF2B5EF4-FFF2-40B4-BE49-F238E27FC236}">
                  <a16:creationId xmlns:a16="http://schemas.microsoft.com/office/drawing/2014/main" id="{00000000-0008-0000-1100-000025F8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64</xdr:row>
          <xdr:rowOff>114300</xdr:rowOff>
        </xdr:from>
        <xdr:to>
          <xdr:col>58</xdr:col>
          <xdr:colOff>0</xdr:colOff>
          <xdr:row>65</xdr:row>
          <xdr:rowOff>114300</xdr:rowOff>
        </xdr:to>
        <xdr:sp macro="" textlink="">
          <xdr:nvSpPr>
            <xdr:cNvPr id="1308710" name="Check Box 38" hidden="1">
              <a:extLst>
                <a:ext uri="{63B3BB69-23CF-44E3-9099-C40C66FF867C}">
                  <a14:compatExt spid="_x0000_s1308710"/>
                </a:ext>
                <a:ext uri="{FF2B5EF4-FFF2-40B4-BE49-F238E27FC236}">
                  <a16:creationId xmlns:a16="http://schemas.microsoft.com/office/drawing/2014/main" id="{00000000-0008-0000-1100-000026F8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66</xdr:row>
          <xdr:rowOff>95250</xdr:rowOff>
        </xdr:from>
        <xdr:to>
          <xdr:col>58</xdr:col>
          <xdr:colOff>0</xdr:colOff>
          <xdr:row>67</xdr:row>
          <xdr:rowOff>95250</xdr:rowOff>
        </xdr:to>
        <xdr:sp macro="" textlink="">
          <xdr:nvSpPr>
            <xdr:cNvPr id="1308711" name="Check Box 39" hidden="1">
              <a:extLst>
                <a:ext uri="{63B3BB69-23CF-44E3-9099-C40C66FF867C}">
                  <a14:compatExt spid="_x0000_s1308711"/>
                </a:ext>
                <a:ext uri="{FF2B5EF4-FFF2-40B4-BE49-F238E27FC236}">
                  <a16:creationId xmlns:a16="http://schemas.microsoft.com/office/drawing/2014/main" id="{00000000-0008-0000-1100-000027F8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67</xdr:row>
          <xdr:rowOff>114300</xdr:rowOff>
        </xdr:from>
        <xdr:to>
          <xdr:col>58</xdr:col>
          <xdr:colOff>0</xdr:colOff>
          <xdr:row>68</xdr:row>
          <xdr:rowOff>114300</xdr:rowOff>
        </xdr:to>
        <xdr:sp macro="" textlink="">
          <xdr:nvSpPr>
            <xdr:cNvPr id="1308712" name="Check Box 40" hidden="1">
              <a:extLst>
                <a:ext uri="{63B3BB69-23CF-44E3-9099-C40C66FF867C}">
                  <a14:compatExt spid="_x0000_s1308712"/>
                </a:ext>
                <a:ext uri="{FF2B5EF4-FFF2-40B4-BE49-F238E27FC236}">
                  <a16:creationId xmlns:a16="http://schemas.microsoft.com/office/drawing/2014/main" id="{00000000-0008-0000-1100-000028F8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69</xdr:row>
          <xdr:rowOff>95250</xdr:rowOff>
        </xdr:from>
        <xdr:to>
          <xdr:col>58</xdr:col>
          <xdr:colOff>0</xdr:colOff>
          <xdr:row>70</xdr:row>
          <xdr:rowOff>95250</xdr:rowOff>
        </xdr:to>
        <xdr:sp macro="" textlink="">
          <xdr:nvSpPr>
            <xdr:cNvPr id="1308713" name="Check Box 41" hidden="1">
              <a:extLst>
                <a:ext uri="{63B3BB69-23CF-44E3-9099-C40C66FF867C}">
                  <a14:compatExt spid="_x0000_s1308713"/>
                </a:ext>
                <a:ext uri="{FF2B5EF4-FFF2-40B4-BE49-F238E27FC236}">
                  <a16:creationId xmlns:a16="http://schemas.microsoft.com/office/drawing/2014/main" id="{00000000-0008-0000-1100-000029F8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70</xdr:row>
          <xdr:rowOff>114300</xdr:rowOff>
        </xdr:from>
        <xdr:to>
          <xdr:col>58</xdr:col>
          <xdr:colOff>0</xdr:colOff>
          <xdr:row>71</xdr:row>
          <xdr:rowOff>114300</xdr:rowOff>
        </xdr:to>
        <xdr:sp macro="" textlink="">
          <xdr:nvSpPr>
            <xdr:cNvPr id="1308714" name="Check Box 42" hidden="1">
              <a:extLst>
                <a:ext uri="{63B3BB69-23CF-44E3-9099-C40C66FF867C}">
                  <a14:compatExt spid="_x0000_s1308714"/>
                </a:ext>
                <a:ext uri="{FF2B5EF4-FFF2-40B4-BE49-F238E27FC236}">
                  <a16:creationId xmlns:a16="http://schemas.microsoft.com/office/drawing/2014/main" id="{00000000-0008-0000-1100-00002AF8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92</xdr:row>
          <xdr:rowOff>114300</xdr:rowOff>
        </xdr:from>
        <xdr:to>
          <xdr:col>58</xdr:col>
          <xdr:colOff>0</xdr:colOff>
          <xdr:row>93</xdr:row>
          <xdr:rowOff>114300</xdr:rowOff>
        </xdr:to>
        <xdr:sp macro="" textlink="">
          <xdr:nvSpPr>
            <xdr:cNvPr id="1308730" name="Check Box 58" hidden="1">
              <a:extLst>
                <a:ext uri="{63B3BB69-23CF-44E3-9099-C40C66FF867C}">
                  <a14:compatExt spid="_x0000_s1308730"/>
                </a:ext>
                <a:ext uri="{FF2B5EF4-FFF2-40B4-BE49-F238E27FC236}">
                  <a16:creationId xmlns:a16="http://schemas.microsoft.com/office/drawing/2014/main" id="{00000000-0008-0000-1100-00003AF8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93</xdr:row>
          <xdr:rowOff>133350</xdr:rowOff>
        </xdr:from>
        <xdr:to>
          <xdr:col>58</xdr:col>
          <xdr:colOff>0</xdr:colOff>
          <xdr:row>94</xdr:row>
          <xdr:rowOff>133350</xdr:rowOff>
        </xdr:to>
        <xdr:sp macro="" textlink="">
          <xdr:nvSpPr>
            <xdr:cNvPr id="1308731" name="Check Box 59" hidden="1">
              <a:extLst>
                <a:ext uri="{63B3BB69-23CF-44E3-9099-C40C66FF867C}">
                  <a14:compatExt spid="_x0000_s1308731"/>
                </a:ext>
                <a:ext uri="{FF2B5EF4-FFF2-40B4-BE49-F238E27FC236}">
                  <a16:creationId xmlns:a16="http://schemas.microsoft.com/office/drawing/2014/main" id="{00000000-0008-0000-1100-00003BF8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95</xdr:row>
          <xdr:rowOff>104775</xdr:rowOff>
        </xdr:from>
        <xdr:to>
          <xdr:col>58</xdr:col>
          <xdr:colOff>0</xdr:colOff>
          <xdr:row>96</xdr:row>
          <xdr:rowOff>104775</xdr:rowOff>
        </xdr:to>
        <xdr:sp macro="" textlink="">
          <xdr:nvSpPr>
            <xdr:cNvPr id="1308732" name="Check Box 60" hidden="1">
              <a:extLst>
                <a:ext uri="{63B3BB69-23CF-44E3-9099-C40C66FF867C}">
                  <a14:compatExt spid="_x0000_s1308732"/>
                </a:ext>
                <a:ext uri="{FF2B5EF4-FFF2-40B4-BE49-F238E27FC236}">
                  <a16:creationId xmlns:a16="http://schemas.microsoft.com/office/drawing/2014/main" id="{00000000-0008-0000-1100-00003CF8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96</xdr:row>
          <xdr:rowOff>123825</xdr:rowOff>
        </xdr:from>
        <xdr:to>
          <xdr:col>58</xdr:col>
          <xdr:colOff>0</xdr:colOff>
          <xdr:row>97</xdr:row>
          <xdr:rowOff>123825</xdr:rowOff>
        </xdr:to>
        <xdr:sp macro="" textlink="">
          <xdr:nvSpPr>
            <xdr:cNvPr id="1308733" name="Check Box 61" hidden="1">
              <a:extLst>
                <a:ext uri="{63B3BB69-23CF-44E3-9099-C40C66FF867C}">
                  <a14:compatExt spid="_x0000_s1308733"/>
                </a:ext>
                <a:ext uri="{FF2B5EF4-FFF2-40B4-BE49-F238E27FC236}">
                  <a16:creationId xmlns:a16="http://schemas.microsoft.com/office/drawing/2014/main" id="{00000000-0008-0000-1100-00003DF8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98</xdr:row>
          <xdr:rowOff>85725</xdr:rowOff>
        </xdr:from>
        <xdr:to>
          <xdr:col>58</xdr:col>
          <xdr:colOff>0</xdr:colOff>
          <xdr:row>99</xdr:row>
          <xdr:rowOff>85725</xdr:rowOff>
        </xdr:to>
        <xdr:sp macro="" textlink="">
          <xdr:nvSpPr>
            <xdr:cNvPr id="1308734" name="Check Box 62" hidden="1">
              <a:extLst>
                <a:ext uri="{63B3BB69-23CF-44E3-9099-C40C66FF867C}">
                  <a14:compatExt spid="_x0000_s1308734"/>
                </a:ext>
                <a:ext uri="{FF2B5EF4-FFF2-40B4-BE49-F238E27FC236}">
                  <a16:creationId xmlns:a16="http://schemas.microsoft.com/office/drawing/2014/main" id="{00000000-0008-0000-1100-00003EF8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99</xdr:row>
          <xdr:rowOff>104775</xdr:rowOff>
        </xdr:from>
        <xdr:to>
          <xdr:col>58</xdr:col>
          <xdr:colOff>0</xdr:colOff>
          <xdr:row>100</xdr:row>
          <xdr:rowOff>104775</xdr:rowOff>
        </xdr:to>
        <xdr:sp macro="" textlink="">
          <xdr:nvSpPr>
            <xdr:cNvPr id="1308735" name="Check Box 63" hidden="1">
              <a:extLst>
                <a:ext uri="{63B3BB69-23CF-44E3-9099-C40C66FF867C}">
                  <a14:compatExt spid="_x0000_s1308735"/>
                </a:ext>
                <a:ext uri="{FF2B5EF4-FFF2-40B4-BE49-F238E27FC236}">
                  <a16:creationId xmlns:a16="http://schemas.microsoft.com/office/drawing/2014/main" id="{00000000-0008-0000-1100-00003FF8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101</xdr:row>
          <xdr:rowOff>104775</xdr:rowOff>
        </xdr:from>
        <xdr:to>
          <xdr:col>58</xdr:col>
          <xdr:colOff>0</xdr:colOff>
          <xdr:row>102</xdr:row>
          <xdr:rowOff>104775</xdr:rowOff>
        </xdr:to>
        <xdr:sp macro="" textlink="">
          <xdr:nvSpPr>
            <xdr:cNvPr id="1308736" name="Check Box 64" hidden="1">
              <a:extLst>
                <a:ext uri="{63B3BB69-23CF-44E3-9099-C40C66FF867C}">
                  <a14:compatExt spid="_x0000_s1308736"/>
                </a:ext>
                <a:ext uri="{FF2B5EF4-FFF2-40B4-BE49-F238E27FC236}">
                  <a16:creationId xmlns:a16="http://schemas.microsoft.com/office/drawing/2014/main" id="{00000000-0008-0000-1100-000040F8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102</xdr:row>
          <xdr:rowOff>123825</xdr:rowOff>
        </xdr:from>
        <xdr:to>
          <xdr:col>58</xdr:col>
          <xdr:colOff>0</xdr:colOff>
          <xdr:row>103</xdr:row>
          <xdr:rowOff>123825</xdr:rowOff>
        </xdr:to>
        <xdr:sp macro="" textlink="">
          <xdr:nvSpPr>
            <xdr:cNvPr id="1308737" name="Check Box 65" hidden="1">
              <a:extLst>
                <a:ext uri="{63B3BB69-23CF-44E3-9099-C40C66FF867C}">
                  <a14:compatExt spid="_x0000_s1308737"/>
                </a:ext>
                <a:ext uri="{FF2B5EF4-FFF2-40B4-BE49-F238E27FC236}">
                  <a16:creationId xmlns:a16="http://schemas.microsoft.com/office/drawing/2014/main" id="{00000000-0008-0000-1100-000041F8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104</xdr:row>
          <xdr:rowOff>95250</xdr:rowOff>
        </xdr:from>
        <xdr:to>
          <xdr:col>58</xdr:col>
          <xdr:colOff>0</xdr:colOff>
          <xdr:row>105</xdr:row>
          <xdr:rowOff>95250</xdr:rowOff>
        </xdr:to>
        <xdr:sp macro="" textlink="">
          <xdr:nvSpPr>
            <xdr:cNvPr id="1308738" name="Check Box 66" hidden="1">
              <a:extLst>
                <a:ext uri="{63B3BB69-23CF-44E3-9099-C40C66FF867C}">
                  <a14:compatExt spid="_x0000_s1308738"/>
                </a:ext>
                <a:ext uri="{FF2B5EF4-FFF2-40B4-BE49-F238E27FC236}">
                  <a16:creationId xmlns:a16="http://schemas.microsoft.com/office/drawing/2014/main" id="{00000000-0008-0000-1100-000042F8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105</xdr:row>
          <xdr:rowOff>114300</xdr:rowOff>
        </xdr:from>
        <xdr:to>
          <xdr:col>58</xdr:col>
          <xdr:colOff>0</xdr:colOff>
          <xdr:row>106</xdr:row>
          <xdr:rowOff>114300</xdr:rowOff>
        </xdr:to>
        <xdr:sp macro="" textlink="">
          <xdr:nvSpPr>
            <xdr:cNvPr id="1308739" name="Check Box 67" hidden="1">
              <a:extLst>
                <a:ext uri="{63B3BB69-23CF-44E3-9099-C40C66FF867C}">
                  <a14:compatExt spid="_x0000_s1308739"/>
                </a:ext>
                <a:ext uri="{FF2B5EF4-FFF2-40B4-BE49-F238E27FC236}">
                  <a16:creationId xmlns:a16="http://schemas.microsoft.com/office/drawing/2014/main" id="{00000000-0008-0000-1100-000043F8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107</xdr:row>
          <xdr:rowOff>95250</xdr:rowOff>
        </xdr:from>
        <xdr:to>
          <xdr:col>58</xdr:col>
          <xdr:colOff>0</xdr:colOff>
          <xdr:row>108</xdr:row>
          <xdr:rowOff>95250</xdr:rowOff>
        </xdr:to>
        <xdr:sp macro="" textlink="">
          <xdr:nvSpPr>
            <xdr:cNvPr id="1308740" name="Check Box 68" hidden="1">
              <a:extLst>
                <a:ext uri="{63B3BB69-23CF-44E3-9099-C40C66FF867C}">
                  <a14:compatExt spid="_x0000_s1308740"/>
                </a:ext>
                <a:ext uri="{FF2B5EF4-FFF2-40B4-BE49-F238E27FC236}">
                  <a16:creationId xmlns:a16="http://schemas.microsoft.com/office/drawing/2014/main" id="{00000000-0008-0000-1100-000044F8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108</xdr:row>
          <xdr:rowOff>114300</xdr:rowOff>
        </xdr:from>
        <xdr:to>
          <xdr:col>58</xdr:col>
          <xdr:colOff>0</xdr:colOff>
          <xdr:row>109</xdr:row>
          <xdr:rowOff>114300</xdr:rowOff>
        </xdr:to>
        <xdr:sp macro="" textlink="">
          <xdr:nvSpPr>
            <xdr:cNvPr id="1308741" name="Check Box 69" hidden="1">
              <a:extLst>
                <a:ext uri="{63B3BB69-23CF-44E3-9099-C40C66FF867C}">
                  <a14:compatExt spid="_x0000_s1308741"/>
                </a:ext>
                <a:ext uri="{FF2B5EF4-FFF2-40B4-BE49-F238E27FC236}">
                  <a16:creationId xmlns:a16="http://schemas.microsoft.com/office/drawing/2014/main" id="{00000000-0008-0000-1100-000045F8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110</xdr:row>
          <xdr:rowOff>95250</xdr:rowOff>
        </xdr:from>
        <xdr:to>
          <xdr:col>58</xdr:col>
          <xdr:colOff>0</xdr:colOff>
          <xdr:row>111</xdr:row>
          <xdr:rowOff>95250</xdr:rowOff>
        </xdr:to>
        <xdr:sp macro="" textlink="">
          <xdr:nvSpPr>
            <xdr:cNvPr id="1308742" name="Check Box 70" hidden="1">
              <a:extLst>
                <a:ext uri="{63B3BB69-23CF-44E3-9099-C40C66FF867C}">
                  <a14:compatExt spid="_x0000_s1308742"/>
                </a:ext>
                <a:ext uri="{FF2B5EF4-FFF2-40B4-BE49-F238E27FC236}">
                  <a16:creationId xmlns:a16="http://schemas.microsoft.com/office/drawing/2014/main" id="{00000000-0008-0000-1100-000046F8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111</xdr:row>
          <xdr:rowOff>114300</xdr:rowOff>
        </xdr:from>
        <xdr:to>
          <xdr:col>58</xdr:col>
          <xdr:colOff>0</xdr:colOff>
          <xdr:row>112</xdr:row>
          <xdr:rowOff>114300</xdr:rowOff>
        </xdr:to>
        <xdr:sp macro="" textlink="">
          <xdr:nvSpPr>
            <xdr:cNvPr id="1308743" name="Check Box 71" hidden="1">
              <a:extLst>
                <a:ext uri="{63B3BB69-23CF-44E3-9099-C40C66FF867C}">
                  <a14:compatExt spid="_x0000_s1308743"/>
                </a:ext>
                <a:ext uri="{FF2B5EF4-FFF2-40B4-BE49-F238E27FC236}">
                  <a16:creationId xmlns:a16="http://schemas.microsoft.com/office/drawing/2014/main" id="{00000000-0008-0000-1100-000047F8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50</xdr:col>
          <xdr:colOff>38100</xdr:colOff>
          <xdr:row>10</xdr:row>
          <xdr:rowOff>114300</xdr:rowOff>
        </xdr:from>
        <xdr:to>
          <xdr:col>54</xdr:col>
          <xdr:colOff>0</xdr:colOff>
          <xdr:row>11</xdr:row>
          <xdr:rowOff>114300</xdr:rowOff>
        </xdr:to>
        <xdr:sp macro="" textlink="">
          <xdr:nvSpPr>
            <xdr:cNvPr id="1309697" name="Check Box 1" hidden="1">
              <a:extLst>
                <a:ext uri="{63B3BB69-23CF-44E3-9099-C40C66FF867C}">
                  <a14:compatExt spid="_x0000_s1309697"/>
                </a:ext>
                <a:ext uri="{FF2B5EF4-FFF2-40B4-BE49-F238E27FC236}">
                  <a16:creationId xmlns:a16="http://schemas.microsoft.com/office/drawing/2014/main" id="{00000000-0008-0000-1200-000001FC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11</xdr:row>
          <xdr:rowOff>133350</xdr:rowOff>
        </xdr:from>
        <xdr:to>
          <xdr:col>54</xdr:col>
          <xdr:colOff>0</xdr:colOff>
          <xdr:row>12</xdr:row>
          <xdr:rowOff>133350</xdr:rowOff>
        </xdr:to>
        <xdr:sp macro="" textlink="">
          <xdr:nvSpPr>
            <xdr:cNvPr id="1309698" name="Check Box 2" hidden="1">
              <a:extLst>
                <a:ext uri="{63B3BB69-23CF-44E3-9099-C40C66FF867C}">
                  <a14:compatExt spid="_x0000_s1309698"/>
                </a:ext>
                <a:ext uri="{FF2B5EF4-FFF2-40B4-BE49-F238E27FC236}">
                  <a16:creationId xmlns:a16="http://schemas.microsoft.com/office/drawing/2014/main" id="{00000000-0008-0000-1200-000002FC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13</xdr:row>
          <xdr:rowOff>114300</xdr:rowOff>
        </xdr:from>
        <xdr:to>
          <xdr:col>54</xdr:col>
          <xdr:colOff>0</xdr:colOff>
          <xdr:row>14</xdr:row>
          <xdr:rowOff>114300</xdr:rowOff>
        </xdr:to>
        <xdr:sp macro="" textlink="">
          <xdr:nvSpPr>
            <xdr:cNvPr id="1309699" name="Check Box 3" hidden="1">
              <a:extLst>
                <a:ext uri="{63B3BB69-23CF-44E3-9099-C40C66FF867C}">
                  <a14:compatExt spid="_x0000_s1309699"/>
                </a:ext>
                <a:ext uri="{FF2B5EF4-FFF2-40B4-BE49-F238E27FC236}">
                  <a16:creationId xmlns:a16="http://schemas.microsoft.com/office/drawing/2014/main" id="{00000000-0008-0000-1200-000003FC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14</xdr:row>
          <xdr:rowOff>133350</xdr:rowOff>
        </xdr:from>
        <xdr:to>
          <xdr:col>54</xdr:col>
          <xdr:colOff>0</xdr:colOff>
          <xdr:row>15</xdr:row>
          <xdr:rowOff>133350</xdr:rowOff>
        </xdr:to>
        <xdr:sp macro="" textlink="">
          <xdr:nvSpPr>
            <xdr:cNvPr id="1309700" name="Check Box 4" hidden="1">
              <a:extLst>
                <a:ext uri="{63B3BB69-23CF-44E3-9099-C40C66FF867C}">
                  <a14:compatExt spid="_x0000_s1309700"/>
                </a:ext>
                <a:ext uri="{FF2B5EF4-FFF2-40B4-BE49-F238E27FC236}">
                  <a16:creationId xmlns:a16="http://schemas.microsoft.com/office/drawing/2014/main" id="{00000000-0008-0000-1200-000004FC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16</xdr:row>
          <xdr:rowOff>114300</xdr:rowOff>
        </xdr:from>
        <xdr:to>
          <xdr:col>54</xdr:col>
          <xdr:colOff>0</xdr:colOff>
          <xdr:row>17</xdr:row>
          <xdr:rowOff>114300</xdr:rowOff>
        </xdr:to>
        <xdr:sp macro="" textlink="">
          <xdr:nvSpPr>
            <xdr:cNvPr id="1309701" name="Check Box 5" hidden="1">
              <a:extLst>
                <a:ext uri="{63B3BB69-23CF-44E3-9099-C40C66FF867C}">
                  <a14:compatExt spid="_x0000_s1309701"/>
                </a:ext>
                <a:ext uri="{FF2B5EF4-FFF2-40B4-BE49-F238E27FC236}">
                  <a16:creationId xmlns:a16="http://schemas.microsoft.com/office/drawing/2014/main" id="{00000000-0008-0000-1200-000005FC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17</xdr:row>
          <xdr:rowOff>133350</xdr:rowOff>
        </xdr:from>
        <xdr:to>
          <xdr:col>54</xdr:col>
          <xdr:colOff>0</xdr:colOff>
          <xdr:row>18</xdr:row>
          <xdr:rowOff>133350</xdr:rowOff>
        </xdr:to>
        <xdr:sp macro="" textlink="">
          <xdr:nvSpPr>
            <xdr:cNvPr id="1309702" name="Check Box 6" hidden="1">
              <a:extLst>
                <a:ext uri="{63B3BB69-23CF-44E3-9099-C40C66FF867C}">
                  <a14:compatExt spid="_x0000_s1309702"/>
                </a:ext>
                <a:ext uri="{FF2B5EF4-FFF2-40B4-BE49-F238E27FC236}">
                  <a16:creationId xmlns:a16="http://schemas.microsoft.com/office/drawing/2014/main" id="{00000000-0008-0000-1200-000006FC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10</xdr:row>
          <xdr:rowOff>114300</xdr:rowOff>
        </xdr:from>
        <xdr:to>
          <xdr:col>54</xdr:col>
          <xdr:colOff>0</xdr:colOff>
          <xdr:row>11</xdr:row>
          <xdr:rowOff>114300</xdr:rowOff>
        </xdr:to>
        <xdr:sp macro="" textlink="">
          <xdr:nvSpPr>
            <xdr:cNvPr id="1309703" name="Check Box 7" hidden="1">
              <a:extLst>
                <a:ext uri="{63B3BB69-23CF-44E3-9099-C40C66FF867C}">
                  <a14:compatExt spid="_x0000_s1309703"/>
                </a:ext>
                <a:ext uri="{FF2B5EF4-FFF2-40B4-BE49-F238E27FC236}">
                  <a16:creationId xmlns:a16="http://schemas.microsoft.com/office/drawing/2014/main" id="{00000000-0008-0000-1200-000007FC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11</xdr:row>
          <xdr:rowOff>133350</xdr:rowOff>
        </xdr:from>
        <xdr:to>
          <xdr:col>54</xdr:col>
          <xdr:colOff>0</xdr:colOff>
          <xdr:row>12</xdr:row>
          <xdr:rowOff>133350</xdr:rowOff>
        </xdr:to>
        <xdr:sp macro="" textlink="">
          <xdr:nvSpPr>
            <xdr:cNvPr id="1309704" name="Check Box 8" hidden="1">
              <a:extLst>
                <a:ext uri="{63B3BB69-23CF-44E3-9099-C40C66FF867C}">
                  <a14:compatExt spid="_x0000_s1309704"/>
                </a:ext>
                <a:ext uri="{FF2B5EF4-FFF2-40B4-BE49-F238E27FC236}">
                  <a16:creationId xmlns:a16="http://schemas.microsoft.com/office/drawing/2014/main" id="{00000000-0008-0000-1200-000008FC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19</xdr:row>
          <xdr:rowOff>114300</xdr:rowOff>
        </xdr:from>
        <xdr:to>
          <xdr:col>54</xdr:col>
          <xdr:colOff>0</xdr:colOff>
          <xdr:row>20</xdr:row>
          <xdr:rowOff>114300</xdr:rowOff>
        </xdr:to>
        <xdr:sp macro="" textlink="">
          <xdr:nvSpPr>
            <xdr:cNvPr id="1309705" name="Check Box 9" hidden="1">
              <a:extLst>
                <a:ext uri="{63B3BB69-23CF-44E3-9099-C40C66FF867C}">
                  <a14:compatExt spid="_x0000_s1309705"/>
                </a:ext>
                <a:ext uri="{FF2B5EF4-FFF2-40B4-BE49-F238E27FC236}">
                  <a16:creationId xmlns:a16="http://schemas.microsoft.com/office/drawing/2014/main" id="{00000000-0008-0000-1200-000009FC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20</xdr:row>
          <xdr:rowOff>133350</xdr:rowOff>
        </xdr:from>
        <xdr:to>
          <xdr:col>54</xdr:col>
          <xdr:colOff>0</xdr:colOff>
          <xdr:row>21</xdr:row>
          <xdr:rowOff>133350</xdr:rowOff>
        </xdr:to>
        <xdr:sp macro="" textlink="">
          <xdr:nvSpPr>
            <xdr:cNvPr id="1309706" name="Check Box 10" hidden="1">
              <a:extLst>
                <a:ext uri="{63B3BB69-23CF-44E3-9099-C40C66FF867C}">
                  <a14:compatExt spid="_x0000_s1309706"/>
                </a:ext>
                <a:ext uri="{FF2B5EF4-FFF2-40B4-BE49-F238E27FC236}">
                  <a16:creationId xmlns:a16="http://schemas.microsoft.com/office/drawing/2014/main" id="{00000000-0008-0000-1200-00000AFC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22</xdr:row>
          <xdr:rowOff>114300</xdr:rowOff>
        </xdr:from>
        <xdr:to>
          <xdr:col>54</xdr:col>
          <xdr:colOff>0</xdr:colOff>
          <xdr:row>23</xdr:row>
          <xdr:rowOff>114300</xdr:rowOff>
        </xdr:to>
        <xdr:sp macro="" textlink="">
          <xdr:nvSpPr>
            <xdr:cNvPr id="1309707" name="Check Box 11" hidden="1">
              <a:extLst>
                <a:ext uri="{63B3BB69-23CF-44E3-9099-C40C66FF867C}">
                  <a14:compatExt spid="_x0000_s1309707"/>
                </a:ext>
                <a:ext uri="{FF2B5EF4-FFF2-40B4-BE49-F238E27FC236}">
                  <a16:creationId xmlns:a16="http://schemas.microsoft.com/office/drawing/2014/main" id="{00000000-0008-0000-1200-00000BFC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23</xdr:row>
          <xdr:rowOff>133350</xdr:rowOff>
        </xdr:from>
        <xdr:to>
          <xdr:col>54</xdr:col>
          <xdr:colOff>0</xdr:colOff>
          <xdr:row>24</xdr:row>
          <xdr:rowOff>133350</xdr:rowOff>
        </xdr:to>
        <xdr:sp macro="" textlink="">
          <xdr:nvSpPr>
            <xdr:cNvPr id="1309708" name="Check Box 12" hidden="1">
              <a:extLst>
                <a:ext uri="{63B3BB69-23CF-44E3-9099-C40C66FF867C}">
                  <a14:compatExt spid="_x0000_s1309708"/>
                </a:ext>
                <a:ext uri="{FF2B5EF4-FFF2-40B4-BE49-F238E27FC236}">
                  <a16:creationId xmlns:a16="http://schemas.microsoft.com/office/drawing/2014/main" id="{00000000-0008-0000-1200-00000CFC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25</xdr:row>
          <xdr:rowOff>114300</xdr:rowOff>
        </xdr:from>
        <xdr:to>
          <xdr:col>54</xdr:col>
          <xdr:colOff>0</xdr:colOff>
          <xdr:row>26</xdr:row>
          <xdr:rowOff>114300</xdr:rowOff>
        </xdr:to>
        <xdr:sp macro="" textlink="">
          <xdr:nvSpPr>
            <xdr:cNvPr id="1309709" name="Check Box 13" hidden="1">
              <a:extLst>
                <a:ext uri="{63B3BB69-23CF-44E3-9099-C40C66FF867C}">
                  <a14:compatExt spid="_x0000_s1309709"/>
                </a:ext>
                <a:ext uri="{FF2B5EF4-FFF2-40B4-BE49-F238E27FC236}">
                  <a16:creationId xmlns:a16="http://schemas.microsoft.com/office/drawing/2014/main" id="{00000000-0008-0000-1200-00000DFC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26</xdr:row>
          <xdr:rowOff>133350</xdr:rowOff>
        </xdr:from>
        <xdr:to>
          <xdr:col>54</xdr:col>
          <xdr:colOff>0</xdr:colOff>
          <xdr:row>27</xdr:row>
          <xdr:rowOff>133350</xdr:rowOff>
        </xdr:to>
        <xdr:sp macro="" textlink="">
          <xdr:nvSpPr>
            <xdr:cNvPr id="1309710" name="Check Box 14" hidden="1">
              <a:extLst>
                <a:ext uri="{63B3BB69-23CF-44E3-9099-C40C66FF867C}">
                  <a14:compatExt spid="_x0000_s1309710"/>
                </a:ext>
                <a:ext uri="{FF2B5EF4-FFF2-40B4-BE49-F238E27FC236}">
                  <a16:creationId xmlns:a16="http://schemas.microsoft.com/office/drawing/2014/main" id="{00000000-0008-0000-1200-00000EFC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28</xdr:row>
          <xdr:rowOff>114300</xdr:rowOff>
        </xdr:from>
        <xdr:to>
          <xdr:col>54</xdr:col>
          <xdr:colOff>0</xdr:colOff>
          <xdr:row>29</xdr:row>
          <xdr:rowOff>114300</xdr:rowOff>
        </xdr:to>
        <xdr:sp macro="" textlink="">
          <xdr:nvSpPr>
            <xdr:cNvPr id="1309711" name="Check Box 15" hidden="1">
              <a:extLst>
                <a:ext uri="{63B3BB69-23CF-44E3-9099-C40C66FF867C}">
                  <a14:compatExt spid="_x0000_s1309711"/>
                </a:ext>
                <a:ext uri="{FF2B5EF4-FFF2-40B4-BE49-F238E27FC236}">
                  <a16:creationId xmlns:a16="http://schemas.microsoft.com/office/drawing/2014/main" id="{00000000-0008-0000-1200-00000FFC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29</xdr:row>
          <xdr:rowOff>133350</xdr:rowOff>
        </xdr:from>
        <xdr:to>
          <xdr:col>54</xdr:col>
          <xdr:colOff>0</xdr:colOff>
          <xdr:row>30</xdr:row>
          <xdr:rowOff>133350</xdr:rowOff>
        </xdr:to>
        <xdr:sp macro="" textlink="">
          <xdr:nvSpPr>
            <xdr:cNvPr id="1309712" name="Check Box 16" hidden="1">
              <a:extLst>
                <a:ext uri="{63B3BB69-23CF-44E3-9099-C40C66FF867C}">
                  <a14:compatExt spid="_x0000_s1309712"/>
                </a:ext>
                <a:ext uri="{FF2B5EF4-FFF2-40B4-BE49-F238E27FC236}">
                  <a16:creationId xmlns:a16="http://schemas.microsoft.com/office/drawing/2014/main" id="{00000000-0008-0000-1200-000010FC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50</xdr:col>
          <xdr:colOff>38100</xdr:colOff>
          <xdr:row>10</xdr:row>
          <xdr:rowOff>114300</xdr:rowOff>
        </xdr:from>
        <xdr:to>
          <xdr:col>54</xdr:col>
          <xdr:colOff>0</xdr:colOff>
          <xdr:row>11</xdr:row>
          <xdr:rowOff>114300</xdr:rowOff>
        </xdr:to>
        <xdr:sp macro="" textlink="">
          <xdr:nvSpPr>
            <xdr:cNvPr id="1310721" name="Check Box 1" hidden="1">
              <a:extLst>
                <a:ext uri="{63B3BB69-23CF-44E3-9099-C40C66FF867C}">
                  <a14:compatExt spid="_x0000_s1310721"/>
                </a:ext>
                <a:ext uri="{FF2B5EF4-FFF2-40B4-BE49-F238E27FC236}">
                  <a16:creationId xmlns:a16="http://schemas.microsoft.com/office/drawing/2014/main" id="{00000000-0008-0000-1300-00000100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11</xdr:row>
          <xdr:rowOff>133350</xdr:rowOff>
        </xdr:from>
        <xdr:to>
          <xdr:col>54</xdr:col>
          <xdr:colOff>0</xdr:colOff>
          <xdr:row>12</xdr:row>
          <xdr:rowOff>133350</xdr:rowOff>
        </xdr:to>
        <xdr:sp macro="" textlink="">
          <xdr:nvSpPr>
            <xdr:cNvPr id="1310722" name="Check Box 2" hidden="1">
              <a:extLst>
                <a:ext uri="{63B3BB69-23CF-44E3-9099-C40C66FF867C}">
                  <a14:compatExt spid="_x0000_s1310722"/>
                </a:ext>
                <a:ext uri="{FF2B5EF4-FFF2-40B4-BE49-F238E27FC236}">
                  <a16:creationId xmlns:a16="http://schemas.microsoft.com/office/drawing/2014/main" id="{00000000-0008-0000-1300-00000200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13</xdr:row>
          <xdr:rowOff>114300</xdr:rowOff>
        </xdr:from>
        <xdr:to>
          <xdr:col>54</xdr:col>
          <xdr:colOff>0</xdr:colOff>
          <xdr:row>14</xdr:row>
          <xdr:rowOff>114300</xdr:rowOff>
        </xdr:to>
        <xdr:sp macro="" textlink="">
          <xdr:nvSpPr>
            <xdr:cNvPr id="1310723" name="Check Box 3" hidden="1">
              <a:extLst>
                <a:ext uri="{63B3BB69-23CF-44E3-9099-C40C66FF867C}">
                  <a14:compatExt spid="_x0000_s1310723"/>
                </a:ext>
                <a:ext uri="{FF2B5EF4-FFF2-40B4-BE49-F238E27FC236}">
                  <a16:creationId xmlns:a16="http://schemas.microsoft.com/office/drawing/2014/main" id="{00000000-0008-0000-1300-00000300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14</xdr:row>
          <xdr:rowOff>133350</xdr:rowOff>
        </xdr:from>
        <xdr:to>
          <xdr:col>54</xdr:col>
          <xdr:colOff>0</xdr:colOff>
          <xdr:row>15</xdr:row>
          <xdr:rowOff>133350</xdr:rowOff>
        </xdr:to>
        <xdr:sp macro="" textlink="">
          <xdr:nvSpPr>
            <xdr:cNvPr id="1310724" name="Check Box 4" hidden="1">
              <a:extLst>
                <a:ext uri="{63B3BB69-23CF-44E3-9099-C40C66FF867C}">
                  <a14:compatExt spid="_x0000_s1310724"/>
                </a:ext>
                <a:ext uri="{FF2B5EF4-FFF2-40B4-BE49-F238E27FC236}">
                  <a16:creationId xmlns:a16="http://schemas.microsoft.com/office/drawing/2014/main" id="{00000000-0008-0000-1300-00000400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16</xdr:row>
          <xdr:rowOff>114300</xdr:rowOff>
        </xdr:from>
        <xdr:to>
          <xdr:col>54</xdr:col>
          <xdr:colOff>0</xdr:colOff>
          <xdr:row>17</xdr:row>
          <xdr:rowOff>114300</xdr:rowOff>
        </xdr:to>
        <xdr:sp macro="" textlink="">
          <xdr:nvSpPr>
            <xdr:cNvPr id="1310725" name="Check Box 5" hidden="1">
              <a:extLst>
                <a:ext uri="{63B3BB69-23CF-44E3-9099-C40C66FF867C}">
                  <a14:compatExt spid="_x0000_s1310725"/>
                </a:ext>
                <a:ext uri="{FF2B5EF4-FFF2-40B4-BE49-F238E27FC236}">
                  <a16:creationId xmlns:a16="http://schemas.microsoft.com/office/drawing/2014/main" id="{00000000-0008-0000-1300-00000500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17</xdr:row>
          <xdr:rowOff>133350</xdr:rowOff>
        </xdr:from>
        <xdr:to>
          <xdr:col>54</xdr:col>
          <xdr:colOff>0</xdr:colOff>
          <xdr:row>18</xdr:row>
          <xdr:rowOff>133350</xdr:rowOff>
        </xdr:to>
        <xdr:sp macro="" textlink="">
          <xdr:nvSpPr>
            <xdr:cNvPr id="1310726" name="Check Box 6" hidden="1">
              <a:extLst>
                <a:ext uri="{63B3BB69-23CF-44E3-9099-C40C66FF867C}">
                  <a14:compatExt spid="_x0000_s1310726"/>
                </a:ext>
                <a:ext uri="{FF2B5EF4-FFF2-40B4-BE49-F238E27FC236}">
                  <a16:creationId xmlns:a16="http://schemas.microsoft.com/office/drawing/2014/main" id="{00000000-0008-0000-1300-00000600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10</xdr:row>
          <xdr:rowOff>114300</xdr:rowOff>
        </xdr:from>
        <xdr:to>
          <xdr:col>54</xdr:col>
          <xdr:colOff>0</xdr:colOff>
          <xdr:row>11</xdr:row>
          <xdr:rowOff>114300</xdr:rowOff>
        </xdr:to>
        <xdr:sp macro="" textlink="">
          <xdr:nvSpPr>
            <xdr:cNvPr id="1310727" name="Check Box 7" hidden="1">
              <a:extLst>
                <a:ext uri="{63B3BB69-23CF-44E3-9099-C40C66FF867C}">
                  <a14:compatExt spid="_x0000_s1310727"/>
                </a:ext>
                <a:ext uri="{FF2B5EF4-FFF2-40B4-BE49-F238E27FC236}">
                  <a16:creationId xmlns:a16="http://schemas.microsoft.com/office/drawing/2014/main" id="{00000000-0008-0000-1300-00000700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11</xdr:row>
          <xdr:rowOff>133350</xdr:rowOff>
        </xdr:from>
        <xdr:to>
          <xdr:col>54</xdr:col>
          <xdr:colOff>0</xdr:colOff>
          <xdr:row>12</xdr:row>
          <xdr:rowOff>133350</xdr:rowOff>
        </xdr:to>
        <xdr:sp macro="" textlink="">
          <xdr:nvSpPr>
            <xdr:cNvPr id="1310728" name="Check Box 8" hidden="1">
              <a:extLst>
                <a:ext uri="{63B3BB69-23CF-44E3-9099-C40C66FF867C}">
                  <a14:compatExt spid="_x0000_s1310728"/>
                </a:ext>
                <a:ext uri="{FF2B5EF4-FFF2-40B4-BE49-F238E27FC236}">
                  <a16:creationId xmlns:a16="http://schemas.microsoft.com/office/drawing/2014/main" id="{00000000-0008-0000-1300-00000800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19</xdr:row>
          <xdr:rowOff>114300</xdr:rowOff>
        </xdr:from>
        <xdr:to>
          <xdr:col>54</xdr:col>
          <xdr:colOff>0</xdr:colOff>
          <xdr:row>20</xdr:row>
          <xdr:rowOff>114300</xdr:rowOff>
        </xdr:to>
        <xdr:sp macro="" textlink="">
          <xdr:nvSpPr>
            <xdr:cNvPr id="1310729" name="Check Box 9" hidden="1">
              <a:extLst>
                <a:ext uri="{63B3BB69-23CF-44E3-9099-C40C66FF867C}">
                  <a14:compatExt spid="_x0000_s1310729"/>
                </a:ext>
                <a:ext uri="{FF2B5EF4-FFF2-40B4-BE49-F238E27FC236}">
                  <a16:creationId xmlns:a16="http://schemas.microsoft.com/office/drawing/2014/main" id="{00000000-0008-0000-1300-00000900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20</xdr:row>
          <xdr:rowOff>133350</xdr:rowOff>
        </xdr:from>
        <xdr:to>
          <xdr:col>54</xdr:col>
          <xdr:colOff>0</xdr:colOff>
          <xdr:row>21</xdr:row>
          <xdr:rowOff>133350</xdr:rowOff>
        </xdr:to>
        <xdr:sp macro="" textlink="">
          <xdr:nvSpPr>
            <xdr:cNvPr id="1310730" name="Check Box 10" hidden="1">
              <a:extLst>
                <a:ext uri="{63B3BB69-23CF-44E3-9099-C40C66FF867C}">
                  <a14:compatExt spid="_x0000_s1310730"/>
                </a:ext>
                <a:ext uri="{FF2B5EF4-FFF2-40B4-BE49-F238E27FC236}">
                  <a16:creationId xmlns:a16="http://schemas.microsoft.com/office/drawing/2014/main" id="{00000000-0008-0000-1300-00000A00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22</xdr:row>
          <xdr:rowOff>114300</xdr:rowOff>
        </xdr:from>
        <xdr:to>
          <xdr:col>54</xdr:col>
          <xdr:colOff>0</xdr:colOff>
          <xdr:row>23</xdr:row>
          <xdr:rowOff>114300</xdr:rowOff>
        </xdr:to>
        <xdr:sp macro="" textlink="">
          <xdr:nvSpPr>
            <xdr:cNvPr id="1310731" name="Check Box 11" hidden="1">
              <a:extLst>
                <a:ext uri="{63B3BB69-23CF-44E3-9099-C40C66FF867C}">
                  <a14:compatExt spid="_x0000_s1310731"/>
                </a:ext>
                <a:ext uri="{FF2B5EF4-FFF2-40B4-BE49-F238E27FC236}">
                  <a16:creationId xmlns:a16="http://schemas.microsoft.com/office/drawing/2014/main" id="{00000000-0008-0000-1300-00000B00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23</xdr:row>
          <xdr:rowOff>133350</xdr:rowOff>
        </xdr:from>
        <xdr:to>
          <xdr:col>54</xdr:col>
          <xdr:colOff>0</xdr:colOff>
          <xdr:row>24</xdr:row>
          <xdr:rowOff>133350</xdr:rowOff>
        </xdr:to>
        <xdr:sp macro="" textlink="">
          <xdr:nvSpPr>
            <xdr:cNvPr id="1310732" name="Check Box 12" hidden="1">
              <a:extLst>
                <a:ext uri="{63B3BB69-23CF-44E3-9099-C40C66FF867C}">
                  <a14:compatExt spid="_x0000_s1310732"/>
                </a:ext>
                <a:ext uri="{FF2B5EF4-FFF2-40B4-BE49-F238E27FC236}">
                  <a16:creationId xmlns:a16="http://schemas.microsoft.com/office/drawing/2014/main" id="{00000000-0008-0000-1300-00000C00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25</xdr:row>
          <xdr:rowOff>114300</xdr:rowOff>
        </xdr:from>
        <xdr:to>
          <xdr:col>54</xdr:col>
          <xdr:colOff>0</xdr:colOff>
          <xdr:row>26</xdr:row>
          <xdr:rowOff>114300</xdr:rowOff>
        </xdr:to>
        <xdr:sp macro="" textlink="">
          <xdr:nvSpPr>
            <xdr:cNvPr id="1310733" name="Check Box 13" hidden="1">
              <a:extLst>
                <a:ext uri="{63B3BB69-23CF-44E3-9099-C40C66FF867C}">
                  <a14:compatExt spid="_x0000_s1310733"/>
                </a:ext>
                <a:ext uri="{FF2B5EF4-FFF2-40B4-BE49-F238E27FC236}">
                  <a16:creationId xmlns:a16="http://schemas.microsoft.com/office/drawing/2014/main" id="{00000000-0008-0000-1300-00000D00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26</xdr:row>
          <xdr:rowOff>133350</xdr:rowOff>
        </xdr:from>
        <xdr:to>
          <xdr:col>54</xdr:col>
          <xdr:colOff>0</xdr:colOff>
          <xdr:row>27</xdr:row>
          <xdr:rowOff>133350</xdr:rowOff>
        </xdr:to>
        <xdr:sp macro="" textlink="">
          <xdr:nvSpPr>
            <xdr:cNvPr id="1310734" name="Check Box 14" hidden="1">
              <a:extLst>
                <a:ext uri="{63B3BB69-23CF-44E3-9099-C40C66FF867C}">
                  <a14:compatExt spid="_x0000_s1310734"/>
                </a:ext>
                <a:ext uri="{FF2B5EF4-FFF2-40B4-BE49-F238E27FC236}">
                  <a16:creationId xmlns:a16="http://schemas.microsoft.com/office/drawing/2014/main" id="{00000000-0008-0000-1300-00000E00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28</xdr:row>
          <xdr:rowOff>114300</xdr:rowOff>
        </xdr:from>
        <xdr:to>
          <xdr:col>54</xdr:col>
          <xdr:colOff>0</xdr:colOff>
          <xdr:row>29</xdr:row>
          <xdr:rowOff>114300</xdr:rowOff>
        </xdr:to>
        <xdr:sp macro="" textlink="">
          <xdr:nvSpPr>
            <xdr:cNvPr id="1310735" name="Check Box 15" hidden="1">
              <a:extLst>
                <a:ext uri="{63B3BB69-23CF-44E3-9099-C40C66FF867C}">
                  <a14:compatExt spid="_x0000_s1310735"/>
                </a:ext>
                <a:ext uri="{FF2B5EF4-FFF2-40B4-BE49-F238E27FC236}">
                  <a16:creationId xmlns:a16="http://schemas.microsoft.com/office/drawing/2014/main" id="{00000000-0008-0000-1300-00000F00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29</xdr:row>
          <xdr:rowOff>133350</xdr:rowOff>
        </xdr:from>
        <xdr:to>
          <xdr:col>54</xdr:col>
          <xdr:colOff>0</xdr:colOff>
          <xdr:row>30</xdr:row>
          <xdr:rowOff>133350</xdr:rowOff>
        </xdr:to>
        <xdr:sp macro="" textlink="">
          <xdr:nvSpPr>
            <xdr:cNvPr id="1310736" name="Check Box 16" hidden="1">
              <a:extLst>
                <a:ext uri="{63B3BB69-23CF-44E3-9099-C40C66FF867C}">
                  <a14:compatExt spid="_x0000_s1310736"/>
                </a:ext>
                <a:ext uri="{FF2B5EF4-FFF2-40B4-BE49-F238E27FC236}">
                  <a16:creationId xmlns:a16="http://schemas.microsoft.com/office/drawing/2014/main" id="{00000000-0008-0000-1300-00001000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51</xdr:row>
          <xdr:rowOff>114300</xdr:rowOff>
        </xdr:from>
        <xdr:to>
          <xdr:col>54</xdr:col>
          <xdr:colOff>0</xdr:colOff>
          <xdr:row>52</xdr:row>
          <xdr:rowOff>114300</xdr:rowOff>
        </xdr:to>
        <xdr:sp macro="" textlink="">
          <xdr:nvSpPr>
            <xdr:cNvPr id="1310738" name="Check Box 18" hidden="1">
              <a:extLst>
                <a:ext uri="{63B3BB69-23CF-44E3-9099-C40C66FF867C}">
                  <a14:compatExt spid="_x0000_s1310738"/>
                </a:ext>
                <a:ext uri="{FF2B5EF4-FFF2-40B4-BE49-F238E27FC236}">
                  <a16:creationId xmlns:a16="http://schemas.microsoft.com/office/drawing/2014/main" id="{00000000-0008-0000-1300-00001200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52</xdr:row>
          <xdr:rowOff>133350</xdr:rowOff>
        </xdr:from>
        <xdr:to>
          <xdr:col>54</xdr:col>
          <xdr:colOff>0</xdr:colOff>
          <xdr:row>53</xdr:row>
          <xdr:rowOff>133350</xdr:rowOff>
        </xdr:to>
        <xdr:sp macro="" textlink="">
          <xdr:nvSpPr>
            <xdr:cNvPr id="1310739" name="Check Box 19" hidden="1">
              <a:extLst>
                <a:ext uri="{63B3BB69-23CF-44E3-9099-C40C66FF867C}">
                  <a14:compatExt spid="_x0000_s1310739"/>
                </a:ext>
                <a:ext uri="{FF2B5EF4-FFF2-40B4-BE49-F238E27FC236}">
                  <a16:creationId xmlns:a16="http://schemas.microsoft.com/office/drawing/2014/main" id="{00000000-0008-0000-1300-00001300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54</xdr:row>
          <xdr:rowOff>114300</xdr:rowOff>
        </xdr:from>
        <xdr:to>
          <xdr:col>54</xdr:col>
          <xdr:colOff>0</xdr:colOff>
          <xdr:row>55</xdr:row>
          <xdr:rowOff>114300</xdr:rowOff>
        </xdr:to>
        <xdr:sp macro="" textlink="">
          <xdr:nvSpPr>
            <xdr:cNvPr id="1310740" name="Check Box 20" hidden="1">
              <a:extLst>
                <a:ext uri="{63B3BB69-23CF-44E3-9099-C40C66FF867C}">
                  <a14:compatExt spid="_x0000_s1310740"/>
                </a:ext>
                <a:ext uri="{FF2B5EF4-FFF2-40B4-BE49-F238E27FC236}">
                  <a16:creationId xmlns:a16="http://schemas.microsoft.com/office/drawing/2014/main" id="{00000000-0008-0000-1300-00001400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55</xdr:row>
          <xdr:rowOff>133350</xdr:rowOff>
        </xdr:from>
        <xdr:to>
          <xdr:col>54</xdr:col>
          <xdr:colOff>0</xdr:colOff>
          <xdr:row>56</xdr:row>
          <xdr:rowOff>133350</xdr:rowOff>
        </xdr:to>
        <xdr:sp macro="" textlink="">
          <xdr:nvSpPr>
            <xdr:cNvPr id="1310741" name="Check Box 21" hidden="1">
              <a:extLst>
                <a:ext uri="{63B3BB69-23CF-44E3-9099-C40C66FF867C}">
                  <a14:compatExt spid="_x0000_s1310741"/>
                </a:ext>
                <a:ext uri="{FF2B5EF4-FFF2-40B4-BE49-F238E27FC236}">
                  <a16:creationId xmlns:a16="http://schemas.microsoft.com/office/drawing/2014/main" id="{00000000-0008-0000-1300-00001500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57</xdr:row>
          <xdr:rowOff>114300</xdr:rowOff>
        </xdr:from>
        <xdr:to>
          <xdr:col>54</xdr:col>
          <xdr:colOff>0</xdr:colOff>
          <xdr:row>58</xdr:row>
          <xdr:rowOff>114300</xdr:rowOff>
        </xdr:to>
        <xdr:sp macro="" textlink="">
          <xdr:nvSpPr>
            <xdr:cNvPr id="1310742" name="Check Box 22" hidden="1">
              <a:extLst>
                <a:ext uri="{63B3BB69-23CF-44E3-9099-C40C66FF867C}">
                  <a14:compatExt spid="_x0000_s1310742"/>
                </a:ext>
                <a:ext uri="{FF2B5EF4-FFF2-40B4-BE49-F238E27FC236}">
                  <a16:creationId xmlns:a16="http://schemas.microsoft.com/office/drawing/2014/main" id="{00000000-0008-0000-1300-00001600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58</xdr:row>
          <xdr:rowOff>133350</xdr:rowOff>
        </xdr:from>
        <xdr:to>
          <xdr:col>54</xdr:col>
          <xdr:colOff>0</xdr:colOff>
          <xdr:row>59</xdr:row>
          <xdr:rowOff>133350</xdr:rowOff>
        </xdr:to>
        <xdr:sp macro="" textlink="">
          <xdr:nvSpPr>
            <xdr:cNvPr id="1310743" name="Check Box 23" hidden="1">
              <a:extLst>
                <a:ext uri="{63B3BB69-23CF-44E3-9099-C40C66FF867C}">
                  <a14:compatExt spid="_x0000_s1310743"/>
                </a:ext>
                <a:ext uri="{FF2B5EF4-FFF2-40B4-BE49-F238E27FC236}">
                  <a16:creationId xmlns:a16="http://schemas.microsoft.com/office/drawing/2014/main" id="{00000000-0008-0000-1300-00001700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51</xdr:row>
          <xdr:rowOff>114300</xdr:rowOff>
        </xdr:from>
        <xdr:to>
          <xdr:col>54</xdr:col>
          <xdr:colOff>0</xdr:colOff>
          <xdr:row>52</xdr:row>
          <xdr:rowOff>114300</xdr:rowOff>
        </xdr:to>
        <xdr:sp macro="" textlink="">
          <xdr:nvSpPr>
            <xdr:cNvPr id="1310744" name="Check Box 24" hidden="1">
              <a:extLst>
                <a:ext uri="{63B3BB69-23CF-44E3-9099-C40C66FF867C}">
                  <a14:compatExt spid="_x0000_s1310744"/>
                </a:ext>
                <a:ext uri="{FF2B5EF4-FFF2-40B4-BE49-F238E27FC236}">
                  <a16:creationId xmlns:a16="http://schemas.microsoft.com/office/drawing/2014/main" id="{00000000-0008-0000-1300-00001800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52</xdr:row>
          <xdr:rowOff>133350</xdr:rowOff>
        </xdr:from>
        <xdr:to>
          <xdr:col>54</xdr:col>
          <xdr:colOff>0</xdr:colOff>
          <xdr:row>53</xdr:row>
          <xdr:rowOff>133350</xdr:rowOff>
        </xdr:to>
        <xdr:sp macro="" textlink="">
          <xdr:nvSpPr>
            <xdr:cNvPr id="1310745" name="Check Box 25" hidden="1">
              <a:extLst>
                <a:ext uri="{63B3BB69-23CF-44E3-9099-C40C66FF867C}">
                  <a14:compatExt spid="_x0000_s1310745"/>
                </a:ext>
                <a:ext uri="{FF2B5EF4-FFF2-40B4-BE49-F238E27FC236}">
                  <a16:creationId xmlns:a16="http://schemas.microsoft.com/office/drawing/2014/main" id="{00000000-0008-0000-1300-00001900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60</xdr:row>
          <xdr:rowOff>114300</xdr:rowOff>
        </xdr:from>
        <xdr:to>
          <xdr:col>54</xdr:col>
          <xdr:colOff>0</xdr:colOff>
          <xdr:row>61</xdr:row>
          <xdr:rowOff>114300</xdr:rowOff>
        </xdr:to>
        <xdr:sp macro="" textlink="">
          <xdr:nvSpPr>
            <xdr:cNvPr id="1310746" name="Check Box 26" hidden="1">
              <a:extLst>
                <a:ext uri="{63B3BB69-23CF-44E3-9099-C40C66FF867C}">
                  <a14:compatExt spid="_x0000_s1310746"/>
                </a:ext>
                <a:ext uri="{FF2B5EF4-FFF2-40B4-BE49-F238E27FC236}">
                  <a16:creationId xmlns:a16="http://schemas.microsoft.com/office/drawing/2014/main" id="{00000000-0008-0000-1300-00001A00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61</xdr:row>
          <xdr:rowOff>133350</xdr:rowOff>
        </xdr:from>
        <xdr:to>
          <xdr:col>54</xdr:col>
          <xdr:colOff>0</xdr:colOff>
          <xdr:row>62</xdr:row>
          <xdr:rowOff>133350</xdr:rowOff>
        </xdr:to>
        <xdr:sp macro="" textlink="">
          <xdr:nvSpPr>
            <xdr:cNvPr id="1310747" name="Check Box 27" hidden="1">
              <a:extLst>
                <a:ext uri="{63B3BB69-23CF-44E3-9099-C40C66FF867C}">
                  <a14:compatExt spid="_x0000_s1310747"/>
                </a:ext>
                <a:ext uri="{FF2B5EF4-FFF2-40B4-BE49-F238E27FC236}">
                  <a16:creationId xmlns:a16="http://schemas.microsoft.com/office/drawing/2014/main" id="{00000000-0008-0000-1300-00001B00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63</xdr:row>
          <xdr:rowOff>114300</xdr:rowOff>
        </xdr:from>
        <xdr:to>
          <xdr:col>54</xdr:col>
          <xdr:colOff>0</xdr:colOff>
          <xdr:row>64</xdr:row>
          <xdr:rowOff>114300</xdr:rowOff>
        </xdr:to>
        <xdr:sp macro="" textlink="">
          <xdr:nvSpPr>
            <xdr:cNvPr id="1310748" name="Check Box 28" hidden="1">
              <a:extLst>
                <a:ext uri="{63B3BB69-23CF-44E3-9099-C40C66FF867C}">
                  <a14:compatExt spid="_x0000_s1310748"/>
                </a:ext>
                <a:ext uri="{FF2B5EF4-FFF2-40B4-BE49-F238E27FC236}">
                  <a16:creationId xmlns:a16="http://schemas.microsoft.com/office/drawing/2014/main" id="{00000000-0008-0000-1300-00001C00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64</xdr:row>
          <xdr:rowOff>133350</xdr:rowOff>
        </xdr:from>
        <xdr:to>
          <xdr:col>54</xdr:col>
          <xdr:colOff>0</xdr:colOff>
          <xdr:row>65</xdr:row>
          <xdr:rowOff>133350</xdr:rowOff>
        </xdr:to>
        <xdr:sp macro="" textlink="">
          <xdr:nvSpPr>
            <xdr:cNvPr id="1310749" name="Check Box 29" hidden="1">
              <a:extLst>
                <a:ext uri="{63B3BB69-23CF-44E3-9099-C40C66FF867C}">
                  <a14:compatExt spid="_x0000_s1310749"/>
                </a:ext>
                <a:ext uri="{FF2B5EF4-FFF2-40B4-BE49-F238E27FC236}">
                  <a16:creationId xmlns:a16="http://schemas.microsoft.com/office/drawing/2014/main" id="{00000000-0008-0000-1300-00001D00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66</xdr:row>
          <xdr:rowOff>114300</xdr:rowOff>
        </xdr:from>
        <xdr:to>
          <xdr:col>54</xdr:col>
          <xdr:colOff>0</xdr:colOff>
          <xdr:row>67</xdr:row>
          <xdr:rowOff>114300</xdr:rowOff>
        </xdr:to>
        <xdr:sp macro="" textlink="">
          <xdr:nvSpPr>
            <xdr:cNvPr id="1310750" name="Check Box 30" hidden="1">
              <a:extLst>
                <a:ext uri="{63B3BB69-23CF-44E3-9099-C40C66FF867C}">
                  <a14:compatExt spid="_x0000_s1310750"/>
                </a:ext>
                <a:ext uri="{FF2B5EF4-FFF2-40B4-BE49-F238E27FC236}">
                  <a16:creationId xmlns:a16="http://schemas.microsoft.com/office/drawing/2014/main" id="{00000000-0008-0000-1300-00001E00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67</xdr:row>
          <xdr:rowOff>133350</xdr:rowOff>
        </xdr:from>
        <xdr:to>
          <xdr:col>54</xdr:col>
          <xdr:colOff>0</xdr:colOff>
          <xdr:row>68</xdr:row>
          <xdr:rowOff>133350</xdr:rowOff>
        </xdr:to>
        <xdr:sp macro="" textlink="">
          <xdr:nvSpPr>
            <xdr:cNvPr id="1310751" name="Check Box 31" hidden="1">
              <a:extLst>
                <a:ext uri="{63B3BB69-23CF-44E3-9099-C40C66FF867C}">
                  <a14:compatExt spid="_x0000_s1310751"/>
                </a:ext>
                <a:ext uri="{FF2B5EF4-FFF2-40B4-BE49-F238E27FC236}">
                  <a16:creationId xmlns:a16="http://schemas.microsoft.com/office/drawing/2014/main" id="{00000000-0008-0000-1300-00001F00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69</xdr:row>
          <xdr:rowOff>114300</xdr:rowOff>
        </xdr:from>
        <xdr:to>
          <xdr:col>54</xdr:col>
          <xdr:colOff>0</xdr:colOff>
          <xdr:row>70</xdr:row>
          <xdr:rowOff>114300</xdr:rowOff>
        </xdr:to>
        <xdr:sp macro="" textlink="">
          <xdr:nvSpPr>
            <xdr:cNvPr id="1310752" name="Check Box 32" hidden="1">
              <a:extLst>
                <a:ext uri="{63B3BB69-23CF-44E3-9099-C40C66FF867C}">
                  <a14:compatExt spid="_x0000_s1310752"/>
                </a:ext>
                <a:ext uri="{FF2B5EF4-FFF2-40B4-BE49-F238E27FC236}">
                  <a16:creationId xmlns:a16="http://schemas.microsoft.com/office/drawing/2014/main" id="{00000000-0008-0000-1300-00002000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70</xdr:row>
          <xdr:rowOff>133350</xdr:rowOff>
        </xdr:from>
        <xdr:to>
          <xdr:col>54</xdr:col>
          <xdr:colOff>0</xdr:colOff>
          <xdr:row>71</xdr:row>
          <xdr:rowOff>133350</xdr:rowOff>
        </xdr:to>
        <xdr:sp macro="" textlink="">
          <xdr:nvSpPr>
            <xdr:cNvPr id="1310753" name="Check Box 33" hidden="1">
              <a:extLst>
                <a:ext uri="{63B3BB69-23CF-44E3-9099-C40C66FF867C}">
                  <a14:compatExt spid="_x0000_s1310753"/>
                </a:ext>
                <a:ext uri="{FF2B5EF4-FFF2-40B4-BE49-F238E27FC236}">
                  <a16:creationId xmlns:a16="http://schemas.microsoft.com/office/drawing/2014/main" id="{00000000-0008-0000-1300-00002100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92</xdr:row>
          <xdr:rowOff>114300</xdr:rowOff>
        </xdr:from>
        <xdr:to>
          <xdr:col>54</xdr:col>
          <xdr:colOff>0</xdr:colOff>
          <xdr:row>93</xdr:row>
          <xdr:rowOff>114300</xdr:rowOff>
        </xdr:to>
        <xdr:sp macro="" textlink="">
          <xdr:nvSpPr>
            <xdr:cNvPr id="1310754" name="Check Box 34" hidden="1">
              <a:extLst>
                <a:ext uri="{63B3BB69-23CF-44E3-9099-C40C66FF867C}">
                  <a14:compatExt spid="_x0000_s1310754"/>
                </a:ext>
                <a:ext uri="{FF2B5EF4-FFF2-40B4-BE49-F238E27FC236}">
                  <a16:creationId xmlns:a16="http://schemas.microsoft.com/office/drawing/2014/main" id="{00000000-0008-0000-1300-00002200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93</xdr:row>
          <xdr:rowOff>133350</xdr:rowOff>
        </xdr:from>
        <xdr:to>
          <xdr:col>54</xdr:col>
          <xdr:colOff>0</xdr:colOff>
          <xdr:row>94</xdr:row>
          <xdr:rowOff>133350</xdr:rowOff>
        </xdr:to>
        <xdr:sp macro="" textlink="">
          <xdr:nvSpPr>
            <xdr:cNvPr id="1310755" name="Check Box 35" hidden="1">
              <a:extLst>
                <a:ext uri="{63B3BB69-23CF-44E3-9099-C40C66FF867C}">
                  <a14:compatExt spid="_x0000_s1310755"/>
                </a:ext>
                <a:ext uri="{FF2B5EF4-FFF2-40B4-BE49-F238E27FC236}">
                  <a16:creationId xmlns:a16="http://schemas.microsoft.com/office/drawing/2014/main" id="{00000000-0008-0000-1300-00002300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95</xdr:row>
          <xdr:rowOff>114300</xdr:rowOff>
        </xdr:from>
        <xdr:to>
          <xdr:col>54</xdr:col>
          <xdr:colOff>0</xdr:colOff>
          <xdr:row>96</xdr:row>
          <xdr:rowOff>114300</xdr:rowOff>
        </xdr:to>
        <xdr:sp macro="" textlink="">
          <xdr:nvSpPr>
            <xdr:cNvPr id="1310756" name="Check Box 36" hidden="1">
              <a:extLst>
                <a:ext uri="{63B3BB69-23CF-44E3-9099-C40C66FF867C}">
                  <a14:compatExt spid="_x0000_s1310756"/>
                </a:ext>
                <a:ext uri="{FF2B5EF4-FFF2-40B4-BE49-F238E27FC236}">
                  <a16:creationId xmlns:a16="http://schemas.microsoft.com/office/drawing/2014/main" id="{00000000-0008-0000-1300-00002400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96</xdr:row>
          <xdr:rowOff>133350</xdr:rowOff>
        </xdr:from>
        <xdr:to>
          <xdr:col>54</xdr:col>
          <xdr:colOff>0</xdr:colOff>
          <xdr:row>97</xdr:row>
          <xdr:rowOff>133350</xdr:rowOff>
        </xdr:to>
        <xdr:sp macro="" textlink="">
          <xdr:nvSpPr>
            <xdr:cNvPr id="1310757" name="Check Box 37" hidden="1">
              <a:extLst>
                <a:ext uri="{63B3BB69-23CF-44E3-9099-C40C66FF867C}">
                  <a14:compatExt spid="_x0000_s1310757"/>
                </a:ext>
                <a:ext uri="{FF2B5EF4-FFF2-40B4-BE49-F238E27FC236}">
                  <a16:creationId xmlns:a16="http://schemas.microsoft.com/office/drawing/2014/main" id="{00000000-0008-0000-1300-00002500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98</xdr:row>
          <xdr:rowOff>114300</xdr:rowOff>
        </xdr:from>
        <xdr:to>
          <xdr:col>54</xdr:col>
          <xdr:colOff>0</xdr:colOff>
          <xdr:row>99</xdr:row>
          <xdr:rowOff>114300</xdr:rowOff>
        </xdr:to>
        <xdr:sp macro="" textlink="">
          <xdr:nvSpPr>
            <xdr:cNvPr id="1310758" name="Check Box 38" hidden="1">
              <a:extLst>
                <a:ext uri="{63B3BB69-23CF-44E3-9099-C40C66FF867C}">
                  <a14:compatExt spid="_x0000_s1310758"/>
                </a:ext>
                <a:ext uri="{FF2B5EF4-FFF2-40B4-BE49-F238E27FC236}">
                  <a16:creationId xmlns:a16="http://schemas.microsoft.com/office/drawing/2014/main" id="{00000000-0008-0000-1300-00002600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99</xdr:row>
          <xdr:rowOff>133350</xdr:rowOff>
        </xdr:from>
        <xdr:to>
          <xdr:col>54</xdr:col>
          <xdr:colOff>0</xdr:colOff>
          <xdr:row>100</xdr:row>
          <xdr:rowOff>133350</xdr:rowOff>
        </xdr:to>
        <xdr:sp macro="" textlink="">
          <xdr:nvSpPr>
            <xdr:cNvPr id="1310759" name="Check Box 39" hidden="1">
              <a:extLst>
                <a:ext uri="{63B3BB69-23CF-44E3-9099-C40C66FF867C}">
                  <a14:compatExt spid="_x0000_s1310759"/>
                </a:ext>
                <a:ext uri="{FF2B5EF4-FFF2-40B4-BE49-F238E27FC236}">
                  <a16:creationId xmlns:a16="http://schemas.microsoft.com/office/drawing/2014/main" id="{00000000-0008-0000-1300-00002700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92</xdr:row>
          <xdr:rowOff>114300</xdr:rowOff>
        </xdr:from>
        <xdr:to>
          <xdr:col>54</xdr:col>
          <xdr:colOff>0</xdr:colOff>
          <xdr:row>93</xdr:row>
          <xdr:rowOff>114300</xdr:rowOff>
        </xdr:to>
        <xdr:sp macro="" textlink="">
          <xdr:nvSpPr>
            <xdr:cNvPr id="1310760" name="Check Box 40" hidden="1">
              <a:extLst>
                <a:ext uri="{63B3BB69-23CF-44E3-9099-C40C66FF867C}">
                  <a14:compatExt spid="_x0000_s1310760"/>
                </a:ext>
                <a:ext uri="{FF2B5EF4-FFF2-40B4-BE49-F238E27FC236}">
                  <a16:creationId xmlns:a16="http://schemas.microsoft.com/office/drawing/2014/main" id="{00000000-0008-0000-1300-00002800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93</xdr:row>
          <xdr:rowOff>133350</xdr:rowOff>
        </xdr:from>
        <xdr:to>
          <xdr:col>54</xdr:col>
          <xdr:colOff>0</xdr:colOff>
          <xdr:row>94</xdr:row>
          <xdr:rowOff>133350</xdr:rowOff>
        </xdr:to>
        <xdr:sp macro="" textlink="">
          <xdr:nvSpPr>
            <xdr:cNvPr id="1310761" name="Check Box 41" hidden="1">
              <a:extLst>
                <a:ext uri="{63B3BB69-23CF-44E3-9099-C40C66FF867C}">
                  <a14:compatExt spid="_x0000_s1310761"/>
                </a:ext>
                <a:ext uri="{FF2B5EF4-FFF2-40B4-BE49-F238E27FC236}">
                  <a16:creationId xmlns:a16="http://schemas.microsoft.com/office/drawing/2014/main" id="{00000000-0008-0000-1300-00002900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101</xdr:row>
          <xdr:rowOff>114300</xdr:rowOff>
        </xdr:from>
        <xdr:to>
          <xdr:col>54</xdr:col>
          <xdr:colOff>0</xdr:colOff>
          <xdr:row>102</xdr:row>
          <xdr:rowOff>114300</xdr:rowOff>
        </xdr:to>
        <xdr:sp macro="" textlink="">
          <xdr:nvSpPr>
            <xdr:cNvPr id="1310762" name="Check Box 42" hidden="1">
              <a:extLst>
                <a:ext uri="{63B3BB69-23CF-44E3-9099-C40C66FF867C}">
                  <a14:compatExt spid="_x0000_s1310762"/>
                </a:ext>
                <a:ext uri="{FF2B5EF4-FFF2-40B4-BE49-F238E27FC236}">
                  <a16:creationId xmlns:a16="http://schemas.microsoft.com/office/drawing/2014/main" id="{00000000-0008-0000-1300-00002A00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102</xdr:row>
          <xdr:rowOff>133350</xdr:rowOff>
        </xdr:from>
        <xdr:to>
          <xdr:col>54</xdr:col>
          <xdr:colOff>0</xdr:colOff>
          <xdr:row>103</xdr:row>
          <xdr:rowOff>133350</xdr:rowOff>
        </xdr:to>
        <xdr:sp macro="" textlink="">
          <xdr:nvSpPr>
            <xdr:cNvPr id="1310763" name="Check Box 43" hidden="1">
              <a:extLst>
                <a:ext uri="{63B3BB69-23CF-44E3-9099-C40C66FF867C}">
                  <a14:compatExt spid="_x0000_s1310763"/>
                </a:ext>
                <a:ext uri="{FF2B5EF4-FFF2-40B4-BE49-F238E27FC236}">
                  <a16:creationId xmlns:a16="http://schemas.microsoft.com/office/drawing/2014/main" id="{00000000-0008-0000-1300-00002B00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104</xdr:row>
          <xdr:rowOff>114300</xdr:rowOff>
        </xdr:from>
        <xdr:to>
          <xdr:col>54</xdr:col>
          <xdr:colOff>0</xdr:colOff>
          <xdr:row>105</xdr:row>
          <xdr:rowOff>114300</xdr:rowOff>
        </xdr:to>
        <xdr:sp macro="" textlink="">
          <xdr:nvSpPr>
            <xdr:cNvPr id="1310764" name="Check Box 44" hidden="1">
              <a:extLst>
                <a:ext uri="{63B3BB69-23CF-44E3-9099-C40C66FF867C}">
                  <a14:compatExt spid="_x0000_s1310764"/>
                </a:ext>
                <a:ext uri="{FF2B5EF4-FFF2-40B4-BE49-F238E27FC236}">
                  <a16:creationId xmlns:a16="http://schemas.microsoft.com/office/drawing/2014/main" id="{00000000-0008-0000-1300-00002C00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105</xdr:row>
          <xdr:rowOff>133350</xdr:rowOff>
        </xdr:from>
        <xdr:to>
          <xdr:col>54</xdr:col>
          <xdr:colOff>0</xdr:colOff>
          <xdr:row>106</xdr:row>
          <xdr:rowOff>133350</xdr:rowOff>
        </xdr:to>
        <xdr:sp macro="" textlink="">
          <xdr:nvSpPr>
            <xdr:cNvPr id="1310765" name="Check Box 45" hidden="1">
              <a:extLst>
                <a:ext uri="{63B3BB69-23CF-44E3-9099-C40C66FF867C}">
                  <a14:compatExt spid="_x0000_s1310765"/>
                </a:ext>
                <a:ext uri="{FF2B5EF4-FFF2-40B4-BE49-F238E27FC236}">
                  <a16:creationId xmlns:a16="http://schemas.microsoft.com/office/drawing/2014/main" id="{00000000-0008-0000-1300-00002D00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107</xdr:row>
          <xdr:rowOff>114300</xdr:rowOff>
        </xdr:from>
        <xdr:to>
          <xdr:col>54</xdr:col>
          <xdr:colOff>0</xdr:colOff>
          <xdr:row>108</xdr:row>
          <xdr:rowOff>114300</xdr:rowOff>
        </xdr:to>
        <xdr:sp macro="" textlink="">
          <xdr:nvSpPr>
            <xdr:cNvPr id="1310766" name="Check Box 46" hidden="1">
              <a:extLst>
                <a:ext uri="{63B3BB69-23CF-44E3-9099-C40C66FF867C}">
                  <a14:compatExt spid="_x0000_s1310766"/>
                </a:ext>
                <a:ext uri="{FF2B5EF4-FFF2-40B4-BE49-F238E27FC236}">
                  <a16:creationId xmlns:a16="http://schemas.microsoft.com/office/drawing/2014/main" id="{00000000-0008-0000-1300-00002E00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108</xdr:row>
          <xdr:rowOff>133350</xdr:rowOff>
        </xdr:from>
        <xdr:to>
          <xdr:col>54</xdr:col>
          <xdr:colOff>0</xdr:colOff>
          <xdr:row>109</xdr:row>
          <xdr:rowOff>133350</xdr:rowOff>
        </xdr:to>
        <xdr:sp macro="" textlink="">
          <xdr:nvSpPr>
            <xdr:cNvPr id="1310767" name="Check Box 47" hidden="1">
              <a:extLst>
                <a:ext uri="{63B3BB69-23CF-44E3-9099-C40C66FF867C}">
                  <a14:compatExt spid="_x0000_s1310767"/>
                </a:ext>
                <a:ext uri="{FF2B5EF4-FFF2-40B4-BE49-F238E27FC236}">
                  <a16:creationId xmlns:a16="http://schemas.microsoft.com/office/drawing/2014/main" id="{00000000-0008-0000-1300-00002F00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110</xdr:row>
          <xdr:rowOff>114300</xdr:rowOff>
        </xdr:from>
        <xdr:to>
          <xdr:col>54</xdr:col>
          <xdr:colOff>0</xdr:colOff>
          <xdr:row>111</xdr:row>
          <xdr:rowOff>114300</xdr:rowOff>
        </xdr:to>
        <xdr:sp macro="" textlink="">
          <xdr:nvSpPr>
            <xdr:cNvPr id="1310768" name="Check Box 48" hidden="1">
              <a:extLst>
                <a:ext uri="{63B3BB69-23CF-44E3-9099-C40C66FF867C}">
                  <a14:compatExt spid="_x0000_s1310768"/>
                </a:ext>
                <a:ext uri="{FF2B5EF4-FFF2-40B4-BE49-F238E27FC236}">
                  <a16:creationId xmlns:a16="http://schemas.microsoft.com/office/drawing/2014/main" id="{00000000-0008-0000-1300-00003000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111</xdr:row>
          <xdr:rowOff>133350</xdr:rowOff>
        </xdr:from>
        <xdr:to>
          <xdr:col>54</xdr:col>
          <xdr:colOff>0</xdr:colOff>
          <xdr:row>112</xdr:row>
          <xdr:rowOff>133350</xdr:rowOff>
        </xdr:to>
        <xdr:sp macro="" textlink="">
          <xdr:nvSpPr>
            <xdr:cNvPr id="1310769" name="Check Box 49" hidden="1">
              <a:extLst>
                <a:ext uri="{63B3BB69-23CF-44E3-9099-C40C66FF867C}">
                  <a14:compatExt spid="_x0000_s1310769"/>
                </a:ext>
                <a:ext uri="{FF2B5EF4-FFF2-40B4-BE49-F238E27FC236}">
                  <a16:creationId xmlns:a16="http://schemas.microsoft.com/office/drawing/2014/main" id="{00000000-0008-0000-1300-00003100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xdr:wsDr>
</file>

<file path=xl/drawings/drawing18.xml><?xml version="1.0" encoding="utf-8"?>
<xdr:wsDr xmlns:xdr="http://schemas.openxmlformats.org/drawingml/2006/spreadsheetDrawing" xmlns:a="http://schemas.openxmlformats.org/drawingml/2006/main">
  <xdr:twoCellAnchor>
    <xdr:from>
      <xdr:col>18</xdr:col>
      <xdr:colOff>171450</xdr:colOff>
      <xdr:row>5</xdr:row>
      <xdr:rowOff>0</xdr:rowOff>
    </xdr:from>
    <xdr:to>
      <xdr:col>25</xdr:col>
      <xdr:colOff>66675</xdr:colOff>
      <xdr:row>6</xdr:row>
      <xdr:rowOff>19422</xdr:rowOff>
    </xdr:to>
    <xdr:grpSp>
      <xdr:nvGrpSpPr>
        <xdr:cNvPr id="2" name="グループ化 1">
          <a:extLst>
            <a:ext uri="{FF2B5EF4-FFF2-40B4-BE49-F238E27FC236}">
              <a16:creationId xmlns:a16="http://schemas.microsoft.com/office/drawing/2014/main" id="{00000000-0008-0000-1400-000002000000}"/>
            </a:ext>
          </a:extLst>
        </xdr:cNvPr>
        <xdr:cNvGrpSpPr/>
      </xdr:nvGrpSpPr>
      <xdr:grpSpPr>
        <a:xfrm>
          <a:off x="3276600" y="666750"/>
          <a:ext cx="1228725" cy="200397"/>
          <a:chOff x="3149602" y="2696140"/>
          <a:chExt cx="1162625" cy="202825"/>
        </a:xfrm>
      </xdr:grpSpPr>
      <xdr:sp macro="" textlink="">
        <xdr:nvSpPr>
          <xdr:cNvPr id="3" name="Check Box 94" hidden="1">
            <a:extLst>
              <a:ext uri="{63B3BB69-23CF-44E3-9099-C40C66FF867C}">
                <a14:compatExt xmlns:a14="http://schemas.microsoft.com/office/drawing/2010/main" spid="_x0000_s671745"/>
              </a:ext>
              <a:ext uri="{FF2B5EF4-FFF2-40B4-BE49-F238E27FC236}">
                <a16:creationId xmlns:a16="http://schemas.microsoft.com/office/drawing/2014/main" id="{00000000-0008-0000-1400-000003000000}"/>
              </a:ext>
            </a:extLst>
          </xdr:cNvPr>
          <xdr:cNvSpPr/>
        </xdr:nvSpPr>
        <xdr:spPr bwMode="auto">
          <a:xfrm>
            <a:off x="3149602" y="2696140"/>
            <a:ext cx="557493" cy="202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4" name="Check Box 95" hidden="1">
            <a:extLst>
              <a:ext uri="{63B3BB69-23CF-44E3-9099-C40C66FF867C}">
                <a14:compatExt xmlns:a14="http://schemas.microsoft.com/office/drawing/2010/main" spid="_x0000_s671746"/>
              </a:ext>
              <a:ext uri="{FF2B5EF4-FFF2-40B4-BE49-F238E27FC236}">
                <a16:creationId xmlns:a16="http://schemas.microsoft.com/office/drawing/2014/main" id="{00000000-0008-0000-1400-000004000000}"/>
              </a:ext>
            </a:extLst>
          </xdr:cNvPr>
          <xdr:cNvSpPr/>
        </xdr:nvSpPr>
        <xdr:spPr bwMode="auto">
          <a:xfrm>
            <a:off x="3754734" y="2696176"/>
            <a:ext cx="557493" cy="19330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xdr:from>
          <xdr:col>18</xdr:col>
          <xdr:colOff>171450</xdr:colOff>
          <xdr:row>4</xdr:row>
          <xdr:rowOff>171450</xdr:rowOff>
        </xdr:from>
        <xdr:to>
          <xdr:col>25</xdr:col>
          <xdr:colOff>66675</xdr:colOff>
          <xdr:row>6</xdr:row>
          <xdr:rowOff>9897</xdr:rowOff>
        </xdr:to>
        <xdr:grpSp>
          <xdr:nvGrpSpPr>
            <xdr:cNvPr id="5" name="グループ化 4">
              <a:extLst>
                <a:ext uri="{FF2B5EF4-FFF2-40B4-BE49-F238E27FC236}">
                  <a16:creationId xmlns:a16="http://schemas.microsoft.com/office/drawing/2014/main" id="{00000000-0008-0000-1400-000005000000}"/>
                </a:ext>
              </a:extLst>
            </xdr:cNvPr>
            <xdr:cNvGrpSpPr/>
          </xdr:nvGrpSpPr>
          <xdr:grpSpPr>
            <a:xfrm>
              <a:off x="3276600" y="657225"/>
              <a:ext cx="1228725" cy="200397"/>
              <a:chOff x="3149442" y="2696135"/>
              <a:chExt cx="1162593" cy="202825"/>
            </a:xfrm>
          </xdr:grpSpPr>
          <xdr:sp macro="" textlink="">
            <xdr:nvSpPr>
              <xdr:cNvPr id="1172481" name="Check Box 1" hidden="1">
                <a:extLst>
                  <a:ext uri="{63B3BB69-23CF-44E3-9099-C40C66FF867C}">
                    <a14:compatExt spid="_x0000_s1172481"/>
                  </a:ext>
                  <a:ext uri="{FF2B5EF4-FFF2-40B4-BE49-F238E27FC236}">
                    <a16:creationId xmlns:a16="http://schemas.microsoft.com/office/drawing/2014/main" id="{00000000-0008-0000-1400-000001E41100}"/>
                  </a:ext>
                </a:extLst>
              </xdr:cNvPr>
              <xdr:cNvSpPr/>
            </xdr:nvSpPr>
            <xdr:spPr bwMode="auto">
              <a:xfrm>
                <a:off x="3149442" y="2696135"/>
                <a:ext cx="557493" cy="2028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172482" name="Check Box 2" hidden="1">
                <a:extLst>
                  <a:ext uri="{63B3BB69-23CF-44E3-9099-C40C66FF867C}">
                    <a14:compatExt spid="_x0000_s1172482"/>
                  </a:ext>
                  <a:ext uri="{FF2B5EF4-FFF2-40B4-BE49-F238E27FC236}">
                    <a16:creationId xmlns:a16="http://schemas.microsoft.com/office/drawing/2014/main" id="{00000000-0008-0000-1400-000002E41100}"/>
                  </a:ext>
                </a:extLst>
              </xdr:cNvPr>
              <xdr:cNvSpPr/>
            </xdr:nvSpPr>
            <xdr:spPr bwMode="auto">
              <a:xfrm>
                <a:off x="3754542" y="2696176"/>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171450</xdr:colOff>
          <xdr:row>7</xdr:row>
          <xdr:rowOff>171450</xdr:rowOff>
        </xdr:from>
        <xdr:to>
          <xdr:col>25</xdr:col>
          <xdr:colOff>66675</xdr:colOff>
          <xdr:row>9</xdr:row>
          <xdr:rowOff>9897</xdr:rowOff>
        </xdr:to>
        <xdr:grpSp>
          <xdr:nvGrpSpPr>
            <xdr:cNvPr id="6" name="グループ化 5">
              <a:extLst>
                <a:ext uri="{FF2B5EF4-FFF2-40B4-BE49-F238E27FC236}">
                  <a16:creationId xmlns:a16="http://schemas.microsoft.com/office/drawing/2014/main" id="{00000000-0008-0000-1400-000006000000}"/>
                </a:ext>
              </a:extLst>
            </xdr:cNvPr>
            <xdr:cNvGrpSpPr/>
          </xdr:nvGrpSpPr>
          <xdr:grpSpPr>
            <a:xfrm>
              <a:off x="3276600" y="1200150"/>
              <a:ext cx="1228725" cy="200397"/>
              <a:chOff x="3149442" y="2696135"/>
              <a:chExt cx="1162593" cy="202825"/>
            </a:xfrm>
          </xdr:grpSpPr>
          <xdr:sp macro="" textlink="">
            <xdr:nvSpPr>
              <xdr:cNvPr id="1172483" name="Check Box 3" hidden="1">
                <a:extLst>
                  <a:ext uri="{63B3BB69-23CF-44E3-9099-C40C66FF867C}">
                    <a14:compatExt spid="_x0000_s1172483"/>
                  </a:ext>
                  <a:ext uri="{FF2B5EF4-FFF2-40B4-BE49-F238E27FC236}">
                    <a16:creationId xmlns:a16="http://schemas.microsoft.com/office/drawing/2014/main" id="{00000000-0008-0000-1400-000003E41100}"/>
                  </a:ext>
                </a:extLst>
              </xdr:cNvPr>
              <xdr:cNvSpPr/>
            </xdr:nvSpPr>
            <xdr:spPr bwMode="auto">
              <a:xfrm>
                <a:off x="3149442" y="2696135"/>
                <a:ext cx="557493" cy="2028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172484" name="Check Box 4" hidden="1">
                <a:extLst>
                  <a:ext uri="{63B3BB69-23CF-44E3-9099-C40C66FF867C}">
                    <a14:compatExt spid="_x0000_s1172484"/>
                  </a:ext>
                  <a:ext uri="{FF2B5EF4-FFF2-40B4-BE49-F238E27FC236}">
                    <a16:creationId xmlns:a16="http://schemas.microsoft.com/office/drawing/2014/main" id="{00000000-0008-0000-1400-000004E41100}"/>
                  </a:ext>
                </a:extLst>
              </xdr:cNvPr>
              <xdr:cNvSpPr/>
            </xdr:nvSpPr>
            <xdr:spPr bwMode="auto">
              <a:xfrm>
                <a:off x="3754542" y="2696176"/>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171450</xdr:colOff>
          <xdr:row>10</xdr:row>
          <xdr:rowOff>171450</xdr:rowOff>
        </xdr:from>
        <xdr:to>
          <xdr:col>25</xdr:col>
          <xdr:colOff>66675</xdr:colOff>
          <xdr:row>12</xdr:row>
          <xdr:rowOff>9897</xdr:rowOff>
        </xdr:to>
        <xdr:grpSp>
          <xdr:nvGrpSpPr>
            <xdr:cNvPr id="7" name="グループ化 6">
              <a:extLst>
                <a:ext uri="{FF2B5EF4-FFF2-40B4-BE49-F238E27FC236}">
                  <a16:creationId xmlns:a16="http://schemas.microsoft.com/office/drawing/2014/main" id="{00000000-0008-0000-1400-000007000000}"/>
                </a:ext>
              </a:extLst>
            </xdr:cNvPr>
            <xdr:cNvGrpSpPr/>
          </xdr:nvGrpSpPr>
          <xdr:grpSpPr>
            <a:xfrm>
              <a:off x="3276600" y="1743075"/>
              <a:ext cx="1228725" cy="200397"/>
              <a:chOff x="3149442" y="2696135"/>
              <a:chExt cx="1162593" cy="202825"/>
            </a:xfrm>
          </xdr:grpSpPr>
          <xdr:sp macro="" textlink="">
            <xdr:nvSpPr>
              <xdr:cNvPr id="1172485" name="Check Box 5" hidden="1">
                <a:extLst>
                  <a:ext uri="{63B3BB69-23CF-44E3-9099-C40C66FF867C}">
                    <a14:compatExt spid="_x0000_s1172485"/>
                  </a:ext>
                  <a:ext uri="{FF2B5EF4-FFF2-40B4-BE49-F238E27FC236}">
                    <a16:creationId xmlns:a16="http://schemas.microsoft.com/office/drawing/2014/main" id="{00000000-0008-0000-1400-000005E41100}"/>
                  </a:ext>
                </a:extLst>
              </xdr:cNvPr>
              <xdr:cNvSpPr/>
            </xdr:nvSpPr>
            <xdr:spPr bwMode="auto">
              <a:xfrm>
                <a:off x="3149442" y="2696135"/>
                <a:ext cx="557493" cy="2028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172486" name="Check Box 6" hidden="1">
                <a:extLst>
                  <a:ext uri="{63B3BB69-23CF-44E3-9099-C40C66FF867C}">
                    <a14:compatExt spid="_x0000_s1172486"/>
                  </a:ext>
                  <a:ext uri="{FF2B5EF4-FFF2-40B4-BE49-F238E27FC236}">
                    <a16:creationId xmlns:a16="http://schemas.microsoft.com/office/drawing/2014/main" id="{00000000-0008-0000-1400-000006E41100}"/>
                  </a:ext>
                </a:extLst>
              </xdr:cNvPr>
              <xdr:cNvSpPr/>
            </xdr:nvSpPr>
            <xdr:spPr bwMode="auto">
              <a:xfrm>
                <a:off x="3754542" y="2696176"/>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171450</xdr:colOff>
          <xdr:row>13</xdr:row>
          <xdr:rowOff>171450</xdr:rowOff>
        </xdr:from>
        <xdr:to>
          <xdr:col>25</xdr:col>
          <xdr:colOff>66675</xdr:colOff>
          <xdr:row>15</xdr:row>
          <xdr:rowOff>9897</xdr:rowOff>
        </xdr:to>
        <xdr:grpSp>
          <xdr:nvGrpSpPr>
            <xdr:cNvPr id="8" name="グループ化 7">
              <a:extLst>
                <a:ext uri="{FF2B5EF4-FFF2-40B4-BE49-F238E27FC236}">
                  <a16:creationId xmlns:a16="http://schemas.microsoft.com/office/drawing/2014/main" id="{00000000-0008-0000-1400-000008000000}"/>
                </a:ext>
              </a:extLst>
            </xdr:cNvPr>
            <xdr:cNvGrpSpPr/>
          </xdr:nvGrpSpPr>
          <xdr:grpSpPr>
            <a:xfrm>
              <a:off x="3276600" y="2286000"/>
              <a:ext cx="1228725" cy="200397"/>
              <a:chOff x="3149442" y="2696135"/>
              <a:chExt cx="1162593" cy="202825"/>
            </a:xfrm>
          </xdr:grpSpPr>
          <xdr:sp macro="" textlink="">
            <xdr:nvSpPr>
              <xdr:cNvPr id="1172487" name="Check Box 7" hidden="1">
                <a:extLst>
                  <a:ext uri="{63B3BB69-23CF-44E3-9099-C40C66FF867C}">
                    <a14:compatExt spid="_x0000_s1172487"/>
                  </a:ext>
                  <a:ext uri="{FF2B5EF4-FFF2-40B4-BE49-F238E27FC236}">
                    <a16:creationId xmlns:a16="http://schemas.microsoft.com/office/drawing/2014/main" id="{00000000-0008-0000-1400-000007E41100}"/>
                  </a:ext>
                </a:extLst>
              </xdr:cNvPr>
              <xdr:cNvSpPr/>
            </xdr:nvSpPr>
            <xdr:spPr bwMode="auto">
              <a:xfrm>
                <a:off x="3149442" y="2696135"/>
                <a:ext cx="557493" cy="2028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172488" name="Check Box 8" hidden="1">
                <a:extLst>
                  <a:ext uri="{63B3BB69-23CF-44E3-9099-C40C66FF867C}">
                    <a14:compatExt spid="_x0000_s1172488"/>
                  </a:ext>
                  <a:ext uri="{FF2B5EF4-FFF2-40B4-BE49-F238E27FC236}">
                    <a16:creationId xmlns:a16="http://schemas.microsoft.com/office/drawing/2014/main" id="{00000000-0008-0000-1400-000008E41100}"/>
                  </a:ext>
                </a:extLst>
              </xdr:cNvPr>
              <xdr:cNvSpPr/>
            </xdr:nvSpPr>
            <xdr:spPr bwMode="auto">
              <a:xfrm>
                <a:off x="3754542" y="2696176"/>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wsDr>
</file>

<file path=xl/drawings/drawing19.xml><?xml version="1.0" encoding="utf-8"?>
<xdr:wsDr xmlns:xdr="http://schemas.openxmlformats.org/drawingml/2006/spreadsheetDrawing" xmlns:a="http://schemas.openxmlformats.org/drawingml/2006/main">
  <xdr:twoCellAnchor>
    <xdr:from>
      <xdr:col>4</xdr:col>
      <xdr:colOff>85725</xdr:colOff>
      <xdr:row>12</xdr:row>
      <xdr:rowOff>171450</xdr:rowOff>
    </xdr:from>
    <xdr:to>
      <xdr:col>28</xdr:col>
      <xdr:colOff>104775</xdr:colOff>
      <xdr:row>15</xdr:row>
      <xdr:rowOff>161925</xdr:rowOff>
    </xdr:to>
    <xdr:sp macro="" textlink="">
      <xdr:nvSpPr>
        <xdr:cNvPr id="2" name="AutoShape 3">
          <a:extLst>
            <a:ext uri="{FF2B5EF4-FFF2-40B4-BE49-F238E27FC236}">
              <a16:creationId xmlns:a16="http://schemas.microsoft.com/office/drawing/2014/main" id="{00000000-0008-0000-1500-000002000000}"/>
            </a:ext>
          </a:extLst>
        </xdr:cNvPr>
        <xdr:cNvSpPr>
          <a:spLocks noChangeArrowheads="1"/>
        </xdr:cNvSpPr>
      </xdr:nvSpPr>
      <xdr:spPr bwMode="auto">
        <a:xfrm>
          <a:off x="657225" y="2000250"/>
          <a:ext cx="4362450" cy="533400"/>
        </a:xfrm>
        <a:prstGeom prst="bracketPair">
          <a:avLst>
            <a:gd name="adj" fmla="val 11403"/>
          </a:avLst>
        </a:prstGeom>
        <a:noFill/>
        <a:ln w="9525">
          <a:solidFill>
            <a:srgbClr val="000000"/>
          </a:solidFill>
          <a:round/>
          <a:headEnd/>
          <a:tailEnd/>
        </a:ln>
      </xdr:spPr>
    </xdr:sp>
    <xdr:clientData/>
  </xdr:twoCellAnchor>
  <mc:AlternateContent xmlns:mc="http://schemas.openxmlformats.org/markup-compatibility/2006">
    <mc:Choice xmlns:a14="http://schemas.microsoft.com/office/drawing/2010/main" Requires="a14">
      <xdr:twoCellAnchor>
        <xdr:from>
          <xdr:col>22</xdr:col>
          <xdr:colOff>38100</xdr:colOff>
          <xdr:row>3</xdr:row>
          <xdr:rowOff>66675</xdr:rowOff>
        </xdr:from>
        <xdr:to>
          <xdr:col>28</xdr:col>
          <xdr:colOff>114300</xdr:colOff>
          <xdr:row>5</xdr:row>
          <xdr:rowOff>372</xdr:rowOff>
        </xdr:to>
        <xdr:grpSp>
          <xdr:nvGrpSpPr>
            <xdr:cNvPr id="3" name="グループ化 2">
              <a:extLst>
                <a:ext uri="{FF2B5EF4-FFF2-40B4-BE49-F238E27FC236}">
                  <a16:creationId xmlns:a16="http://schemas.microsoft.com/office/drawing/2014/main" id="{00000000-0008-0000-1500-000003000000}"/>
                </a:ext>
              </a:extLst>
            </xdr:cNvPr>
            <xdr:cNvGrpSpPr/>
          </xdr:nvGrpSpPr>
          <xdr:grpSpPr>
            <a:xfrm>
              <a:off x="3867150" y="466725"/>
              <a:ext cx="1162050" cy="200397"/>
              <a:chOff x="3149260" y="2696143"/>
              <a:chExt cx="1162627" cy="202825"/>
            </a:xfrm>
          </xdr:grpSpPr>
          <xdr:sp macro="" textlink="">
            <xdr:nvSpPr>
              <xdr:cNvPr id="1173505" name="Check Box 94" hidden="1">
                <a:extLst>
                  <a:ext uri="{63B3BB69-23CF-44E3-9099-C40C66FF867C}">
                    <a14:compatExt spid="_x0000_s1173505"/>
                  </a:ext>
                  <a:ext uri="{FF2B5EF4-FFF2-40B4-BE49-F238E27FC236}">
                    <a16:creationId xmlns:a16="http://schemas.microsoft.com/office/drawing/2014/main" id="{00000000-0008-0000-1500-000001E81100}"/>
                  </a:ext>
                </a:extLst>
              </xdr:cNvPr>
              <xdr:cNvSpPr/>
            </xdr:nvSpPr>
            <xdr:spPr bwMode="auto">
              <a:xfrm>
                <a:off x="3149260" y="2696143"/>
                <a:ext cx="557493" cy="2028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173506" name="Check Box 95" hidden="1">
                <a:extLst>
                  <a:ext uri="{63B3BB69-23CF-44E3-9099-C40C66FF867C}">
                    <a14:compatExt spid="_x0000_s1173506"/>
                  </a:ext>
                  <a:ext uri="{FF2B5EF4-FFF2-40B4-BE49-F238E27FC236}">
                    <a16:creationId xmlns:a16="http://schemas.microsoft.com/office/drawing/2014/main" id="{00000000-0008-0000-1500-000002E81100}"/>
                  </a:ext>
                </a:extLst>
              </xdr:cNvPr>
              <xdr:cNvSpPr/>
            </xdr:nvSpPr>
            <xdr:spPr bwMode="auto">
              <a:xfrm>
                <a:off x="3754394" y="2696176"/>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22</xdr:col>
          <xdr:colOff>38100</xdr:colOff>
          <xdr:row>17</xdr:row>
          <xdr:rowOff>0</xdr:rowOff>
        </xdr:from>
        <xdr:to>
          <xdr:col>28</xdr:col>
          <xdr:colOff>114300</xdr:colOff>
          <xdr:row>18</xdr:row>
          <xdr:rowOff>19422</xdr:rowOff>
        </xdr:to>
        <xdr:grpSp>
          <xdr:nvGrpSpPr>
            <xdr:cNvPr id="4" name="グループ化 3">
              <a:extLst>
                <a:ext uri="{FF2B5EF4-FFF2-40B4-BE49-F238E27FC236}">
                  <a16:creationId xmlns:a16="http://schemas.microsoft.com/office/drawing/2014/main" id="{00000000-0008-0000-1500-000004000000}"/>
                </a:ext>
              </a:extLst>
            </xdr:cNvPr>
            <xdr:cNvGrpSpPr/>
          </xdr:nvGrpSpPr>
          <xdr:grpSpPr>
            <a:xfrm>
              <a:off x="3867150" y="2733675"/>
              <a:ext cx="1162050" cy="200397"/>
              <a:chOff x="3149260" y="2696094"/>
              <a:chExt cx="1162627" cy="202825"/>
            </a:xfrm>
          </xdr:grpSpPr>
          <xdr:sp macro="" textlink="">
            <xdr:nvSpPr>
              <xdr:cNvPr id="1173507" name="Check Box 3" hidden="1">
                <a:extLst>
                  <a:ext uri="{63B3BB69-23CF-44E3-9099-C40C66FF867C}">
                    <a14:compatExt spid="_x0000_s1173507"/>
                  </a:ext>
                  <a:ext uri="{FF2B5EF4-FFF2-40B4-BE49-F238E27FC236}">
                    <a16:creationId xmlns:a16="http://schemas.microsoft.com/office/drawing/2014/main" id="{00000000-0008-0000-1500-000003E81100}"/>
                  </a:ext>
                </a:extLst>
              </xdr:cNvPr>
              <xdr:cNvSpPr/>
            </xdr:nvSpPr>
            <xdr:spPr bwMode="auto">
              <a:xfrm>
                <a:off x="3149260" y="2696094"/>
                <a:ext cx="557493" cy="2028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173508" name="Check Box 4" hidden="1">
                <a:extLst>
                  <a:ext uri="{63B3BB69-23CF-44E3-9099-C40C66FF867C}">
                    <a14:compatExt spid="_x0000_s1173508"/>
                  </a:ext>
                  <a:ext uri="{FF2B5EF4-FFF2-40B4-BE49-F238E27FC236}">
                    <a16:creationId xmlns:a16="http://schemas.microsoft.com/office/drawing/2014/main" id="{00000000-0008-0000-1500-000004E81100}"/>
                  </a:ext>
                </a:extLst>
              </xdr:cNvPr>
              <xdr:cNvSpPr/>
            </xdr:nvSpPr>
            <xdr:spPr bwMode="auto">
              <a:xfrm>
                <a:off x="3754394" y="2696176"/>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22</xdr:col>
          <xdr:colOff>38100</xdr:colOff>
          <xdr:row>10</xdr:row>
          <xdr:rowOff>0</xdr:rowOff>
        </xdr:from>
        <xdr:to>
          <xdr:col>28</xdr:col>
          <xdr:colOff>114300</xdr:colOff>
          <xdr:row>11</xdr:row>
          <xdr:rowOff>19422</xdr:rowOff>
        </xdr:to>
        <xdr:grpSp>
          <xdr:nvGrpSpPr>
            <xdr:cNvPr id="5" name="グループ化 4">
              <a:extLst>
                <a:ext uri="{FF2B5EF4-FFF2-40B4-BE49-F238E27FC236}">
                  <a16:creationId xmlns:a16="http://schemas.microsoft.com/office/drawing/2014/main" id="{00000000-0008-0000-1500-000005000000}"/>
                </a:ext>
              </a:extLst>
            </xdr:cNvPr>
            <xdr:cNvGrpSpPr/>
          </xdr:nvGrpSpPr>
          <xdr:grpSpPr>
            <a:xfrm>
              <a:off x="3867150" y="1562100"/>
              <a:ext cx="1162050" cy="200397"/>
              <a:chOff x="3149260" y="2696094"/>
              <a:chExt cx="1162627" cy="202825"/>
            </a:xfrm>
          </xdr:grpSpPr>
          <xdr:sp macro="" textlink="">
            <xdr:nvSpPr>
              <xdr:cNvPr id="1173509" name="Check Box 5" hidden="1">
                <a:extLst>
                  <a:ext uri="{63B3BB69-23CF-44E3-9099-C40C66FF867C}">
                    <a14:compatExt spid="_x0000_s1173509"/>
                  </a:ext>
                  <a:ext uri="{FF2B5EF4-FFF2-40B4-BE49-F238E27FC236}">
                    <a16:creationId xmlns:a16="http://schemas.microsoft.com/office/drawing/2014/main" id="{00000000-0008-0000-1500-000005E81100}"/>
                  </a:ext>
                </a:extLst>
              </xdr:cNvPr>
              <xdr:cNvSpPr/>
            </xdr:nvSpPr>
            <xdr:spPr bwMode="auto">
              <a:xfrm>
                <a:off x="3149260" y="2696094"/>
                <a:ext cx="557493" cy="2028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173510" name="Check Box 6" hidden="1">
                <a:extLst>
                  <a:ext uri="{63B3BB69-23CF-44E3-9099-C40C66FF867C}">
                    <a14:compatExt spid="_x0000_s1173510"/>
                  </a:ext>
                  <a:ext uri="{FF2B5EF4-FFF2-40B4-BE49-F238E27FC236}">
                    <a16:creationId xmlns:a16="http://schemas.microsoft.com/office/drawing/2014/main" id="{00000000-0008-0000-1500-000006E81100}"/>
                  </a:ext>
                </a:extLst>
              </xdr:cNvPr>
              <xdr:cNvSpPr/>
            </xdr:nvSpPr>
            <xdr:spPr bwMode="auto">
              <a:xfrm>
                <a:off x="3754394" y="2696176"/>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22</xdr:col>
          <xdr:colOff>38100</xdr:colOff>
          <xdr:row>29</xdr:row>
          <xdr:rowOff>171450</xdr:rowOff>
        </xdr:from>
        <xdr:to>
          <xdr:col>28</xdr:col>
          <xdr:colOff>114300</xdr:colOff>
          <xdr:row>31</xdr:row>
          <xdr:rowOff>9897</xdr:rowOff>
        </xdr:to>
        <xdr:grpSp>
          <xdr:nvGrpSpPr>
            <xdr:cNvPr id="6" name="グループ化 5">
              <a:extLst>
                <a:ext uri="{FF2B5EF4-FFF2-40B4-BE49-F238E27FC236}">
                  <a16:creationId xmlns:a16="http://schemas.microsoft.com/office/drawing/2014/main" id="{00000000-0008-0000-1500-000006000000}"/>
                </a:ext>
              </a:extLst>
            </xdr:cNvPr>
            <xdr:cNvGrpSpPr/>
          </xdr:nvGrpSpPr>
          <xdr:grpSpPr>
            <a:xfrm>
              <a:off x="3867150" y="5076825"/>
              <a:ext cx="1162050" cy="200397"/>
              <a:chOff x="3149260" y="2696135"/>
              <a:chExt cx="1162627" cy="202825"/>
            </a:xfrm>
          </xdr:grpSpPr>
          <xdr:sp macro="" textlink="">
            <xdr:nvSpPr>
              <xdr:cNvPr id="1173511" name="Check Box 7" hidden="1">
                <a:extLst>
                  <a:ext uri="{63B3BB69-23CF-44E3-9099-C40C66FF867C}">
                    <a14:compatExt spid="_x0000_s1173511"/>
                  </a:ext>
                  <a:ext uri="{FF2B5EF4-FFF2-40B4-BE49-F238E27FC236}">
                    <a16:creationId xmlns:a16="http://schemas.microsoft.com/office/drawing/2014/main" id="{00000000-0008-0000-1500-000007E81100}"/>
                  </a:ext>
                </a:extLst>
              </xdr:cNvPr>
              <xdr:cNvSpPr/>
            </xdr:nvSpPr>
            <xdr:spPr bwMode="auto">
              <a:xfrm>
                <a:off x="3149260" y="2696135"/>
                <a:ext cx="557493" cy="2028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173512" name="Check Box 8" hidden="1">
                <a:extLst>
                  <a:ext uri="{63B3BB69-23CF-44E3-9099-C40C66FF867C}">
                    <a14:compatExt spid="_x0000_s1173512"/>
                  </a:ext>
                  <a:ext uri="{FF2B5EF4-FFF2-40B4-BE49-F238E27FC236}">
                    <a16:creationId xmlns:a16="http://schemas.microsoft.com/office/drawing/2014/main" id="{00000000-0008-0000-1500-000008E81100}"/>
                  </a:ext>
                </a:extLst>
              </xdr:cNvPr>
              <xdr:cNvSpPr/>
            </xdr:nvSpPr>
            <xdr:spPr bwMode="auto">
              <a:xfrm>
                <a:off x="3754394" y="2696176"/>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22</xdr:col>
          <xdr:colOff>38100</xdr:colOff>
          <xdr:row>28</xdr:row>
          <xdr:rowOff>0</xdr:rowOff>
        </xdr:from>
        <xdr:to>
          <xdr:col>28</xdr:col>
          <xdr:colOff>114300</xdr:colOff>
          <xdr:row>29</xdr:row>
          <xdr:rowOff>19422</xdr:rowOff>
        </xdr:to>
        <xdr:grpSp>
          <xdr:nvGrpSpPr>
            <xdr:cNvPr id="7" name="グループ化 6">
              <a:extLst>
                <a:ext uri="{FF2B5EF4-FFF2-40B4-BE49-F238E27FC236}">
                  <a16:creationId xmlns:a16="http://schemas.microsoft.com/office/drawing/2014/main" id="{00000000-0008-0000-1500-000007000000}"/>
                </a:ext>
              </a:extLst>
            </xdr:cNvPr>
            <xdr:cNvGrpSpPr/>
          </xdr:nvGrpSpPr>
          <xdr:grpSpPr>
            <a:xfrm>
              <a:off x="3867150" y="4724400"/>
              <a:ext cx="1162050" cy="200397"/>
              <a:chOff x="3149260" y="2696094"/>
              <a:chExt cx="1162627" cy="202825"/>
            </a:xfrm>
          </xdr:grpSpPr>
          <xdr:sp macro="" textlink="">
            <xdr:nvSpPr>
              <xdr:cNvPr id="1173513" name="Check Box 9" hidden="1">
                <a:extLst>
                  <a:ext uri="{63B3BB69-23CF-44E3-9099-C40C66FF867C}">
                    <a14:compatExt spid="_x0000_s1173513"/>
                  </a:ext>
                  <a:ext uri="{FF2B5EF4-FFF2-40B4-BE49-F238E27FC236}">
                    <a16:creationId xmlns:a16="http://schemas.microsoft.com/office/drawing/2014/main" id="{00000000-0008-0000-1500-000009E81100}"/>
                  </a:ext>
                </a:extLst>
              </xdr:cNvPr>
              <xdr:cNvSpPr/>
            </xdr:nvSpPr>
            <xdr:spPr bwMode="auto">
              <a:xfrm>
                <a:off x="3149260" y="2696094"/>
                <a:ext cx="557493" cy="2028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173514" name="Check Box 10" hidden="1">
                <a:extLst>
                  <a:ext uri="{63B3BB69-23CF-44E3-9099-C40C66FF867C}">
                    <a14:compatExt spid="_x0000_s1173514"/>
                  </a:ext>
                  <a:ext uri="{FF2B5EF4-FFF2-40B4-BE49-F238E27FC236}">
                    <a16:creationId xmlns:a16="http://schemas.microsoft.com/office/drawing/2014/main" id="{00000000-0008-0000-1500-00000AE81100}"/>
                  </a:ext>
                </a:extLst>
              </xdr:cNvPr>
              <xdr:cNvSpPr/>
            </xdr:nvSpPr>
            <xdr:spPr bwMode="auto">
              <a:xfrm>
                <a:off x="3754394" y="2696176"/>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22</xdr:col>
          <xdr:colOff>38100</xdr:colOff>
          <xdr:row>25</xdr:row>
          <xdr:rowOff>0</xdr:rowOff>
        </xdr:from>
        <xdr:to>
          <xdr:col>28</xdr:col>
          <xdr:colOff>114300</xdr:colOff>
          <xdr:row>26</xdr:row>
          <xdr:rowOff>19422</xdr:rowOff>
        </xdr:to>
        <xdr:grpSp>
          <xdr:nvGrpSpPr>
            <xdr:cNvPr id="8" name="グループ化 7">
              <a:extLst>
                <a:ext uri="{FF2B5EF4-FFF2-40B4-BE49-F238E27FC236}">
                  <a16:creationId xmlns:a16="http://schemas.microsoft.com/office/drawing/2014/main" id="{00000000-0008-0000-1500-000008000000}"/>
                </a:ext>
              </a:extLst>
            </xdr:cNvPr>
            <xdr:cNvGrpSpPr/>
          </xdr:nvGrpSpPr>
          <xdr:grpSpPr>
            <a:xfrm>
              <a:off x="3867150" y="4181475"/>
              <a:ext cx="1162050" cy="200397"/>
              <a:chOff x="3149260" y="2696094"/>
              <a:chExt cx="1162627" cy="202825"/>
            </a:xfrm>
          </xdr:grpSpPr>
          <xdr:sp macro="" textlink="">
            <xdr:nvSpPr>
              <xdr:cNvPr id="1173515" name="Check Box 11" hidden="1">
                <a:extLst>
                  <a:ext uri="{63B3BB69-23CF-44E3-9099-C40C66FF867C}">
                    <a14:compatExt spid="_x0000_s1173515"/>
                  </a:ext>
                  <a:ext uri="{FF2B5EF4-FFF2-40B4-BE49-F238E27FC236}">
                    <a16:creationId xmlns:a16="http://schemas.microsoft.com/office/drawing/2014/main" id="{00000000-0008-0000-1500-00000BE81100}"/>
                  </a:ext>
                </a:extLst>
              </xdr:cNvPr>
              <xdr:cNvSpPr/>
            </xdr:nvSpPr>
            <xdr:spPr bwMode="auto">
              <a:xfrm>
                <a:off x="3149260" y="2696094"/>
                <a:ext cx="557493" cy="2028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173516" name="Check Box 12" hidden="1">
                <a:extLst>
                  <a:ext uri="{63B3BB69-23CF-44E3-9099-C40C66FF867C}">
                    <a14:compatExt spid="_x0000_s1173516"/>
                  </a:ext>
                  <a:ext uri="{FF2B5EF4-FFF2-40B4-BE49-F238E27FC236}">
                    <a16:creationId xmlns:a16="http://schemas.microsoft.com/office/drawing/2014/main" id="{00000000-0008-0000-1500-00000CE81100}"/>
                  </a:ext>
                </a:extLst>
              </xdr:cNvPr>
              <xdr:cNvSpPr/>
            </xdr:nvSpPr>
            <xdr:spPr bwMode="auto">
              <a:xfrm>
                <a:off x="3754394" y="2696176"/>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22</xdr:col>
          <xdr:colOff>38100</xdr:colOff>
          <xdr:row>22</xdr:row>
          <xdr:rowOff>0</xdr:rowOff>
        </xdr:from>
        <xdr:to>
          <xdr:col>28</xdr:col>
          <xdr:colOff>114300</xdr:colOff>
          <xdr:row>23</xdr:row>
          <xdr:rowOff>19422</xdr:rowOff>
        </xdr:to>
        <xdr:grpSp>
          <xdr:nvGrpSpPr>
            <xdr:cNvPr id="9" name="グループ化 8">
              <a:extLst>
                <a:ext uri="{FF2B5EF4-FFF2-40B4-BE49-F238E27FC236}">
                  <a16:creationId xmlns:a16="http://schemas.microsoft.com/office/drawing/2014/main" id="{00000000-0008-0000-1500-000009000000}"/>
                </a:ext>
              </a:extLst>
            </xdr:cNvPr>
            <xdr:cNvGrpSpPr/>
          </xdr:nvGrpSpPr>
          <xdr:grpSpPr>
            <a:xfrm>
              <a:off x="3867150" y="3638550"/>
              <a:ext cx="1162050" cy="200397"/>
              <a:chOff x="3149260" y="2696094"/>
              <a:chExt cx="1162627" cy="202825"/>
            </a:xfrm>
          </xdr:grpSpPr>
          <xdr:sp macro="" textlink="">
            <xdr:nvSpPr>
              <xdr:cNvPr id="1173517" name="Check Box 13" hidden="1">
                <a:extLst>
                  <a:ext uri="{63B3BB69-23CF-44E3-9099-C40C66FF867C}">
                    <a14:compatExt spid="_x0000_s1173517"/>
                  </a:ext>
                  <a:ext uri="{FF2B5EF4-FFF2-40B4-BE49-F238E27FC236}">
                    <a16:creationId xmlns:a16="http://schemas.microsoft.com/office/drawing/2014/main" id="{00000000-0008-0000-1500-00000DE81100}"/>
                  </a:ext>
                </a:extLst>
              </xdr:cNvPr>
              <xdr:cNvSpPr/>
            </xdr:nvSpPr>
            <xdr:spPr bwMode="auto">
              <a:xfrm>
                <a:off x="3149260" y="2696094"/>
                <a:ext cx="557493" cy="2028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173518" name="Check Box 14" hidden="1">
                <a:extLst>
                  <a:ext uri="{63B3BB69-23CF-44E3-9099-C40C66FF867C}">
                    <a14:compatExt spid="_x0000_s1173518"/>
                  </a:ext>
                  <a:ext uri="{FF2B5EF4-FFF2-40B4-BE49-F238E27FC236}">
                    <a16:creationId xmlns:a16="http://schemas.microsoft.com/office/drawing/2014/main" id="{00000000-0008-0000-1500-00000EE81100}"/>
                  </a:ext>
                </a:extLst>
              </xdr:cNvPr>
              <xdr:cNvSpPr/>
            </xdr:nvSpPr>
            <xdr:spPr bwMode="auto">
              <a:xfrm>
                <a:off x="3754394" y="2696176"/>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22</xdr:col>
          <xdr:colOff>38100</xdr:colOff>
          <xdr:row>20</xdr:row>
          <xdr:rowOff>0</xdr:rowOff>
        </xdr:from>
        <xdr:to>
          <xdr:col>28</xdr:col>
          <xdr:colOff>114300</xdr:colOff>
          <xdr:row>21</xdr:row>
          <xdr:rowOff>19422</xdr:rowOff>
        </xdr:to>
        <xdr:grpSp>
          <xdr:nvGrpSpPr>
            <xdr:cNvPr id="10" name="グループ化 9">
              <a:extLst>
                <a:ext uri="{FF2B5EF4-FFF2-40B4-BE49-F238E27FC236}">
                  <a16:creationId xmlns:a16="http://schemas.microsoft.com/office/drawing/2014/main" id="{00000000-0008-0000-1500-00000A000000}"/>
                </a:ext>
              </a:extLst>
            </xdr:cNvPr>
            <xdr:cNvGrpSpPr/>
          </xdr:nvGrpSpPr>
          <xdr:grpSpPr>
            <a:xfrm>
              <a:off x="3867150" y="3276600"/>
              <a:ext cx="1162050" cy="200397"/>
              <a:chOff x="3149260" y="2696094"/>
              <a:chExt cx="1162627" cy="202825"/>
            </a:xfrm>
          </xdr:grpSpPr>
          <xdr:sp macro="" textlink="">
            <xdr:nvSpPr>
              <xdr:cNvPr id="1173519" name="Check Box 15" hidden="1">
                <a:extLst>
                  <a:ext uri="{63B3BB69-23CF-44E3-9099-C40C66FF867C}">
                    <a14:compatExt spid="_x0000_s1173519"/>
                  </a:ext>
                  <a:ext uri="{FF2B5EF4-FFF2-40B4-BE49-F238E27FC236}">
                    <a16:creationId xmlns:a16="http://schemas.microsoft.com/office/drawing/2014/main" id="{00000000-0008-0000-1500-00000FE81100}"/>
                  </a:ext>
                </a:extLst>
              </xdr:cNvPr>
              <xdr:cNvSpPr/>
            </xdr:nvSpPr>
            <xdr:spPr bwMode="auto">
              <a:xfrm>
                <a:off x="3149260" y="2696094"/>
                <a:ext cx="557493" cy="2028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173520" name="Check Box 16" hidden="1">
                <a:extLst>
                  <a:ext uri="{63B3BB69-23CF-44E3-9099-C40C66FF867C}">
                    <a14:compatExt spid="_x0000_s1173520"/>
                  </a:ext>
                  <a:ext uri="{FF2B5EF4-FFF2-40B4-BE49-F238E27FC236}">
                    <a16:creationId xmlns:a16="http://schemas.microsoft.com/office/drawing/2014/main" id="{00000000-0008-0000-1500-000010E81100}"/>
                  </a:ext>
                </a:extLst>
              </xdr:cNvPr>
              <xdr:cNvSpPr/>
            </xdr:nvSpPr>
            <xdr:spPr bwMode="auto">
              <a:xfrm>
                <a:off x="3754394" y="2696176"/>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3</xdr:col>
      <xdr:colOff>85724</xdr:colOff>
      <xdr:row>5</xdr:row>
      <xdr:rowOff>161925</xdr:rowOff>
    </xdr:from>
    <xdr:to>
      <xdr:col>28</xdr:col>
      <xdr:colOff>104775</xdr:colOff>
      <xdr:row>8</xdr:row>
      <xdr:rowOff>19050</xdr:rowOff>
    </xdr:to>
    <xdr:sp macro="" textlink="">
      <xdr:nvSpPr>
        <xdr:cNvPr id="11" name="AutoShape 3">
          <a:extLst>
            <a:ext uri="{FF2B5EF4-FFF2-40B4-BE49-F238E27FC236}">
              <a16:creationId xmlns:a16="http://schemas.microsoft.com/office/drawing/2014/main" id="{00000000-0008-0000-1500-00000B000000}"/>
            </a:ext>
          </a:extLst>
        </xdr:cNvPr>
        <xdr:cNvSpPr>
          <a:spLocks noChangeArrowheads="1"/>
        </xdr:cNvSpPr>
      </xdr:nvSpPr>
      <xdr:spPr bwMode="auto">
        <a:xfrm>
          <a:off x="476249" y="828675"/>
          <a:ext cx="4543426" cy="400050"/>
        </a:xfrm>
        <a:prstGeom prst="bracketPair">
          <a:avLst>
            <a:gd name="adj" fmla="val 11403"/>
          </a:avLst>
        </a:prstGeom>
        <a:noFill/>
        <a:ln w="9525">
          <a:solidFill>
            <a:srgbClr val="000000"/>
          </a:solidFill>
          <a:round/>
          <a:headEnd/>
          <a:tailEnd/>
        </a:ln>
      </xdr:spPr>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15</xdr:col>
          <xdr:colOff>123825</xdr:colOff>
          <xdr:row>14</xdr:row>
          <xdr:rowOff>152400</xdr:rowOff>
        </xdr:from>
        <xdr:to>
          <xdr:col>18</xdr:col>
          <xdr:colOff>133350</xdr:colOff>
          <xdr:row>16</xdr:row>
          <xdr:rowOff>19050</xdr:rowOff>
        </xdr:to>
        <xdr:sp macro="" textlink="">
          <xdr:nvSpPr>
            <xdr:cNvPr id="551937" name="Check Box 1" hidden="1">
              <a:extLst>
                <a:ext uri="{63B3BB69-23CF-44E3-9099-C40C66FF867C}">
                  <a14:compatExt spid="_x0000_s551937"/>
                </a:ext>
                <a:ext uri="{FF2B5EF4-FFF2-40B4-BE49-F238E27FC236}">
                  <a16:creationId xmlns:a16="http://schemas.microsoft.com/office/drawing/2014/main" id="{00000000-0008-0000-0300-0000016C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14</xdr:row>
          <xdr:rowOff>152400</xdr:rowOff>
        </xdr:from>
        <xdr:to>
          <xdr:col>21</xdr:col>
          <xdr:colOff>114300</xdr:colOff>
          <xdr:row>16</xdr:row>
          <xdr:rowOff>9525</xdr:rowOff>
        </xdr:to>
        <xdr:sp macro="" textlink="">
          <xdr:nvSpPr>
            <xdr:cNvPr id="551938" name="Check Box 2" hidden="1">
              <a:extLst>
                <a:ext uri="{63B3BB69-23CF-44E3-9099-C40C66FF867C}">
                  <a14:compatExt spid="_x0000_s551938"/>
                </a:ext>
                <a:ext uri="{FF2B5EF4-FFF2-40B4-BE49-F238E27FC236}">
                  <a16:creationId xmlns:a16="http://schemas.microsoft.com/office/drawing/2014/main" id="{00000000-0008-0000-0300-0000026C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180975</xdr:colOff>
          <xdr:row>37</xdr:row>
          <xdr:rowOff>114300</xdr:rowOff>
        </xdr:from>
        <xdr:to>
          <xdr:col>9</xdr:col>
          <xdr:colOff>152400</xdr:colOff>
          <xdr:row>39</xdr:row>
          <xdr:rowOff>19050</xdr:rowOff>
        </xdr:to>
        <xdr:grpSp>
          <xdr:nvGrpSpPr>
            <xdr:cNvPr id="4" name="Group 32">
              <a:extLst>
                <a:ext uri="{FF2B5EF4-FFF2-40B4-BE49-F238E27FC236}">
                  <a16:creationId xmlns:a16="http://schemas.microsoft.com/office/drawing/2014/main" id="{00000000-0008-0000-0300-000004000000}"/>
                </a:ext>
              </a:extLst>
            </xdr:cNvPr>
            <xdr:cNvGrpSpPr>
              <a:grpSpLocks/>
            </xdr:cNvGrpSpPr>
          </xdr:nvGrpSpPr>
          <xdr:grpSpPr bwMode="auto">
            <a:xfrm>
              <a:off x="1178299" y="6748182"/>
              <a:ext cx="879101" cy="218515"/>
              <a:chOff x="127" y="717"/>
              <a:chExt cx="93" cy="22"/>
            </a:xfrm>
          </xdr:grpSpPr>
          <xdr:sp macro="" textlink="">
            <xdr:nvSpPr>
              <xdr:cNvPr id="551939" name="Check Box 3" hidden="1">
                <a:extLst>
                  <a:ext uri="{63B3BB69-23CF-44E3-9099-C40C66FF867C}">
                    <a14:compatExt spid="_x0000_s551939"/>
                  </a:ext>
                  <a:ext uri="{FF2B5EF4-FFF2-40B4-BE49-F238E27FC236}">
                    <a16:creationId xmlns:a16="http://schemas.microsoft.com/office/drawing/2014/main" id="{00000000-0008-0000-0300-0000036C0800}"/>
                  </a:ext>
                </a:extLst>
              </xdr:cNvPr>
              <xdr:cNvSpPr/>
            </xdr:nvSpPr>
            <xdr:spPr bwMode="auto">
              <a:xfrm>
                <a:off x="127" y="717"/>
                <a:ext cx="51"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sp macro="" textlink="">
            <xdr:nvSpPr>
              <xdr:cNvPr id="551940" name="Check Box 4" hidden="1">
                <a:extLst>
                  <a:ext uri="{63B3BB69-23CF-44E3-9099-C40C66FF867C}">
                    <a14:compatExt spid="_x0000_s551940"/>
                  </a:ext>
                  <a:ext uri="{FF2B5EF4-FFF2-40B4-BE49-F238E27FC236}">
                    <a16:creationId xmlns:a16="http://schemas.microsoft.com/office/drawing/2014/main" id="{00000000-0008-0000-0300-0000046C0800}"/>
                  </a:ext>
                </a:extLst>
              </xdr:cNvPr>
              <xdr:cNvSpPr/>
            </xdr:nvSpPr>
            <xdr:spPr bwMode="auto">
              <a:xfrm>
                <a:off x="180" y="717"/>
                <a:ext cx="40"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14</xdr:col>
          <xdr:colOff>76200</xdr:colOff>
          <xdr:row>37</xdr:row>
          <xdr:rowOff>133350</xdr:rowOff>
        </xdr:from>
        <xdr:to>
          <xdr:col>19</xdr:col>
          <xdr:colOff>47625</xdr:colOff>
          <xdr:row>39</xdr:row>
          <xdr:rowOff>38100</xdr:rowOff>
        </xdr:to>
        <xdr:grpSp>
          <xdr:nvGrpSpPr>
            <xdr:cNvPr id="7" name="Group 39">
              <a:extLst>
                <a:ext uri="{FF2B5EF4-FFF2-40B4-BE49-F238E27FC236}">
                  <a16:creationId xmlns:a16="http://schemas.microsoft.com/office/drawing/2014/main" id="{00000000-0008-0000-0300-000007000000}"/>
                </a:ext>
              </a:extLst>
            </xdr:cNvPr>
            <xdr:cNvGrpSpPr>
              <a:grpSpLocks/>
            </xdr:cNvGrpSpPr>
          </xdr:nvGrpSpPr>
          <xdr:grpSpPr bwMode="auto">
            <a:xfrm>
              <a:off x="3180229" y="6767232"/>
              <a:ext cx="867896" cy="218515"/>
              <a:chOff x="338" y="719"/>
              <a:chExt cx="93" cy="22"/>
            </a:xfrm>
          </xdr:grpSpPr>
          <xdr:sp macro="" textlink="">
            <xdr:nvSpPr>
              <xdr:cNvPr id="551941" name="Check Box 9" hidden="1">
                <a:extLst>
                  <a:ext uri="{63B3BB69-23CF-44E3-9099-C40C66FF867C}">
                    <a14:compatExt spid="_x0000_s551941"/>
                  </a:ext>
                  <a:ext uri="{FF2B5EF4-FFF2-40B4-BE49-F238E27FC236}">
                    <a16:creationId xmlns:a16="http://schemas.microsoft.com/office/drawing/2014/main" id="{00000000-0008-0000-0300-0000056C0800}"/>
                  </a:ext>
                </a:extLst>
              </xdr:cNvPr>
              <xdr:cNvSpPr/>
            </xdr:nvSpPr>
            <xdr:spPr bwMode="auto">
              <a:xfrm>
                <a:off x="338" y="719"/>
                <a:ext cx="51"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sp macro="" textlink="">
            <xdr:nvSpPr>
              <xdr:cNvPr id="551942" name="Check Box 10" hidden="1">
                <a:extLst>
                  <a:ext uri="{63B3BB69-23CF-44E3-9099-C40C66FF867C}">
                    <a14:compatExt spid="_x0000_s551942"/>
                  </a:ext>
                  <a:ext uri="{FF2B5EF4-FFF2-40B4-BE49-F238E27FC236}">
                    <a16:creationId xmlns:a16="http://schemas.microsoft.com/office/drawing/2014/main" id="{00000000-0008-0000-0300-0000066C0800}"/>
                  </a:ext>
                </a:extLst>
              </xdr:cNvPr>
              <xdr:cNvSpPr/>
            </xdr:nvSpPr>
            <xdr:spPr bwMode="auto">
              <a:xfrm>
                <a:off x="391" y="719"/>
                <a:ext cx="40"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14</xdr:col>
          <xdr:colOff>76200</xdr:colOff>
          <xdr:row>62</xdr:row>
          <xdr:rowOff>66675</xdr:rowOff>
        </xdr:from>
        <xdr:to>
          <xdr:col>20</xdr:col>
          <xdr:colOff>66675</xdr:colOff>
          <xdr:row>63</xdr:row>
          <xdr:rowOff>85725</xdr:rowOff>
        </xdr:to>
        <xdr:grpSp>
          <xdr:nvGrpSpPr>
            <xdr:cNvPr id="10" name="Group 26">
              <a:extLst>
                <a:ext uri="{FF2B5EF4-FFF2-40B4-BE49-F238E27FC236}">
                  <a16:creationId xmlns:a16="http://schemas.microsoft.com/office/drawing/2014/main" id="{00000000-0008-0000-0300-00000A000000}"/>
                </a:ext>
              </a:extLst>
            </xdr:cNvPr>
            <xdr:cNvGrpSpPr>
              <a:grpSpLocks/>
            </xdr:cNvGrpSpPr>
          </xdr:nvGrpSpPr>
          <xdr:grpSpPr bwMode="auto">
            <a:xfrm>
              <a:off x="3180229" y="10499351"/>
              <a:ext cx="1066240" cy="187139"/>
              <a:chOff x="368" y="1008"/>
              <a:chExt cx="115" cy="20"/>
            </a:xfrm>
          </xdr:grpSpPr>
          <xdr:sp macro="" textlink="">
            <xdr:nvSpPr>
              <xdr:cNvPr id="551943" name="Check Box 19" hidden="1">
                <a:extLst>
                  <a:ext uri="{63B3BB69-23CF-44E3-9099-C40C66FF867C}">
                    <a14:compatExt spid="_x0000_s551943"/>
                  </a:ext>
                  <a:ext uri="{FF2B5EF4-FFF2-40B4-BE49-F238E27FC236}">
                    <a16:creationId xmlns:a16="http://schemas.microsoft.com/office/drawing/2014/main" id="{00000000-0008-0000-0300-0000076C0800}"/>
                  </a:ext>
                </a:extLst>
              </xdr:cNvPr>
              <xdr:cNvSpPr/>
            </xdr:nvSpPr>
            <xdr:spPr bwMode="auto">
              <a:xfrm>
                <a:off x="368" y="1008"/>
                <a:ext cx="58" cy="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551944" name="Check Box 20" hidden="1">
                <a:extLst>
                  <a:ext uri="{63B3BB69-23CF-44E3-9099-C40C66FF867C}">
                    <a14:compatExt spid="_x0000_s551944"/>
                  </a:ext>
                  <a:ext uri="{FF2B5EF4-FFF2-40B4-BE49-F238E27FC236}">
                    <a16:creationId xmlns:a16="http://schemas.microsoft.com/office/drawing/2014/main" id="{00000000-0008-0000-0300-0000086C0800}"/>
                  </a:ext>
                </a:extLst>
              </xdr:cNvPr>
              <xdr:cNvSpPr/>
            </xdr:nvSpPr>
            <xdr:spPr bwMode="auto">
              <a:xfrm>
                <a:off x="425" y="1008"/>
                <a:ext cx="58" cy="1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11</xdr:col>
          <xdr:colOff>95250</xdr:colOff>
          <xdr:row>57</xdr:row>
          <xdr:rowOff>95250</xdr:rowOff>
        </xdr:from>
        <xdr:to>
          <xdr:col>22</xdr:col>
          <xdr:colOff>0</xdr:colOff>
          <xdr:row>59</xdr:row>
          <xdr:rowOff>0</xdr:rowOff>
        </xdr:to>
        <xdr:grpSp>
          <xdr:nvGrpSpPr>
            <xdr:cNvPr id="13" name="Group 27">
              <a:extLst>
                <a:ext uri="{FF2B5EF4-FFF2-40B4-BE49-F238E27FC236}">
                  <a16:creationId xmlns:a16="http://schemas.microsoft.com/office/drawing/2014/main" id="{00000000-0008-0000-0300-00000D000000}"/>
                </a:ext>
              </a:extLst>
            </xdr:cNvPr>
            <xdr:cNvGrpSpPr>
              <a:grpSpLocks/>
            </xdr:cNvGrpSpPr>
          </xdr:nvGrpSpPr>
          <xdr:grpSpPr bwMode="auto">
            <a:xfrm>
              <a:off x="2605368" y="9788338"/>
              <a:ext cx="1933014" cy="218515"/>
              <a:chOff x="278" y="1020"/>
              <a:chExt cx="206" cy="22"/>
            </a:xfrm>
          </xdr:grpSpPr>
          <xdr:sp macro="" textlink="">
            <xdr:nvSpPr>
              <xdr:cNvPr id="551945" name="Check Box 17" hidden="1">
                <a:extLst>
                  <a:ext uri="{63B3BB69-23CF-44E3-9099-C40C66FF867C}">
                    <a14:compatExt spid="_x0000_s551945"/>
                  </a:ext>
                  <a:ext uri="{FF2B5EF4-FFF2-40B4-BE49-F238E27FC236}">
                    <a16:creationId xmlns:a16="http://schemas.microsoft.com/office/drawing/2014/main" id="{00000000-0008-0000-0300-0000096C0800}"/>
                  </a:ext>
                </a:extLst>
              </xdr:cNvPr>
              <xdr:cNvSpPr/>
            </xdr:nvSpPr>
            <xdr:spPr bwMode="auto">
              <a:xfrm>
                <a:off x="278" y="1021"/>
                <a:ext cx="58" cy="1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551946" name="Check Box 18" hidden="1">
                <a:extLst>
                  <a:ext uri="{63B3BB69-23CF-44E3-9099-C40C66FF867C}">
                    <a14:compatExt spid="_x0000_s551946"/>
                  </a:ext>
                  <a:ext uri="{FF2B5EF4-FFF2-40B4-BE49-F238E27FC236}">
                    <a16:creationId xmlns:a16="http://schemas.microsoft.com/office/drawing/2014/main" id="{00000000-0008-0000-0300-00000A6C0800}"/>
                  </a:ext>
                </a:extLst>
              </xdr:cNvPr>
              <xdr:cNvSpPr/>
            </xdr:nvSpPr>
            <xdr:spPr bwMode="auto">
              <a:xfrm>
                <a:off x="335" y="1021"/>
                <a:ext cx="58" cy="1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sp macro="" textlink="">
            <xdr:nvSpPr>
              <xdr:cNvPr id="551947" name="Check Box 25" hidden="1">
                <a:extLst>
                  <a:ext uri="{63B3BB69-23CF-44E3-9099-C40C66FF867C}">
                    <a14:compatExt spid="_x0000_s551947"/>
                  </a:ext>
                  <a:ext uri="{FF2B5EF4-FFF2-40B4-BE49-F238E27FC236}">
                    <a16:creationId xmlns:a16="http://schemas.microsoft.com/office/drawing/2014/main" id="{00000000-0008-0000-0300-00000B6C0800}"/>
                  </a:ext>
                </a:extLst>
              </xdr:cNvPr>
              <xdr:cNvSpPr/>
            </xdr:nvSpPr>
            <xdr:spPr bwMode="auto">
              <a:xfrm>
                <a:off x="400" y="1020"/>
                <a:ext cx="84"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180975</xdr:colOff>
          <xdr:row>38</xdr:row>
          <xdr:rowOff>142875</xdr:rowOff>
        </xdr:from>
        <xdr:to>
          <xdr:col>9</xdr:col>
          <xdr:colOff>152400</xdr:colOff>
          <xdr:row>40</xdr:row>
          <xdr:rowOff>47625</xdr:rowOff>
        </xdr:to>
        <xdr:grpSp>
          <xdr:nvGrpSpPr>
            <xdr:cNvPr id="17" name="Group 33">
              <a:extLst>
                <a:ext uri="{FF2B5EF4-FFF2-40B4-BE49-F238E27FC236}">
                  <a16:creationId xmlns:a16="http://schemas.microsoft.com/office/drawing/2014/main" id="{00000000-0008-0000-0300-000011000000}"/>
                </a:ext>
              </a:extLst>
            </xdr:cNvPr>
            <xdr:cNvGrpSpPr>
              <a:grpSpLocks/>
            </xdr:cNvGrpSpPr>
          </xdr:nvGrpSpPr>
          <xdr:grpSpPr bwMode="auto">
            <a:xfrm>
              <a:off x="1178299" y="6933640"/>
              <a:ext cx="879101" cy="218514"/>
              <a:chOff x="127" y="717"/>
              <a:chExt cx="93" cy="22"/>
            </a:xfrm>
          </xdr:grpSpPr>
          <xdr:sp macro="" textlink="">
            <xdr:nvSpPr>
              <xdr:cNvPr id="551948" name="Check Box 34" hidden="1">
                <a:extLst>
                  <a:ext uri="{63B3BB69-23CF-44E3-9099-C40C66FF867C}">
                    <a14:compatExt spid="_x0000_s551948"/>
                  </a:ext>
                  <a:ext uri="{FF2B5EF4-FFF2-40B4-BE49-F238E27FC236}">
                    <a16:creationId xmlns:a16="http://schemas.microsoft.com/office/drawing/2014/main" id="{00000000-0008-0000-0300-00000C6C0800}"/>
                  </a:ext>
                </a:extLst>
              </xdr:cNvPr>
              <xdr:cNvSpPr/>
            </xdr:nvSpPr>
            <xdr:spPr bwMode="auto">
              <a:xfrm>
                <a:off x="127" y="717"/>
                <a:ext cx="51"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sp macro="" textlink="">
            <xdr:nvSpPr>
              <xdr:cNvPr id="551949" name="Check Box 35" hidden="1">
                <a:extLst>
                  <a:ext uri="{63B3BB69-23CF-44E3-9099-C40C66FF867C}">
                    <a14:compatExt spid="_x0000_s551949"/>
                  </a:ext>
                  <a:ext uri="{FF2B5EF4-FFF2-40B4-BE49-F238E27FC236}">
                    <a16:creationId xmlns:a16="http://schemas.microsoft.com/office/drawing/2014/main" id="{00000000-0008-0000-0300-00000D6C0800}"/>
                  </a:ext>
                </a:extLst>
              </xdr:cNvPr>
              <xdr:cNvSpPr/>
            </xdr:nvSpPr>
            <xdr:spPr bwMode="auto">
              <a:xfrm>
                <a:off x="180" y="717"/>
                <a:ext cx="40"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180975</xdr:colOff>
          <xdr:row>40</xdr:row>
          <xdr:rowOff>19050</xdr:rowOff>
        </xdr:from>
        <xdr:to>
          <xdr:col>9</xdr:col>
          <xdr:colOff>152400</xdr:colOff>
          <xdr:row>41</xdr:row>
          <xdr:rowOff>76200</xdr:rowOff>
        </xdr:to>
        <xdr:grpSp>
          <xdr:nvGrpSpPr>
            <xdr:cNvPr id="20" name="Group 36">
              <a:extLst>
                <a:ext uri="{FF2B5EF4-FFF2-40B4-BE49-F238E27FC236}">
                  <a16:creationId xmlns:a16="http://schemas.microsoft.com/office/drawing/2014/main" id="{00000000-0008-0000-0300-000014000000}"/>
                </a:ext>
              </a:extLst>
            </xdr:cNvPr>
            <xdr:cNvGrpSpPr>
              <a:grpSpLocks/>
            </xdr:cNvGrpSpPr>
          </xdr:nvGrpSpPr>
          <xdr:grpSpPr bwMode="auto">
            <a:xfrm>
              <a:off x="1178299" y="7123579"/>
              <a:ext cx="879101" cy="214033"/>
              <a:chOff x="127" y="717"/>
              <a:chExt cx="93" cy="22"/>
            </a:xfrm>
          </xdr:grpSpPr>
          <xdr:sp macro="" textlink="">
            <xdr:nvSpPr>
              <xdr:cNvPr id="551950" name="Check Box 37" hidden="1">
                <a:extLst>
                  <a:ext uri="{63B3BB69-23CF-44E3-9099-C40C66FF867C}">
                    <a14:compatExt spid="_x0000_s551950"/>
                  </a:ext>
                  <a:ext uri="{FF2B5EF4-FFF2-40B4-BE49-F238E27FC236}">
                    <a16:creationId xmlns:a16="http://schemas.microsoft.com/office/drawing/2014/main" id="{00000000-0008-0000-0300-00000E6C0800}"/>
                  </a:ext>
                </a:extLst>
              </xdr:cNvPr>
              <xdr:cNvSpPr/>
            </xdr:nvSpPr>
            <xdr:spPr bwMode="auto">
              <a:xfrm>
                <a:off x="127" y="717"/>
                <a:ext cx="51"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sp macro="" textlink="">
            <xdr:nvSpPr>
              <xdr:cNvPr id="551951" name="Check Box 38" hidden="1">
                <a:extLst>
                  <a:ext uri="{63B3BB69-23CF-44E3-9099-C40C66FF867C}">
                    <a14:compatExt spid="_x0000_s551951"/>
                  </a:ext>
                  <a:ext uri="{FF2B5EF4-FFF2-40B4-BE49-F238E27FC236}">
                    <a16:creationId xmlns:a16="http://schemas.microsoft.com/office/drawing/2014/main" id="{00000000-0008-0000-0300-00000F6C0800}"/>
                  </a:ext>
                </a:extLst>
              </xdr:cNvPr>
              <xdr:cNvSpPr/>
            </xdr:nvSpPr>
            <xdr:spPr bwMode="auto">
              <a:xfrm>
                <a:off x="180" y="717"/>
                <a:ext cx="40"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14</xdr:col>
          <xdr:colOff>76200</xdr:colOff>
          <xdr:row>38</xdr:row>
          <xdr:rowOff>142875</xdr:rowOff>
        </xdr:from>
        <xdr:to>
          <xdr:col>19</xdr:col>
          <xdr:colOff>47625</xdr:colOff>
          <xdr:row>40</xdr:row>
          <xdr:rowOff>47625</xdr:rowOff>
        </xdr:to>
        <xdr:grpSp>
          <xdr:nvGrpSpPr>
            <xdr:cNvPr id="23" name="Group 40">
              <a:extLst>
                <a:ext uri="{FF2B5EF4-FFF2-40B4-BE49-F238E27FC236}">
                  <a16:creationId xmlns:a16="http://schemas.microsoft.com/office/drawing/2014/main" id="{00000000-0008-0000-0300-000017000000}"/>
                </a:ext>
              </a:extLst>
            </xdr:cNvPr>
            <xdr:cNvGrpSpPr>
              <a:grpSpLocks/>
            </xdr:cNvGrpSpPr>
          </xdr:nvGrpSpPr>
          <xdr:grpSpPr bwMode="auto">
            <a:xfrm>
              <a:off x="3180229" y="6933640"/>
              <a:ext cx="867896" cy="218514"/>
              <a:chOff x="338" y="719"/>
              <a:chExt cx="93" cy="22"/>
            </a:xfrm>
          </xdr:grpSpPr>
          <xdr:sp macro="" textlink="">
            <xdr:nvSpPr>
              <xdr:cNvPr id="551952" name="Check Box 41" hidden="1">
                <a:extLst>
                  <a:ext uri="{63B3BB69-23CF-44E3-9099-C40C66FF867C}">
                    <a14:compatExt spid="_x0000_s551952"/>
                  </a:ext>
                  <a:ext uri="{FF2B5EF4-FFF2-40B4-BE49-F238E27FC236}">
                    <a16:creationId xmlns:a16="http://schemas.microsoft.com/office/drawing/2014/main" id="{00000000-0008-0000-0300-0000106C0800}"/>
                  </a:ext>
                </a:extLst>
              </xdr:cNvPr>
              <xdr:cNvSpPr/>
            </xdr:nvSpPr>
            <xdr:spPr bwMode="auto">
              <a:xfrm>
                <a:off x="338" y="719"/>
                <a:ext cx="51"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sp macro="" textlink="">
            <xdr:nvSpPr>
              <xdr:cNvPr id="551953" name="Check Box 42" hidden="1">
                <a:extLst>
                  <a:ext uri="{63B3BB69-23CF-44E3-9099-C40C66FF867C}">
                    <a14:compatExt spid="_x0000_s551953"/>
                  </a:ext>
                  <a:ext uri="{FF2B5EF4-FFF2-40B4-BE49-F238E27FC236}">
                    <a16:creationId xmlns:a16="http://schemas.microsoft.com/office/drawing/2014/main" id="{00000000-0008-0000-0300-0000116C0800}"/>
                  </a:ext>
                </a:extLst>
              </xdr:cNvPr>
              <xdr:cNvSpPr/>
            </xdr:nvSpPr>
            <xdr:spPr bwMode="auto">
              <a:xfrm>
                <a:off x="391" y="719"/>
                <a:ext cx="40"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11</xdr:col>
          <xdr:colOff>76200</xdr:colOff>
          <xdr:row>52</xdr:row>
          <xdr:rowOff>57150</xdr:rowOff>
        </xdr:from>
        <xdr:to>
          <xdr:col>21</xdr:col>
          <xdr:colOff>161925</xdr:colOff>
          <xdr:row>53</xdr:row>
          <xdr:rowOff>114300</xdr:rowOff>
        </xdr:to>
        <xdr:grpSp>
          <xdr:nvGrpSpPr>
            <xdr:cNvPr id="26" name="Group 43">
              <a:extLst>
                <a:ext uri="{FF2B5EF4-FFF2-40B4-BE49-F238E27FC236}">
                  <a16:creationId xmlns:a16="http://schemas.microsoft.com/office/drawing/2014/main" id="{00000000-0008-0000-0300-00001A000000}"/>
                </a:ext>
              </a:extLst>
            </xdr:cNvPr>
            <xdr:cNvGrpSpPr>
              <a:grpSpLocks/>
            </xdr:cNvGrpSpPr>
          </xdr:nvGrpSpPr>
          <xdr:grpSpPr bwMode="auto">
            <a:xfrm>
              <a:off x="2586318" y="9044268"/>
              <a:ext cx="1934695" cy="214032"/>
              <a:chOff x="278" y="1020"/>
              <a:chExt cx="206" cy="22"/>
            </a:xfrm>
          </xdr:grpSpPr>
          <xdr:sp macro="" textlink="">
            <xdr:nvSpPr>
              <xdr:cNvPr id="551954" name="Check Box 44" hidden="1">
                <a:extLst>
                  <a:ext uri="{63B3BB69-23CF-44E3-9099-C40C66FF867C}">
                    <a14:compatExt spid="_x0000_s551954"/>
                  </a:ext>
                  <a:ext uri="{FF2B5EF4-FFF2-40B4-BE49-F238E27FC236}">
                    <a16:creationId xmlns:a16="http://schemas.microsoft.com/office/drawing/2014/main" id="{00000000-0008-0000-0300-0000126C0800}"/>
                  </a:ext>
                </a:extLst>
              </xdr:cNvPr>
              <xdr:cNvSpPr/>
            </xdr:nvSpPr>
            <xdr:spPr bwMode="auto">
              <a:xfrm>
                <a:off x="278" y="1021"/>
                <a:ext cx="58" cy="1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551955" name="Check Box 45" hidden="1">
                <a:extLst>
                  <a:ext uri="{63B3BB69-23CF-44E3-9099-C40C66FF867C}">
                    <a14:compatExt spid="_x0000_s551955"/>
                  </a:ext>
                  <a:ext uri="{FF2B5EF4-FFF2-40B4-BE49-F238E27FC236}">
                    <a16:creationId xmlns:a16="http://schemas.microsoft.com/office/drawing/2014/main" id="{00000000-0008-0000-0300-0000136C0800}"/>
                  </a:ext>
                </a:extLst>
              </xdr:cNvPr>
              <xdr:cNvSpPr/>
            </xdr:nvSpPr>
            <xdr:spPr bwMode="auto">
              <a:xfrm>
                <a:off x="335" y="1021"/>
                <a:ext cx="58" cy="1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sp macro="" textlink="">
            <xdr:nvSpPr>
              <xdr:cNvPr id="551956" name="Check Box 46" hidden="1">
                <a:extLst>
                  <a:ext uri="{63B3BB69-23CF-44E3-9099-C40C66FF867C}">
                    <a14:compatExt spid="_x0000_s551956"/>
                  </a:ext>
                  <a:ext uri="{FF2B5EF4-FFF2-40B4-BE49-F238E27FC236}">
                    <a16:creationId xmlns:a16="http://schemas.microsoft.com/office/drawing/2014/main" id="{00000000-0008-0000-0300-0000146C0800}"/>
                  </a:ext>
                </a:extLst>
              </xdr:cNvPr>
              <xdr:cNvSpPr/>
            </xdr:nvSpPr>
            <xdr:spPr bwMode="auto">
              <a:xfrm>
                <a:off x="400" y="1020"/>
                <a:ext cx="84"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grpSp>
        <xdr:clientData/>
      </xdr:twoCellAnchor>
    </mc:Choice>
    <mc:Fallback/>
  </mc:AlternateContent>
</xdr:wsDr>
</file>

<file path=xl/drawings/drawing20.xml><?xml version="1.0" encoding="utf-8"?>
<xdr:wsDr xmlns:xdr="http://schemas.openxmlformats.org/drawingml/2006/spreadsheetDrawing" xmlns:a="http://schemas.openxmlformats.org/drawingml/2006/main">
  <xdr:twoCellAnchor>
    <xdr:from>
      <xdr:col>3</xdr:col>
      <xdr:colOff>57150</xdr:colOff>
      <xdr:row>9</xdr:row>
      <xdr:rowOff>0</xdr:rowOff>
    </xdr:from>
    <xdr:to>
      <xdr:col>26</xdr:col>
      <xdr:colOff>85725</xdr:colOff>
      <xdr:row>12</xdr:row>
      <xdr:rowOff>85725</xdr:rowOff>
    </xdr:to>
    <xdr:sp macro="" textlink="">
      <xdr:nvSpPr>
        <xdr:cNvPr id="2" name="AutoShape 3">
          <a:extLst>
            <a:ext uri="{FF2B5EF4-FFF2-40B4-BE49-F238E27FC236}">
              <a16:creationId xmlns:a16="http://schemas.microsoft.com/office/drawing/2014/main" id="{00000000-0008-0000-1700-000002000000}"/>
            </a:ext>
          </a:extLst>
        </xdr:cNvPr>
        <xdr:cNvSpPr>
          <a:spLocks noChangeArrowheads="1"/>
        </xdr:cNvSpPr>
      </xdr:nvSpPr>
      <xdr:spPr bwMode="auto">
        <a:xfrm>
          <a:off x="466725" y="1343025"/>
          <a:ext cx="4191000" cy="600075"/>
        </a:xfrm>
        <a:prstGeom prst="bracketPair">
          <a:avLst>
            <a:gd name="adj" fmla="val 7144"/>
          </a:avLst>
        </a:prstGeom>
        <a:noFill/>
        <a:ln w="9525">
          <a:solidFill>
            <a:srgbClr val="000000"/>
          </a:solidFill>
          <a:round/>
          <a:headEnd/>
          <a:tailEnd/>
        </a:ln>
      </xdr:spPr>
    </xdr:sp>
    <xdr:clientData/>
  </xdr:twoCellAnchor>
  <xdr:twoCellAnchor>
    <xdr:from>
      <xdr:col>3</xdr:col>
      <xdr:colOff>66675</xdr:colOff>
      <xdr:row>14</xdr:row>
      <xdr:rowOff>161925</xdr:rowOff>
    </xdr:from>
    <xdr:to>
      <xdr:col>26</xdr:col>
      <xdr:colOff>76200</xdr:colOff>
      <xdr:row>17</xdr:row>
      <xdr:rowOff>152400</xdr:rowOff>
    </xdr:to>
    <xdr:sp macro="" textlink="">
      <xdr:nvSpPr>
        <xdr:cNvPr id="3" name="AutoShape 4">
          <a:extLst>
            <a:ext uri="{FF2B5EF4-FFF2-40B4-BE49-F238E27FC236}">
              <a16:creationId xmlns:a16="http://schemas.microsoft.com/office/drawing/2014/main" id="{00000000-0008-0000-1700-000003000000}"/>
            </a:ext>
          </a:extLst>
        </xdr:cNvPr>
        <xdr:cNvSpPr>
          <a:spLocks noChangeArrowheads="1"/>
        </xdr:cNvSpPr>
      </xdr:nvSpPr>
      <xdr:spPr bwMode="auto">
        <a:xfrm>
          <a:off x="476250" y="2362200"/>
          <a:ext cx="4171950" cy="504825"/>
        </a:xfrm>
        <a:prstGeom prst="bracketPair">
          <a:avLst>
            <a:gd name="adj" fmla="val 11310"/>
          </a:avLst>
        </a:prstGeom>
        <a:noFill/>
        <a:ln w="9525">
          <a:solidFill>
            <a:srgbClr val="000000"/>
          </a:solidFill>
          <a:round/>
          <a:headEnd/>
          <a:tailEnd/>
        </a:ln>
      </xdr:spPr>
    </xdr:sp>
    <xdr:clientData/>
  </xdr:twoCellAnchor>
  <mc:AlternateContent xmlns:mc="http://schemas.openxmlformats.org/markup-compatibility/2006">
    <mc:Choice xmlns:a14="http://schemas.microsoft.com/office/drawing/2010/main" Requires="a14">
      <xdr:twoCellAnchor>
        <xdr:from>
          <xdr:col>18</xdr:col>
          <xdr:colOff>152400</xdr:colOff>
          <xdr:row>38</xdr:row>
          <xdr:rowOff>0</xdr:rowOff>
        </xdr:from>
        <xdr:to>
          <xdr:col>25</xdr:col>
          <xdr:colOff>47625</xdr:colOff>
          <xdr:row>39</xdr:row>
          <xdr:rowOff>9525</xdr:rowOff>
        </xdr:to>
        <xdr:grpSp>
          <xdr:nvGrpSpPr>
            <xdr:cNvPr id="4" name="グループ化 3">
              <a:extLst>
                <a:ext uri="{FF2B5EF4-FFF2-40B4-BE49-F238E27FC236}">
                  <a16:creationId xmlns:a16="http://schemas.microsoft.com/office/drawing/2014/main" id="{00000000-0008-0000-1700-000004000000}"/>
                </a:ext>
              </a:extLst>
            </xdr:cNvPr>
            <xdr:cNvGrpSpPr/>
          </xdr:nvGrpSpPr>
          <xdr:grpSpPr>
            <a:xfrm>
              <a:off x="3276600" y="6248400"/>
              <a:ext cx="1162050" cy="180975"/>
              <a:chOff x="3149685" y="2697281"/>
              <a:chExt cx="1162627" cy="202824"/>
            </a:xfrm>
          </xdr:grpSpPr>
          <xdr:sp macro="" textlink="">
            <xdr:nvSpPr>
              <xdr:cNvPr id="1174529" name="Check Box 1" hidden="1">
                <a:extLst>
                  <a:ext uri="{63B3BB69-23CF-44E3-9099-C40C66FF867C}">
                    <a14:compatExt spid="_x0000_s1174529"/>
                  </a:ext>
                  <a:ext uri="{FF2B5EF4-FFF2-40B4-BE49-F238E27FC236}">
                    <a16:creationId xmlns:a16="http://schemas.microsoft.com/office/drawing/2014/main" id="{00000000-0008-0000-1700-000001EC1100}"/>
                  </a:ext>
                </a:extLst>
              </xdr:cNvPr>
              <xdr:cNvSpPr/>
            </xdr:nvSpPr>
            <xdr:spPr bwMode="auto">
              <a:xfrm>
                <a:off x="3149685" y="2697281"/>
                <a:ext cx="557493" cy="2028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174530" name="Check Box 2" hidden="1">
                <a:extLst>
                  <a:ext uri="{63B3BB69-23CF-44E3-9099-C40C66FF867C}">
                    <a14:compatExt spid="_x0000_s1174530"/>
                  </a:ext>
                  <a:ext uri="{FF2B5EF4-FFF2-40B4-BE49-F238E27FC236}">
                    <a16:creationId xmlns:a16="http://schemas.microsoft.com/office/drawing/2014/main" id="{00000000-0008-0000-1700-000002EC1100}"/>
                  </a:ext>
                </a:extLst>
              </xdr:cNvPr>
              <xdr:cNvSpPr/>
            </xdr:nvSpPr>
            <xdr:spPr bwMode="auto">
              <a:xfrm>
                <a:off x="3754819" y="2697282"/>
                <a:ext cx="557493" cy="19330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152400</xdr:colOff>
          <xdr:row>27</xdr:row>
          <xdr:rowOff>152400</xdr:rowOff>
        </xdr:from>
        <xdr:to>
          <xdr:col>25</xdr:col>
          <xdr:colOff>47625</xdr:colOff>
          <xdr:row>29</xdr:row>
          <xdr:rowOff>9897</xdr:rowOff>
        </xdr:to>
        <xdr:grpSp>
          <xdr:nvGrpSpPr>
            <xdr:cNvPr id="5" name="グループ化 4">
              <a:extLst>
                <a:ext uri="{FF2B5EF4-FFF2-40B4-BE49-F238E27FC236}">
                  <a16:creationId xmlns:a16="http://schemas.microsoft.com/office/drawing/2014/main" id="{00000000-0008-0000-1700-000005000000}"/>
                </a:ext>
              </a:extLst>
            </xdr:cNvPr>
            <xdr:cNvGrpSpPr/>
          </xdr:nvGrpSpPr>
          <xdr:grpSpPr>
            <a:xfrm>
              <a:off x="3276600" y="4514850"/>
              <a:ext cx="1162050" cy="200397"/>
              <a:chOff x="3149685" y="2696138"/>
              <a:chExt cx="1162627" cy="202825"/>
            </a:xfrm>
          </xdr:grpSpPr>
          <xdr:sp macro="" textlink="">
            <xdr:nvSpPr>
              <xdr:cNvPr id="1174531" name="Check Box 3" hidden="1">
                <a:extLst>
                  <a:ext uri="{63B3BB69-23CF-44E3-9099-C40C66FF867C}">
                    <a14:compatExt spid="_x0000_s1174531"/>
                  </a:ext>
                  <a:ext uri="{FF2B5EF4-FFF2-40B4-BE49-F238E27FC236}">
                    <a16:creationId xmlns:a16="http://schemas.microsoft.com/office/drawing/2014/main" id="{00000000-0008-0000-1700-000003EC1100}"/>
                  </a:ext>
                </a:extLst>
              </xdr:cNvPr>
              <xdr:cNvSpPr/>
            </xdr:nvSpPr>
            <xdr:spPr bwMode="auto">
              <a:xfrm>
                <a:off x="3149685" y="2696138"/>
                <a:ext cx="557493" cy="2028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174532" name="Check Box 4" hidden="1">
                <a:extLst>
                  <a:ext uri="{63B3BB69-23CF-44E3-9099-C40C66FF867C}">
                    <a14:compatExt spid="_x0000_s1174532"/>
                  </a:ext>
                  <a:ext uri="{FF2B5EF4-FFF2-40B4-BE49-F238E27FC236}">
                    <a16:creationId xmlns:a16="http://schemas.microsoft.com/office/drawing/2014/main" id="{00000000-0008-0000-1700-000004EC1100}"/>
                  </a:ext>
                </a:extLst>
              </xdr:cNvPr>
              <xdr:cNvSpPr/>
            </xdr:nvSpPr>
            <xdr:spPr bwMode="auto">
              <a:xfrm>
                <a:off x="3754819" y="2696176"/>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152400</xdr:colOff>
          <xdr:row>30</xdr:row>
          <xdr:rowOff>152400</xdr:rowOff>
        </xdr:from>
        <xdr:to>
          <xdr:col>25</xdr:col>
          <xdr:colOff>47625</xdr:colOff>
          <xdr:row>32</xdr:row>
          <xdr:rowOff>9897</xdr:rowOff>
        </xdr:to>
        <xdr:grpSp>
          <xdr:nvGrpSpPr>
            <xdr:cNvPr id="6" name="グループ化 5">
              <a:extLst>
                <a:ext uri="{FF2B5EF4-FFF2-40B4-BE49-F238E27FC236}">
                  <a16:creationId xmlns:a16="http://schemas.microsoft.com/office/drawing/2014/main" id="{00000000-0008-0000-1700-000006000000}"/>
                </a:ext>
              </a:extLst>
            </xdr:cNvPr>
            <xdr:cNvGrpSpPr/>
          </xdr:nvGrpSpPr>
          <xdr:grpSpPr>
            <a:xfrm>
              <a:off x="3276600" y="5029200"/>
              <a:ext cx="1162050" cy="200397"/>
              <a:chOff x="3149685" y="2696138"/>
              <a:chExt cx="1162627" cy="202825"/>
            </a:xfrm>
          </xdr:grpSpPr>
          <xdr:sp macro="" textlink="">
            <xdr:nvSpPr>
              <xdr:cNvPr id="1174533" name="Check Box 5" hidden="1">
                <a:extLst>
                  <a:ext uri="{63B3BB69-23CF-44E3-9099-C40C66FF867C}">
                    <a14:compatExt spid="_x0000_s1174533"/>
                  </a:ext>
                  <a:ext uri="{FF2B5EF4-FFF2-40B4-BE49-F238E27FC236}">
                    <a16:creationId xmlns:a16="http://schemas.microsoft.com/office/drawing/2014/main" id="{00000000-0008-0000-1700-000005EC1100}"/>
                  </a:ext>
                </a:extLst>
              </xdr:cNvPr>
              <xdr:cNvSpPr/>
            </xdr:nvSpPr>
            <xdr:spPr bwMode="auto">
              <a:xfrm>
                <a:off x="3149685" y="2696138"/>
                <a:ext cx="557493" cy="2028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174534" name="Check Box 6" hidden="1">
                <a:extLst>
                  <a:ext uri="{63B3BB69-23CF-44E3-9099-C40C66FF867C}">
                    <a14:compatExt spid="_x0000_s1174534"/>
                  </a:ext>
                  <a:ext uri="{FF2B5EF4-FFF2-40B4-BE49-F238E27FC236}">
                    <a16:creationId xmlns:a16="http://schemas.microsoft.com/office/drawing/2014/main" id="{00000000-0008-0000-1700-000006EC1100}"/>
                  </a:ext>
                </a:extLst>
              </xdr:cNvPr>
              <xdr:cNvSpPr/>
            </xdr:nvSpPr>
            <xdr:spPr bwMode="auto">
              <a:xfrm>
                <a:off x="3754819" y="2696176"/>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152400</xdr:colOff>
          <xdr:row>33</xdr:row>
          <xdr:rowOff>133350</xdr:rowOff>
        </xdr:from>
        <xdr:to>
          <xdr:col>25</xdr:col>
          <xdr:colOff>47625</xdr:colOff>
          <xdr:row>34</xdr:row>
          <xdr:rowOff>162297</xdr:rowOff>
        </xdr:to>
        <xdr:grpSp>
          <xdr:nvGrpSpPr>
            <xdr:cNvPr id="7" name="グループ化 6">
              <a:extLst>
                <a:ext uri="{FF2B5EF4-FFF2-40B4-BE49-F238E27FC236}">
                  <a16:creationId xmlns:a16="http://schemas.microsoft.com/office/drawing/2014/main" id="{00000000-0008-0000-1700-000007000000}"/>
                </a:ext>
              </a:extLst>
            </xdr:cNvPr>
            <xdr:cNvGrpSpPr/>
          </xdr:nvGrpSpPr>
          <xdr:grpSpPr>
            <a:xfrm>
              <a:off x="3276600" y="5524500"/>
              <a:ext cx="1162050" cy="200397"/>
              <a:chOff x="3149685" y="2696143"/>
              <a:chExt cx="1162627" cy="202825"/>
            </a:xfrm>
          </xdr:grpSpPr>
          <xdr:sp macro="" textlink="">
            <xdr:nvSpPr>
              <xdr:cNvPr id="1174535" name="Check Box 7" hidden="1">
                <a:extLst>
                  <a:ext uri="{63B3BB69-23CF-44E3-9099-C40C66FF867C}">
                    <a14:compatExt spid="_x0000_s1174535"/>
                  </a:ext>
                  <a:ext uri="{FF2B5EF4-FFF2-40B4-BE49-F238E27FC236}">
                    <a16:creationId xmlns:a16="http://schemas.microsoft.com/office/drawing/2014/main" id="{00000000-0008-0000-1700-000007EC1100}"/>
                  </a:ext>
                </a:extLst>
              </xdr:cNvPr>
              <xdr:cNvSpPr/>
            </xdr:nvSpPr>
            <xdr:spPr bwMode="auto">
              <a:xfrm>
                <a:off x="3149685" y="2696143"/>
                <a:ext cx="557493" cy="2028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174536" name="Check Box 8" hidden="1">
                <a:extLst>
                  <a:ext uri="{63B3BB69-23CF-44E3-9099-C40C66FF867C}">
                    <a14:compatExt spid="_x0000_s1174536"/>
                  </a:ext>
                  <a:ext uri="{FF2B5EF4-FFF2-40B4-BE49-F238E27FC236}">
                    <a16:creationId xmlns:a16="http://schemas.microsoft.com/office/drawing/2014/main" id="{00000000-0008-0000-1700-000008EC1100}"/>
                  </a:ext>
                </a:extLst>
              </xdr:cNvPr>
              <xdr:cNvSpPr/>
            </xdr:nvSpPr>
            <xdr:spPr bwMode="auto">
              <a:xfrm>
                <a:off x="3754819" y="2696176"/>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19050</xdr:colOff>
          <xdr:row>4</xdr:row>
          <xdr:rowOff>161925</xdr:rowOff>
        </xdr:from>
        <xdr:to>
          <xdr:col>19</xdr:col>
          <xdr:colOff>38100</xdr:colOff>
          <xdr:row>6</xdr:row>
          <xdr:rowOff>19050</xdr:rowOff>
        </xdr:to>
        <xdr:sp macro="" textlink="">
          <xdr:nvSpPr>
            <xdr:cNvPr id="1174537" name="Check Box 94" hidden="1">
              <a:extLst>
                <a:ext uri="{63B3BB69-23CF-44E3-9099-C40C66FF867C}">
                  <a14:compatExt spid="_x0000_s1174537"/>
                </a:ext>
                <a:ext uri="{FF2B5EF4-FFF2-40B4-BE49-F238E27FC236}">
                  <a16:creationId xmlns:a16="http://schemas.microsoft.com/office/drawing/2014/main" id="{00000000-0008-0000-1700-000009EC1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85725</xdr:colOff>
          <xdr:row>4</xdr:row>
          <xdr:rowOff>171450</xdr:rowOff>
        </xdr:from>
        <xdr:to>
          <xdr:col>22</xdr:col>
          <xdr:colOff>171450</xdr:colOff>
          <xdr:row>5</xdr:row>
          <xdr:rowOff>161925</xdr:rowOff>
        </xdr:to>
        <xdr:sp macro="" textlink="">
          <xdr:nvSpPr>
            <xdr:cNvPr id="1174538" name="Check Box 95" hidden="1">
              <a:extLst>
                <a:ext uri="{63B3BB69-23CF-44E3-9099-C40C66FF867C}">
                  <a14:compatExt spid="_x0000_s1174538"/>
                </a:ext>
                <a:ext uri="{FF2B5EF4-FFF2-40B4-BE49-F238E27FC236}">
                  <a16:creationId xmlns:a16="http://schemas.microsoft.com/office/drawing/2014/main" id="{00000000-0008-0000-1700-00000AEC1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clientData/>
      </xdr:twoCellAnchor>
    </mc:Choice>
    <mc:Fallback/>
  </mc:AlternateContent>
  <xdr:twoCellAnchor>
    <xdr:from>
      <xdr:col>3</xdr:col>
      <xdr:colOff>114300</xdr:colOff>
      <xdr:row>43</xdr:row>
      <xdr:rowOff>0</xdr:rowOff>
    </xdr:from>
    <xdr:to>
      <xdr:col>26</xdr:col>
      <xdr:colOff>104774</xdr:colOff>
      <xdr:row>45</xdr:row>
      <xdr:rowOff>0</xdr:rowOff>
    </xdr:to>
    <xdr:sp macro="" textlink="">
      <xdr:nvSpPr>
        <xdr:cNvPr id="9" name="AutoShape 4">
          <a:extLst>
            <a:ext uri="{FF2B5EF4-FFF2-40B4-BE49-F238E27FC236}">
              <a16:creationId xmlns:a16="http://schemas.microsoft.com/office/drawing/2014/main" id="{00000000-0008-0000-1700-000009000000}"/>
            </a:ext>
          </a:extLst>
        </xdr:cNvPr>
        <xdr:cNvSpPr>
          <a:spLocks noChangeArrowheads="1"/>
        </xdr:cNvSpPr>
      </xdr:nvSpPr>
      <xdr:spPr bwMode="auto">
        <a:xfrm>
          <a:off x="523875" y="7105650"/>
          <a:ext cx="4152899" cy="342900"/>
        </a:xfrm>
        <a:prstGeom prst="bracketPair">
          <a:avLst>
            <a:gd name="adj" fmla="val 11310"/>
          </a:avLst>
        </a:prstGeom>
        <a:noFill/>
        <a:ln w="9525">
          <a:solidFill>
            <a:srgbClr val="000000"/>
          </a:solidFill>
          <a:round/>
          <a:headEnd/>
          <a:tailEnd/>
        </a:ln>
      </xdr:spPr>
    </xdr:sp>
    <xdr:clientData/>
  </xdr:twoCellAnchor>
  <mc:AlternateContent xmlns:mc="http://schemas.openxmlformats.org/markup-compatibility/2006">
    <mc:Choice xmlns:a14="http://schemas.microsoft.com/office/drawing/2010/main" Requires="a14">
      <xdr:twoCellAnchor editAs="oneCell">
        <xdr:from>
          <xdr:col>9</xdr:col>
          <xdr:colOff>152400</xdr:colOff>
          <xdr:row>22</xdr:row>
          <xdr:rowOff>161925</xdr:rowOff>
        </xdr:from>
        <xdr:to>
          <xdr:col>11</xdr:col>
          <xdr:colOff>161925</xdr:colOff>
          <xdr:row>24</xdr:row>
          <xdr:rowOff>0</xdr:rowOff>
        </xdr:to>
        <xdr:sp macro="" textlink="">
          <xdr:nvSpPr>
            <xdr:cNvPr id="1174540" name="Check Box 12" hidden="1">
              <a:extLst>
                <a:ext uri="{63B3BB69-23CF-44E3-9099-C40C66FF867C}">
                  <a14:compatExt spid="_x0000_s1174540"/>
                </a:ext>
                <a:ext uri="{FF2B5EF4-FFF2-40B4-BE49-F238E27FC236}">
                  <a16:creationId xmlns:a16="http://schemas.microsoft.com/office/drawing/2014/main" id="{00000000-0008-0000-1700-00000CEC1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152400</xdr:colOff>
          <xdr:row>22</xdr:row>
          <xdr:rowOff>161925</xdr:rowOff>
        </xdr:from>
        <xdr:to>
          <xdr:col>17</xdr:col>
          <xdr:colOff>161925</xdr:colOff>
          <xdr:row>24</xdr:row>
          <xdr:rowOff>0</xdr:rowOff>
        </xdr:to>
        <xdr:sp macro="" textlink="">
          <xdr:nvSpPr>
            <xdr:cNvPr id="1174541" name="Check Box 13" hidden="1">
              <a:extLst>
                <a:ext uri="{63B3BB69-23CF-44E3-9099-C40C66FF867C}">
                  <a14:compatExt spid="_x0000_s1174541"/>
                </a:ext>
                <a:ext uri="{FF2B5EF4-FFF2-40B4-BE49-F238E27FC236}">
                  <a16:creationId xmlns:a16="http://schemas.microsoft.com/office/drawing/2014/main" id="{00000000-0008-0000-1700-00000DEC1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18</xdr:col>
      <xdr:colOff>152400</xdr:colOff>
      <xdr:row>45</xdr:row>
      <xdr:rowOff>152400</xdr:rowOff>
    </xdr:from>
    <xdr:to>
      <xdr:col>25</xdr:col>
      <xdr:colOff>47625</xdr:colOff>
      <xdr:row>47</xdr:row>
      <xdr:rowOff>9897</xdr:rowOff>
    </xdr:to>
    <xdr:grpSp>
      <xdr:nvGrpSpPr>
        <xdr:cNvPr id="10" name="グループ化 9">
          <a:extLst>
            <a:ext uri="{FF2B5EF4-FFF2-40B4-BE49-F238E27FC236}">
              <a16:creationId xmlns:a16="http://schemas.microsoft.com/office/drawing/2014/main" id="{00000000-0008-0000-1700-00000A000000}"/>
            </a:ext>
          </a:extLst>
        </xdr:cNvPr>
        <xdr:cNvGrpSpPr/>
      </xdr:nvGrpSpPr>
      <xdr:grpSpPr>
        <a:xfrm>
          <a:off x="3276600" y="7600950"/>
          <a:ext cx="1162050" cy="200397"/>
          <a:chOff x="3149651" y="2696140"/>
          <a:chExt cx="1162622" cy="202825"/>
        </a:xfrm>
      </xdr:grpSpPr>
      <xdr:sp macro="" textlink="">
        <xdr:nvSpPr>
          <xdr:cNvPr id="11" name="Check Box 52" hidden="1">
            <a:extLst>
              <a:ext uri="{63B3BB69-23CF-44E3-9099-C40C66FF867C}">
                <a14:compatExt xmlns:a14="http://schemas.microsoft.com/office/drawing/2010/main" spid="_x0000_s945204"/>
              </a:ext>
              <a:ext uri="{FF2B5EF4-FFF2-40B4-BE49-F238E27FC236}">
                <a16:creationId xmlns:a16="http://schemas.microsoft.com/office/drawing/2014/main" id="{00000000-0008-0000-1700-00000B000000}"/>
              </a:ext>
            </a:extLst>
          </xdr:cNvPr>
          <xdr:cNvSpPr/>
        </xdr:nvSpPr>
        <xdr:spPr bwMode="auto">
          <a:xfrm>
            <a:off x="3149651" y="2696140"/>
            <a:ext cx="557493" cy="202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2" name="Check Box 53" hidden="1">
            <a:extLst>
              <a:ext uri="{63B3BB69-23CF-44E3-9099-C40C66FF867C}">
                <a14:compatExt xmlns:a14="http://schemas.microsoft.com/office/drawing/2010/main" spid="_x0000_s945205"/>
              </a:ext>
              <a:ext uri="{FF2B5EF4-FFF2-40B4-BE49-F238E27FC236}">
                <a16:creationId xmlns:a16="http://schemas.microsoft.com/office/drawing/2014/main" id="{00000000-0008-0000-1700-00000C000000}"/>
              </a:ext>
            </a:extLst>
          </xdr:cNvPr>
          <xdr:cNvSpPr/>
        </xdr:nvSpPr>
        <xdr:spPr bwMode="auto">
          <a:xfrm>
            <a:off x="3754780" y="2696176"/>
            <a:ext cx="557493" cy="19330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xdr:from>
          <xdr:col>18</xdr:col>
          <xdr:colOff>152400</xdr:colOff>
          <xdr:row>25</xdr:row>
          <xdr:rowOff>0</xdr:rowOff>
        </xdr:from>
        <xdr:to>
          <xdr:col>25</xdr:col>
          <xdr:colOff>47625</xdr:colOff>
          <xdr:row>26</xdr:row>
          <xdr:rowOff>28947</xdr:rowOff>
        </xdr:to>
        <xdr:grpSp>
          <xdr:nvGrpSpPr>
            <xdr:cNvPr id="13" name="グループ化 12">
              <a:extLst>
                <a:ext uri="{FF2B5EF4-FFF2-40B4-BE49-F238E27FC236}">
                  <a16:creationId xmlns:a16="http://schemas.microsoft.com/office/drawing/2014/main" id="{00000000-0008-0000-1700-00000D000000}"/>
                </a:ext>
              </a:extLst>
            </xdr:cNvPr>
            <xdr:cNvGrpSpPr/>
          </xdr:nvGrpSpPr>
          <xdr:grpSpPr>
            <a:xfrm>
              <a:off x="3276600" y="4019550"/>
              <a:ext cx="1162050" cy="200397"/>
              <a:chOff x="3149685" y="2696143"/>
              <a:chExt cx="1162627" cy="202825"/>
            </a:xfrm>
          </xdr:grpSpPr>
          <xdr:sp macro="" textlink="">
            <xdr:nvSpPr>
              <xdr:cNvPr id="1174542" name="Check Box 14" hidden="1">
                <a:extLst>
                  <a:ext uri="{63B3BB69-23CF-44E3-9099-C40C66FF867C}">
                    <a14:compatExt spid="_x0000_s1174542"/>
                  </a:ext>
                  <a:ext uri="{FF2B5EF4-FFF2-40B4-BE49-F238E27FC236}">
                    <a16:creationId xmlns:a16="http://schemas.microsoft.com/office/drawing/2014/main" id="{00000000-0008-0000-1700-00000EEC1100}"/>
                  </a:ext>
                </a:extLst>
              </xdr:cNvPr>
              <xdr:cNvSpPr/>
            </xdr:nvSpPr>
            <xdr:spPr bwMode="auto">
              <a:xfrm>
                <a:off x="3149685" y="2696143"/>
                <a:ext cx="557493" cy="2028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　・</a:t>
                </a:r>
              </a:p>
            </xdr:txBody>
          </xdr:sp>
          <xdr:sp macro="" textlink="">
            <xdr:nvSpPr>
              <xdr:cNvPr id="1174543" name="Check Box 15" hidden="1">
                <a:extLst>
                  <a:ext uri="{63B3BB69-23CF-44E3-9099-C40C66FF867C}">
                    <a14:compatExt spid="_x0000_s1174543"/>
                  </a:ext>
                  <a:ext uri="{FF2B5EF4-FFF2-40B4-BE49-F238E27FC236}">
                    <a16:creationId xmlns:a16="http://schemas.microsoft.com/office/drawing/2014/main" id="{00000000-0008-0000-1700-00000FEC1100}"/>
                  </a:ext>
                </a:extLst>
              </xdr:cNvPr>
              <xdr:cNvSpPr/>
            </xdr:nvSpPr>
            <xdr:spPr bwMode="auto">
              <a:xfrm>
                <a:off x="3754819" y="2696176"/>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152400</xdr:colOff>
          <xdr:row>54</xdr:row>
          <xdr:rowOff>161925</xdr:rowOff>
        </xdr:from>
        <xdr:to>
          <xdr:col>25</xdr:col>
          <xdr:colOff>47625</xdr:colOff>
          <xdr:row>56</xdr:row>
          <xdr:rowOff>19422</xdr:rowOff>
        </xdr:to>
        <xdr:grpSp>
          <xdr:nvGrpSpPr>
            <xdr:cNvPr id="14" name="グループ化 13">
              <a:extLst>
                <a:ext uri="{FF2B5EF4-FFF2-40B4-BE49-F238E27FC236}">
                  <a16:creationId xmlns:a16="http://schemas.microsoft.com/office/drawing/2014/main" id="{00000000-0008-0000-1700-00000E000000}"/>
                </a:ext>
              </a:extLst>
            </xdr:cNvPr>
            <xdr:cNvGrpSpPr/>
          </xdr:nvGrpSpPr>
          <xdr:grpSpPr>
            <a:xfrm>
              <a:off x="3276600" y="9220200"/>
              <a:ext cx="1162050" cy="200397"/>
              <a:chOff x="3149685" y="2696138"/>
              <a:chExt cx="1162627" cy="202825"/>
            </a:xfrm>
          </xdr:grpSpPr>
          <xdr:sp macro="" textlink="">
            <xdr:nvSpPr>
              <xdr:cNvPr id="1174544" name="Check Box 16" hidden="1">
                <a:extLst>
                  <a:ext uri="{63B3BB69-23CF-44E3-9099-C40C66FF867C}">
                    <a14:compatExt spid="_x0000_s1174544"/>
                  </a:ext>
                  <a:ext uri="{FF2B5EF4-FFF2-40B4-BE49-F238E27FC236}">
                    <a16:creationId xmlns:a16="http://schemas.microsoft.com/office/drawing/2014/main" id="{00000000-0008-0000-1700-000010EC1100}"/>
                  </a:ext>
                </a:extLst>
              </xdr:cNvPr>
              <xdr:cNvSpPr/>
            </xdr:nvSpPr>
            <xdr:spPr bwMode="auto">
              <a:xfrm>
                <a:off x="3149685" y="2696138"/>
                <a:ext cx="557493" cy="2028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174545" name="Check Box 17" hidden="1">
                <a:extLst>
                  <a:ext uri="{63B3BB69-23CF-44E3-9099-C40C66FF867C}">
                    <a14:compatExt spid="_x0000_s1174545"/>
                  </a:ext>
                  <a:ext uri="{FF2B5EF4-FFF2-40B4-BE49-F238E27FC236}">
                    <a16:creationId xmlns:a16="http://schemas.microsoft.com/office/drawing/2014/main" id="{00000000-0008-0000-1700-000011EC1100}"/>
                  </a:ext>
                </a:extLst>
              </xdr:cNvPr>
              <xdr:cNvSpPr/>
            </xdr:nvSpPr>
            <xdr:spPr bwMode="auto">
              <a:xfrm>
                <a:off x="3754819" y="2696176"/>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152400</xdr:colOff>
          <xdr:row>21</xdr:row>
          <xdr:rowOff>0</xdr:rowOff>
        </xdr:from>
        <xdr:to>
          <xdr:col>25</xdr:col>
          <xdr:colOff>47625</xdr:colOff>
          <xdr:row>22</xdr:row>
          <xdr:rowOff>28575</xdr:rowOff>
        </xdr:to>
        <xdr:grpSp>
          <xdr:nvGrpSpPr>
            <xdr:cNvPr id="15" name="グループ化 66">
              <a:extLst>
                <a:ext uri="{FF2B5EF4-FFF2-40B4-BE49-F238E27FC236}">
                  <a16:creationId xmlns:a16="http://schemas.microsoft.com/office/drawing/2014/main" id="{00000000-0008-0000-1700-00000F000000}"/>
                </a:ext>
              </a:extLst>
            </xdr:cNvPr>
            <xdr:cNvGrpSpPr>
              <a:grpSpLocks/>
            </xdr:cNvGrpSpPr>
          </xdr:nvGrpSpPr>
          <xdr:grpSpPr bwMode="auto">
            <a:xfrm>
              <a:off x="3276600" y="3400425"/>
              <a:ext cx="1162050" cy="200025"/>
              <a:chOff x="3149685" y="2696174"/>
              <a:chExt cx="1162627" cy="202817"/>
            </a:xfrm>
          </xdr:grpSpPr>
          <xdr:sp macro="" textlink="">
            <xdr:nvSpPr>
              <xdr:cNvPr id="1174546" name="Check Box 18" hidden="1">
                <a:extLst>
                  <a:ext uri="{63B3BB69-23CF-44E3-9099-C40C66FF867C}">
                    <a14:compatExt spid="_x0000_s1174546"/>
                  </a:ext>
                  <a:ext uri="{FF2B5EF4-FFF2-40B4-BE49-F238E27FC236}">
                    <a16:creationId xmlns:a16="http://schemas.microsoft.com/office/drawing/2014/main" id="{00000000-0008-0000-1700-000012EC1100}"/>
                  </a:ext>
                </a:extLst>
              </xdr:cNvPr>
              <xdr:cNvSpPr/>
            </xdr:nvSpPr>
            <xdr:spPr bwMode="auto">
              <a:xfrm>
                <a:off x="3149685" y="2696174"/>
                <a:ext cx="557493" cy="20281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174547" name="Check Box 19" hidden="1">
                <a:extLst>
                  <a:ext uri="{63B3BB69-23CF-44E3-9099-C40C66FF867C}">
                    <a14:compatExt spid="_x0000_s1174547"/>
                  </a:ext>
                  <a:ext uri="{FF2B5EF4-FFF2-40B4-BE49-F238E27FC236}">
                    <a16:creationId xmlns:a16="http://schemas.microsoft.com/office/drawing/2014/main" id="{00000000-0008-0000-1700-000013EC1100}"/>
                  </a:ext>
                </a:extLst>
              </xdr:cNvPr>
              <xdr:cNvSpPr/>
            </xdr:nvSpPr>
            <xdr:spPr bwMode="auto">
              <a:xfrm>
                <a:off x="3754819" y="2696237"/>
                <a:ext cx="557493" cy="19331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18</xdr:col>
      <xdr:colOff>171450</xdr:colOff>
      <xdr:row>37</xdr:row>
      <xdr:rowOff>142875</xdr:rowOff>
    </xdr:from>
    <xdr:to>
      <xdr:col>26</xdr:col>
      <xdr:colOff>76200</xdr:colOff>
      <xdr:row>40</xdr:row>
      <xdr:rowOff>47625</xdr:rowOff>
    </xdr:to>
    <xdr:grpSp>
      <xdr:nvGrpSpPr>
        <xdr:cNvPr id="16" name="グループ化 15">
          <a:extLst>
            <a:ext uri="{FF2B5EF4-FFF2-40B4-BE49-F238E27FC236}">
              <a16:creationId xmlns:a16="http://schemas.microsoft.com/office/drawing/2014/main" id="{00000000-0008-0000-1700-000010000000}"/>
            </a:ext>
          </a:extLst>
        </xdr:cNvPr>
        <xdr:cNvGrpSpPr/>
      </xdr:nvGrpSpPr>
      <xdr:grpSpPr>
        <a:xfrm>
          <a:off x="3295650" y="6219825"/>
          <a:ext cx="1352550" cy="419100"/>
          <a:chOff x="3371664" y="2457450"/>
          <a:chExt cx="1371584" cy="200025"/>
        </a:xfrm>
      </xdr:grpSpPr>
      <xdr:sp macro="" textlink="">
        <xdr:nvSpPr>
          <xdr:cNvPr id="17" name="Check Box 27" hidden="1">
            <a:extLst>
              <a:ext uri="{63B3BB69-23CF-44E3-9099-C40C66FF867C}">
                <a14:compatExt xmlns:a14="http://schemas.microsoft.com/office/drawing/2010/main" spid="_x0000_s674843"/>
              </a:ext>
              <a:ext uri="{FF2B5EF4-FFF2-40B4-BE49-F238E27FC236}">
                <a16:creationId xmlns:a16="http://schemas.microsoft.com/office/drawing/2014/main" id="{00000000-0008-0000-1700-000011000000}"/>
              </a:ext>
            </a:extLst>
          </xdr:cNvPr>
          <xdr:cNvSpPr/>
        </xdr:nvSpPr>
        <xdr:spPr bwMode="auto">
          <a:xfrm>
            <a:off x="3371664" y="2457450"/>
            <a:ext cx="666755"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8" name="Check Box 28" hidden="1">
            <a:extLst>
              <a:ext uri="{63B3BB69-23CF-44E3-9099-C40C66FF867C}">
                <a14:compatExt xmlns:a14="http://schemas.microsoft.com/office/drawing/2010/main" spid="_x0000_s674844"/>
              </a:ext>
              <a:ext uri="{FF2B5EF4-FFF2-40B4-BE49-F238E27FC236}">
                <a16:creationId xmlns:a16="http://schemas.microsoft.com/office/drawing/2014/main" id="{00000000-0008-0000-1700-000012000000}"/>
              </a:ext>
            </a:extLst>
          </xdr:cNvPr>
          <xdr:cNvSpPr/>
        </xdr:nvSpPr>
        <xdr:spPr bwMode="auto">
          <a:xfrm>
            <a:off x="4066971" y="2457450"/>
            <a:ext cx="676277"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xdr:twoCellAnchor>
    <xdr:from>
      <xdr:col>18</xdr:col>
      <xdr:colOff>171450</xdr:colOff>
      <xdr:row>37</xdr:row>
      <xdr:rowOff>142875</xdr:rowOff>
    </xdr:from>
    <xdr:to>
      <xdr:col>26</xdr:col>
      <xdr:colOff>76200</xdr:colOff>
      <xdr:row>40</xdr:row>
      <xdr:rowOff>47625</xdr:rowOff>
    </xdr:to>
    <xdr:grpSp>
      <xdr:nvGrpSpPr>
        <xdr:cNvPr id="19" name="グループ化 38">
          <a:extLst>
            <a:ext uri="{FF2B5EF4-FFF2-40B4-BE49-F238E27FC236}">
              <a16:creationId xmlns:a16="http://schemas.microsoft.com/office/drawing/2014/main" id="{00000000-0008-0000-1700-000013000000}"/>
            </a:ext>
          </a:extLst>
        </xdr:cNvPr>
        <xdr:cNvGrpSpPr>
          <a:grpSpLocks/>
        </xdr:cNvGrpSpPr>
      </xdr:nvGrpSpPr>
      <xdr:grpSpPr bwMode="auto">
        <a:xfrm>
          <a:off x="3295650" y="6219825"/>
          <a:ext cx="1352550" cy="419100"/>
          <a:chOff x="33716" y="24574"/>
          <a:chExt cx="13716" cy="2000"/>
        </a:xfrm>
      </xdr:grpSpPr>
      <xdr:sp macro="" textlink="">
        <xdr:nvSpPr>
          <xdr:cNvPr id="20" name="Check Box 37" hidden="1">
            <a:extLst>
              <a:ext uri="{63B3BB69-23CF-44E3-9099-C40C66FF867C}">
                <a14:compatExt xmlns:a14="http://schemas.microsoft.com/office/drawing/2010/main" spid="_x0000_s969765"/>
              </a:ext>
              <a:ext uri="{FF2B5EF4-FFF2-40B4-BE49-F238E27FC236}">
                <a16:creationId xmlns:a16="http://schemas.microsoft.com/office/drawing/2014/main" id="{00000000-0008-0000-1700-000014000000}"/>
              </a:ext>
            </a:extLst>
          </xdr:cNvPr>
          <xdr:cNvSpPr/>
        </xdr:nvSpPr>
        <xdr:spPr bwMode="auto">
          <a:xfrm>
            <a:off x="33716" y="24574"/>
            <a:ext cx="6668" cy="2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21" name="Check Box 38" hidden="1">
            <a:extLst>
              <a:ext uri="{63B3BB69-23CF-44E3-9099-C40C66FF867C}">
                <a14:compatExt xmlns:a14="http://schemas.microsoft.com/office/drawing/2010/main" spid="_x0000_s969766"/>
              </a:ext>
              <a:ext uri="{FF2B5EF4-FFF2-40B4-BE49-F238E27FC236}">
                <a16:creationId xmlns:a16="http://schemas.microsoft.com/office/drawing/2014/main" id="{00000000-0008-0000-1700-000015000000}"/>
              </a:ext>
            </a:extLst>
          </xdr:cNvPr>
          <xdr:cNvSpPr/>
        </xdr:nvSpPr>
        <xdr:spPr bwMode="auto">
          <a:xfrm>
            <a:off x="40669" y="24574"/>
            <a:ext cx="6763" cy="2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xdr:twoCellAnchor>
    <xdr:from>
      <xdr:col>18</xdr:col>
      <xdr:colOff>171450</xdr:colOff>
      <xdr:row>45</xdr:row>
      <xdr:rowOff>142875</xdr:rowOff>
    </xdr:from>
    <xdr:to>
      <xdr:col>26</xdr:col>
      <xdr:colOff>76200</xdr:colOff>
      <xdr:row>47</xdr:row>
      <xdr:rowOff>47625</xdr:rowOff>
    </xdr:to>
    <xdr:grpSp>
      <xdr:nvGrpSpPr>
        <xdr:cNvPr id="22" name="グループ化 21">
          <a:extLst>
            <a:ext uri="{FF2B5EF4-FFF2-40B4-BE49-F238E27FC236}">
              <a16:creationId xmlns:a16="http://schemas.microsoft.com/office/drawing/2014/main" id="{00000000-0008-0000-1700-000016000000}"/>
            </a:ext>
          </a:extLst>
        </xdr:cNvPr>
        <xdr:cNvGrpSpPr/>
      </xdr:nvGrpSpPr>
      <xdr:grpSpPr>
        <a:xfrm>
          <a:off x="3295650" y="7591425"/>
          <a:ext cx="1352550" cy="247650"/>
          <a:chOff x="3371569" y="2457450"/>
          <a:chExt cx="1371584" cy="200025"/>
        </a:xfrm>
      </xdr:grpSpPr>
      <xdr:sp macro="" textlink="">
        <xdr:nvSpPr>
          <xdr:cNvPr id="23" name="Check Box 17" hidden="1">
            <a:extLst>
              <a:ext uri="{63B3BB69-23CF-44E3-9099-C40C66FF867C}">
                <a14:compatExt xmlns:a14="http://schemas.microsoft.com/office/drawing/2010/main" spid="_x0000_s969745"/>
              </a:ext>
              <a:ext uri="{FF2B5EF4-FFF2-40B4-BE49-F238E27FC236}">
                <a16:creationId xmlns:a16="http://schemas.microsoft.com/office/drawing/2014/main" id="{00000000-0008-0000-1700-000017000000}"/>
              </a:ext>
            </a:extLst>
          </xdr:cNvPr>
          <xdr:cNvSpPr/>
        </xdr:nvSpPr>
        <xdr:spPr bwMode="auto">
          <a:xfrm>
            <a:off x="3371569" y="2457450"/>
            <a:ext cx="666755"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24" name="Check Box 18" hidden="1">
            <a:extLst>
              <a:ext uri="{63B3BB69-23CF-44E3-9099-C40C66FF867C}">
                <a14:compatExt xmlns:a14="http://schemas.microsoft.com/office/drawing/2010/main" spid="_x0000_s969746"/>
              </a:ext>
              <a:ext uri="{FF2B5EF4-FFF2-40B4-BE49-F238E27FC236}">
                <a16:creationId xmlns:a16="http://schemas.microsoft.com/office/drawing/2014/main" id="{00000000-0008-0000-1700-000018000000}"/>
              </a:ext>
            </a:extLst>
          </xdr:cNvPr>
          <xdr:cNvSpPr/>
        </xdr:nvSpPr>
        <xdr:spPr bwMode="auto">
          <a:xfrm>
            <a:off x="4066876" y="2457450"/>
            <a:ext cx="676277"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xdr:twoCellAnchor>
    <xdr:from>
      <xdr:col>3</xdr:col>
      <xdr:colOff>104775</xdr:colOff>
      <xdr:row>57</xdr:row>
      <xdr:rowOff>0</xdr:rowOff>
    </xdr:from>
    <xdr:to>
      <xdr:col>26</xdr:col>
      <xdr:colOff>95249</xdr:colOff>
      <xdr:row>59</xdr:row>
      <xdr:rowOff>0</xdr:rowOff>
    </xdr:to>
    <xdr:sp macro="" textlink="">
      <xdr:nvSpPr>
        <xdr:cNvPr id="25" name="AutoShape 4">
          <a:extLst>
            <a:ext uri="{FF2B5EF4-FFF2-40B4-BE49-F238E27FC236}">
              <a16:creationId xmlns:a16="http://schemas.microsoft.com/office/drawing/2014/main" id="{00000000-0008-0000-1700-000019000000}"/>
            </a:ext>
          </a:extLst>
        </xdr:cNvPr>
        <xdr:cNvSpPr>
          <a:spLocks noChangeArrowheads="1"/>
        </xdr:cNvSpPr>
      </xdr:nvSpPr>
      <xdr:spPr bwMode="auto">
        <a:xfrm>
          <a:off x="514350" y="9572625"/>
          <a:ext cx="4152899" cy="342900"/>
        </a:xfrm>
        <a:prstGeom prst="bracketPair">
          <a:avLst>
            <a:gd name="adj" fmla="val 11310"/>
          </a:avLst>
        </a:prstGeom>
        <a:noFill/>
        <a:ln w="9525">
          <a:solidFill>
            <a:srgbClr val="000000"/>
          </a:solidFill>
          <a:round/>
          <a:headEnd/>
          <a:tailEnd/>
        </a:ln>
      </xdr:spPr>
    </xdr:sp>
    <xdr:clientData/>
  </xdr:twoCellAnchor>
  <mc:AlternateContent xmlns:mc="http://schemas.openxmlformats.org/markup-compatibility/2006">
    <mc:Choice xmlns:a14="http://schemas.microsoft.com/office/drawing/2010/main" Requires="a14">
      <xdr:twoCellAnchor>
        <xdr:from>
          <xdr:col>18</xdr:col>
          <xdr:colOff>152400</xdr:colOff>
          <xdr:row>46</xdr:row>
          <xdr:rowOff>0</xdr:rowOff>
        </xdr:from>
        <xdr:to>
          <xdr:col>25</xdr:col>
          <xdr:colOff>47625</xdr:colOff>
          <xdr:row>47</xdr:row>
          <xdr:rowOff>9525</xdr:rowOff>
        </xdr:to>
        <xdr:grpSp>
          <xdr:nvGrpSpPr>
            <xdr:cNvPr id="26" name="グループ化 25">
              <a:extLst>
                <a:ext uri="{FF2B5EF4-FFF2-40B4-BE49-F238E27FC236}">
                  <a16:creationId xmlns:a16="http://schemas.microsoft.com/office/drawing/2014/main" id="{00000000-0008-0000-1700-00001A000000}"/>
                </a:ext>
              </a:extLst>
            </xdr:cNvPr>
            <xdr:cNvGrpSpPr/>
          </xdr:nvGrpSpPr>
          <xdr:grpSpPr>
            <a:xfrm>
              <a:off x="3276600" y="7620000"/>
              <a:ext cx="1162050" cy="180975"/>
              <a:chOff x="3149685" y="2697281"/>
              <a:chExt cx="1162627" cy="202824"/>
            </a:xfrm>
          </xdr:grpSpPr>
          <xdr:sp macro="" textlink="">
            <xdr:nvSpPr>
              <xdr:cNvPr id="1174549" name="Check Box 21" hidden="1">
                <a:extLst>
                  <a:ext uri="{63B3BB69-23CF-44E3-9099-C40C66FF867C}">
                    <a14:compatExt spid="_x0000_s1174549"/>
                  </a:ext>
                  <a:ext uri="{FF2B5EF4-FFF2-40B4-BE49-F238E27FC236}">
                    <a16:creationId xmlns:a16="http://schemas.microsoft.com/office/drawing/2014/main" id="{00000000-0008-0000-1700-000015EC1100}"/>
                  </a:ext>
                </a:extLst>
              </xdr:cNvPr>
              <xdr:cNvSpPr/>
            </xdr:nvSpPr>
            <xdr:spPr bwMode="auto">
              <a:xfrm>
                <a:off x="3149685" y="2697281"/>
                <a:ext cx="557493" cy="2028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174550" name="Check Box 22" hidden="1">
                <a:extLst>
                  <a:ext uri="{63B3BB69-23CF-44E3-9099-C40C66FF867C}">
                    <a14:compatExt spid="_x0000_s1174550"/>
                  </a:ext>
                  <a:ext uri="{FF2B5EF4-FFF2-40B4-BE49-F238E27FC236}">
                    <a16:creationId xmlns:a16="http://schemas.microsoft.com/office/drawing/2014/main" id="{00000000-0008-0000-1700-000016EC1100}"/>
                  </a:ext>
                </a:extLst>
              </xdr:cNvPr>
              <xdr:cNvSpPr/>
            </xdr:nvSpPr>
            <xdr:spPr bwMode="auto">
              <a:xfrm>
                <a:off x="3754819" y="2697282"/>
                <a:ext cx="557493" cy="19330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wsDr>
</file>

<file path=xl/drawings/drawing21.xml><?xml version="1.0" encoding="utf-8"?>
<xdr:wsDr xmlns:xdr="http://schemas.openxmlformats.org/drawingml/2006/spreadsheetDrawing" xmlns:a="http://schemas.openxmlformats.org/drawingml/2006/main">
  <xdr:twoCellAnchor>
    <xdr:from>
      <xdr:col>18</xdr:col>
      <xdr:colOff>171450</xdr:colOff>
      <xdr:row>4</xdr:row>
      <xdr:rowOff>133350</xdr:rowOff>
    </xdr:from>
    <xdr:to>
      <xdr:col>26</xdr:col>
      <xdr:colOff>76200</xdr:colOff>
      <xdr:row>6</xdr:row>
      <xdr:rowOff>38100</xdr:rowOff>
    </xdr:to>
    <xdr:grpSp>
      <xdr:nvGrpSpPr>
        <xdr:cNvPr id="2" name="グループ化 1">
          <a:extLst>
            <a:ext uri="{FF2B5EF4-FFF2-40B4-BE49-F238E27FC236}">
              <a16:creationId xmlns:a16="http://schemas.microsoft.com/office/drawing/2014/main" id="{00000000-0008-0000-1800-000002000000}"/>
            </a:ext>
          </a:extLst>
        </xdr:cNvPr>
        <xdr:cNvGrpSpPr/>
      </xdr:nvGrpSpPr>
      <xdr:grpSpPr>
        <a:xfrm>
          <a:off x="3295650" y="619125"/>
          <a:ext cx="1371600" cy="247650"/>
          <a:chOff x="3371664" y="2457450"/>
          <a:chExt cx="1371584" cy="200025"/>
        </a:xfrm>
      </xdr:grpSpPr>
      <xdr:sp macro="" textlink="">
        <xdr:nvSpPr>
          <xdr:cNvPr id="3" name="Check Box 25" hidden="1">
            <a:extLst>
              <a:ext uri="{63B3BB69-23CF-44E3-9099-C40C66FF867C}">
                <a14:compatExt xmlns:a14="http://schemas.microsoft.com/office/drawing/2010/main" spid="_x0000_s674841"/>
              </a:ext>
              <a:ext uri="{FF2B5EF4-FFF2-40B4-BE49-F238E27FC236}">
                <a16:creationId xmlns:a16="http://schemas.microsoft.com/office/drawing/2014/main" id="{00000000-0008-0000-1800-000003000000}"/>
              </a:ext>
            </a:extLst>
          </xdr:cNvPr>
          <xdr:cNvSpPr/>
        </xdr:nvSpPr>
        <xdr:spPr bwMode="auto">
          <a:xfrm>
            <a:off x="3371664" y="2457450"/>
            <a:ext cx="666755"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4" name="Check Box 26" hidden="1">
            <a:extLst>
              <a:ext uri="{63B3BB69-23CF-44E3-9099-C40C66FF867C}">
                <a14:compatExt xmlns:a14="http://schemas.microsoft.com/office/drawing/2010/main" spid="_x0000_s674842"/>
              </a:ext>
              <a:ext uri="{FF2B5EF4-FFF2-40B4-BE49-F238E27FC236}">
                <a16:creationId xmlns:a16="http://schemas.microsoft.com/office/drawing/2014/main" id="{00000000-0008-0000-1800-000004000000}"/>
              </a:ext>
            </a:extLst>
          </xdr:cNvPr>
          <xdr:cNvSpPr/>
        </xdr:nvSpPr>
        <xdr:spPr bwMode="auto">
          <a:xfrm>
            <a:off x="4066971" y="2457450"/>
            <a:ext cx="676277"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xdr:twoCellAnchor>
    <xdr:from>
      <xdr:col>18</xdr:col>
      <xdr:colOff>171450</xdr:colOff>
      <xdr:row>7</xdr:row>
      <xdr:rowOff>142875</xdr:rowOff>
    </xdr:from>
    <xdr:to>
      <xdr:col>26</xdr:col>
      <xdr:colOff>76200</xdr:colOff>
      <xdr:row>9</xdr:row>
      <xdr:rowOff>47625</xdr:rowOff>
    </xdr:to>
    <xdr:grpSp>
      <xdr:nvGrpSpPr>
        <xdr:cNvPr id="5" name="グループ化 4">
          <a:extLst>
            <a:ext uri="{FF2B5EF4-FFF2-40B4-BE49-F238E27FC236}">
              <a16:creationId xmlns:a16="http://schemas.microsoft.com/office/drawing/2014/main" id="{00000000-0008-0000-1800-000005000000}"/>
            </a:ext>
          </a:extLst>
        </xdr:cNvPr>
        <xdr:cNvGrpSpPr/>
      </xdr:nvGrpSpPr>
      <xdr:grpSpPr>
        <a:xfrm>
          <a:off x="3295650" y="1143000"/>
          <a:ext cx="1371600" cy="247650"/>
          <a:chOff x="3371664" y="2457450"/>
          <a:chExt cx="1371584" cy="200025"/>
        </a:xfrm>
      </xdr:grpSpPr>
      <xdr:sp macro="" textlink="">
        <xdr:nvSpPr>
          <xdr:cNvPr id="6" name="Check Box 27" hidden="1">
            <a:extLst>
              <a:ext uri="{63B3BB69-23CF-44E3-9099-C40C66FF867C}">
                <a14:compatExt xmlns:a14="http://schemas.microsoft.com/office/drawing/2010/main" spid="_x0000_s674843"/>
              </a:ext>
              <a:ext uri="{FF2B5EF4-FFF2-40B4-BE49-F238E27FC236}">
                <a16:creationId xmlns:a16="http://schemas.microsoft.com/office/drawing/2014/main" id="{00000000-0008-0000-1800-000006000000}"/>
              </a:ext>
            </a:extLst>
          </xdr:cNvPr>
          <xdr:cNvSpPr/>
        </xdr:nvSpPr>
        <xdr:spPr bwMode="auto">
          <a:xfrm>
            <a:off x="3371664" y="2457450"/>
            <a:ext cx="666755"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7" name="Check Box 28" hidden="1">
            <a:extLst>
              <a:ext uri="{63B3BB69-23CF-44E3-9099-C40C66FF867C}">
                <a14:compatExt xmlns:a14="http://schemas.microsoft.com/office/drawing/2010/main" spid="_x0000_s674844"/>
              </a:ext>
              <a:ext uri="{FF2B5EF4-FFF2-40B4-BE49-F238E27FC236}">
                <a16:creationId xmlns:a16="http://schemas.microsoft.com/office/drawing/2014/main" id="{00000000-0008-0000-1800-000007000000}"/>
              </a:ext>
            </a:extLst>
          </xdr:cNvPr>
          <xdr:cNvSpPr/>
        </xdr:nvSpPr>
        <xdr:spPr bwMode="auto">
          <a:xfrm>
            <a:off x="4066971" y="2457450"/>
            <a:ext cx="676277"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xdr:twoCellAnchor>
    <xdr:from>
      <xdr:col>18</xdr:col>
      <xdr:colOff>171450</xdr:colOff>
      <xdr:row>14</xdr:row>
      <xdr:rowOff>142875</xdr:rowOff>
    </xdr:from>
    <xdr:to>
      <xdr:col>26</xdr:col>
      <xdr:colOff>76200</xdr:colOff>
      <xdr:row>16</xdr:row>
      <xdr:rowOff>47625</xdr:rowOff>
    </xdr:to>
    <xdr:grpSp>
      <xdr:nvGrpSpPr>
        <xdr:cNvPr id="8" name="グループ化 7">
          <a:extLst>
            <a:ext uri="{FF2B5EF4-FFF2-40B4-BE49-F238E27FC236}">
              <a16:creationId xmlns:a16="http://schemas.microsoft.com/office/drawing/2014/main" id="{00000000-0008-0000-1800-000008000000}"/>
            </a:ext>
          </a:extLst>
        </xdr:cNvPr>
        <xdr:cNvGrpSpPr/>
      </xdr:nvGrpSpPr>
      <xdr:grpSpPr>
        <a:xfrm>
          <a:off x="3295650" y="2343150"/>
          <a:ext cx="1371600" cy="247650"/>
          <a:chOff x="3371569" y="2457450"/>
          <a:chExt cx="1371584" cy="200025"/>
        </a:xfrm>
      </xdr:grpSpPr>
      <xdr:sp macro="" textlink="">
        <xdr:nvSpPr>
          <xdr:cNvPr id="9" name="Check Box 17" hidden="1">
            <a:extLst>
              <a:ext uri="{63B3BB69-23CF-44E3-9099-C40C66FF867C}">
                <a14:compatExt xmlns:a14="http://schemas.microsoft.com/office/drawing/2010/main" spid="_x0000_s969745"/>
              </a:ext>
              <a:ext uri="{FF2B5EF4-FFF2-40B4-BE49-F238E27FC236}">
                <a16:creationId xmlns:a16="http://schemas.microsoft.com/office/drawing/2014/main" id="{00000000-0008-0000-1800-000009000000}"/>
              </a:ext>
            </a:extLst>
          </xdr:cNvPr>
          <xdr:cNvSpPr/>
        </xdr:nvSpPr>
        <xdr:spPr bwMode="auto">
          <a:xfrm>
            <a:off x="3371569" y="2457450"/>
            <a:ext cx="666755"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0" name="Check Box 18" hidden="1">
            <a:extLst>
              <a:ext uri="{63B3BB69-23CF-44E3-9099-C40C66FF867C}">
                <a14:compatExt xmlns:a14="http://schemas.microsoft.com/office/drawing/2010/main" spid="_x0000_s969746"/>
              </a:ext>
              <a:ext uri="{FF2B5EF4-FFF2-40B4-BE49-F238E27FC236}">
                <a16:creationId xmlns:a16="http://schemas.microsoft.com/office/drawing/2014/main" id="{00000000-0008-0000-1800-00000A000000}"/>
              </a:ext>
            </a:extLst>
          </xdr:cNvPr>
          <xdr:cNvSpPr/>
        </xdr:nvSpPr>
        <xdr:spPr bwMode="auto">
          <a:xfrm>
            <a:off x="4066876" y="2457450"/>
            <a:ext cx="676277"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xdr:twoCellAnchor>
    <xdr:from>
      <xdr:col>44</xdr:col>
      <xdr:colOff>95250</xdr:colOff>
      <xdr:row>4</xdr:row>
      <xdr:rowOff>133350</xdr:rowOff>
    </xdr:from>
    <xdr:to>
      <xdr:col>52</xdr:col>
      <xdr:colOff>19050</xdr:colOff>
      <xdr:row>6</xdr:row>
      <xdr:rowOff>38100</xdr:rowOff>
    </xdr:to>
    <xdr:grpSp>
      <xdr:nvGrpSpPr>
        <xdr:cNvPr id="11" name="グループ化 35">
          <a:extLst>
            <a:ext uri="{FF2B5EF4-FFF2-40B4-BE49-F238E27FC236}">
              <a16:creationId xmlns:a16="http://schemas.microsoft.com/office/drawing/2014/main" id="{00000000-0008-0000-1800-00000B000000}"/>
            </a:ext>
          </a:extLst>
        </xdr:cNvPr>
        <xdr:cNvGrpSpPr>
          <a:grpSpLocks/>
        </xdr:cNvGrpSpPr>
      </xdr:nvGrpSpPr>
      <xdr:grpSpPr bwMode="auto">
        <a:xfrm>
          <a:off x="7924800" y="619125"/>
          <a:ext cx="1371600" cy="247650"/>
          <a:chOff x="33716" y="24574"/>
          <a:chExt cx="13716" cy="2000"/>
        </a:xfrm>
      </xdr:grpSpPr>
      <xdr:sp macro="" textlink="">
        <xdr:nvSpPr>
          <xdr:cNvPr id="12" name="Check Box 27" hidden="1">
            <a:extLst>
              <a:ext uri="{63B3BB69-23CF-44E3-9099-C40C66FF867C}">
                <a14:compatExt xmlns:a14="http://schemas.microsoft.com/office/drawing/2010/main" spid="_x0000_s969755"/>
              </a:ext>
              <a:ext uri="{FF2B5EF4-FFF2-40B4-BE49-F238E27FC236}">
                <a16:creationId xmlns:a16="http://schemas.microsoft.com/office/drawing/2014/main" id="{00000000-0008-0000-1800-00000C000000}"/>
              </a:ext>
            </a:extLst>
          </xdr:cNvPr>
          <xdr:cNvSpPr/>
        </xdr:nvSpPr>
        <xdr:spPr bwMode="auto">
          <a:xfrm>
            <a:off x="33716" y="24574"/>
            <a:ext cx="6668" cy="2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3" name="Check Box 28" hidden="1">
            <a:extLst>
              <a:ext uri="{63B3BB69-23CF-44E3-9099-C40C66FF867C}">
                <a14:compatExt xmlns:a14="http://schemas.microsoft.com/office/drawing/2010/main" spid="_x0000_s969756"/>
              </a:ext>
              <a:ext uri="{FF2B5EF4-FFF2-40B4-BE49-F238E27FC236}">
                <a16:creationId xmlns:a16="http://schemas.microsoft.com/office/drawing/2014/main" id="{00000000-0008-0000-1800-00000D000000}"/>
              </a:ext>
            </a:extLst>
          </xdr:cNvPr>
          <xdr:cNvSpPr/>
        </xdr:nvSpPr>
        <xdr:spPr bwMode="auto">
          <a:xfrm>
            <a:off x="40669" y="24574"/>
            <a:ext cx="6763" cy="2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xdr:twoCellAnchor>
    <xdr:from>
      <xdr:col>18</xdr:col>
      <xdr:colOff>171450</xdr:colOff>
      <xdr:row>7</xdr:row>
      <xdr:rowOff>142875</xdr:rowOff>
    </xdr:from>
    <xdr:to>
      <xdr:col>26</xdr:col>
      <xdr:colOff>76200</xdr:colOff>
      <xdr:row>9</xdr:row>
      <xdr:rowOff>47625</xdr:rowOff>
    </xdr:to>
    <xdr:grpSp>
      <xdr:nvGrpSpPr>
        <xdr:cNvPr id="14" name="グループ化 38">
          <a:extLst>
            <a:ext uri="{FF2B5EF4-FFF2-40B4-BE49-F238E27FC236}">
              <a16:creationId xmlns:a16="http://schemas.microsoft.com/office/drawing/2014/main" id="{00000000-0008-0000-1800-00000E000000}"/>
            </a:ext>
          </a:extLst>
        </xdr:cNvPr>
        <xdr:cNvGrpSpPr>
          <a:grpSpLocks/>
        </xdr:cNvGrpSpPr>
      </xdr:nvGrpSpPr>
      <xdr:grpSpPr bwMode="auto">
        <a:xfrm>
          <a:off x="3295650" y="1143000"/>
          <a:ext cx="1371600" cy="247650"/>
          <a:chOff x="33716" y="24574"/>
          <a:chExt cx="13716" cy="2000"/>
        </a:xfrm>
      </xdr:grpSpPr>
      <xdr:sp macro="" textlink="">
        <xdr:nvSpPr>
          <xdr:cNvPr id="15" name="Check Box 37" hidden="1">
            <a:extLst>
              <a:ext uri="{63B3BB69-23CF-44E3-9099-C40C66FF867C}">
                <a14:compatExt xmlns:a14="http://schemas.microsoft.com/office/drawing/2010/main" spid="_x0000_s969765"/>
              </a:ext>
              <a:ext uri="{FF2B5EF4-FFF2-40B4-BE49-F238E27FC236}">
                <a16:creationId xmlns:a16="http://schemas.microsoft.com/office/drawing/2014/main" id="{00000000-0008-0000-1800-00000F000000}"/>
              </a:ext>
            </a:extLst>
          </xdr:cNvPr>
          <xdr:cNvSpPr/>
        </xdr:nvSpPr>
        <xdr:spPr bwMode="auto">
          <a:xfrm>
            <a:off x="33716" y="24574"/>
            <a:ext cx="6668" cy="2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6" name="Check Box 38" hidden="1">
            <a:extLst>
              <a:ext uri="{63B3BB69-23CF-44E3-9099-C40C66FF867C}">
                <a14:compatExt xmlns:a14="http://schemas.microsoft.com/office/drawing/2010/main" spid="_x0000_s969766"/>
              </a:ext>
              <a:ext uri="{FF2B5EF4-FFF2-40B4-BE49-F238E27FC236}">
                <a16:creationId xmlns:a16="http://schemas.microsoft.com/office/drawing/2014/main" id="{00000000-0008-0000-1800-000010000000}"/>
              </a:ext>
            </a:extLst>
          </xdr:cNvPr>
          <xdr:cNvSpPr/>
        </xdr:nvSpPr>
        <xdr:spPr bwMode="auto">
          <a:xfrm>
            <a:off x="40669" y="24574"/>
            <a:ext cx="6763" cy="2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xdr:from>
          <xdr:col>18</xdr:col>
          <xdr:colOff>171450</xdr:colOff>
          <xdr:row>39</xdr:row>
          <xdr:rowOff>152400</xdr:rowOff>
        </xdr:from>
        <xdr:to>
          <xdr:col>26</xdr:col>
          <xdr:colOff>76200</xdr:colOff>
          <xdr:row>41</xdr:row>
          <xdr:rowOff>57150</xdr:rowOff>
        </xdr:to>
        <xdr:grpSp>
          <xdr:nvGrpSpPr>
            <xdr:cNvPr id="17" name="グループ化 38">
              <a:extLst>
                <a:ext uri="{FF2B5EF4-FFF2-40B4-BE49-F238E27FC236}">
                  <a16:creationId xmlns:a16="http://schemas.microsoft.com/office/drawing/2014/main" id="{00000000-0008-0000-1800-000011000000}"/>
                </a:ext>
              </a:extLst>
            </xdr:cNvPr>
            <xdr:cNvGrpSpPr>
              <a:grpSpLocks/>
            </xdr:cNvGrpSpPr>
          </xdr:nvGrpSpPr>
          <xdr:grpSpPr bwMode="auto">
            <a:xfrm>
              <a:off x="3295650" y="6610350"/>
              <a:ext cx="1371600" cy="247650"/>
              <a:chOff x="33716" y="24574"/>
              <a:chExt cx="13716" cy="2000"/>
            </a:xfrm>
          </xdr:grpSpPr>
          <xdr:sp macro="" textlink="">
            <xdr:nvSpPr>
              <xdr:cNvPr id="1176577" name="Check Box 1" hidden="1">
                <a:extLst>
                  <a:ext uri="{63B3BB69-23CF-44E3-9099-C40C66FF867C}">
                    <a14:compatExt spid="_x0000_s1176577"/>
                  </a:ext>
                  <a:ext uri="{FF2B5EF4-FFF2-40B4-BE49-F238E27FC236}">
                    <a16:creationId xmlns:a16="http://schemas.microsoft.com/office/drawing/2014/main" id="{00000000-0008-0000-1800-000001F41100}"/>
                  </a:ext>
                </a:extLst>
              </xdr:cNvPr>
              <xdr:cNvSpPr/>
            </xdr:nvSpPr>
            <xdr:spPr bwMode="auto">
              <a:xfrm>
                <a:off x="33716" y="24574"/>
                <a:ext cx="6668" cy="2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176578" name="Check Box 2" hidden="1">
                <a:extLst>
                  <a:ext uri="{63B3BB69-23CF-44E3-9099-C40C66FF867C}">
                    <a14:compatExt spid="_x0000_s1176578"/>
                  </a:ext>
                  <a:ext uri="{FF2B5EF4-FFF2-40B4-BE49-F238E27FC236}">
                    <a16:creationId xmlns:a16="http://schemas.microsoft.com/office/drawing/2014/main" id="{00000000-0008-0000-1800-000002F41100}"/>
                  </a:ext>
                </a:extLst>
              </xdr:cNvPr>
              <xdr:cNvSpPr/>
            </xdr:nvSpPr>
            <xdr:spPr bwMode="auto">
              <a:xfrm>
                <a:off x="40669" y="24574"/>
                <a:ext cx="6763" cy="2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18</xdr:col>
      <xdr:colOff>171450</xdr:colOff>
      <xdr:row>5</xdr:row>
      <xdr:rowOff>123825</xdr:rowOff>
    </xdr:from>
    <xdr:to>
      <xdr:col>26</xdr:col>
      <xdr:colOff>76200</xdr:colOff>
      <xdr:row>7</xdr:row>
      <xdr:rowOff>28575</xdr:rowOff>
    </xdr:to>
    <xdr:grpSp>
      <xdr:nvGrpSpPr>
        <xdr:cNvPr id="18" name="グループ化 38">
          <a:extLst>
            <a:ext uri="{FF2B5EF4-FFF2-40B4-BE49-F238E27FC236}">
              <a16:creationId xmlns:a16="http://schemas.microsoft.com/office/drawing/2014/main" id="{00000000-0008-0000-1800-000012000000}"/>
            </a:ext>
          </a:extLst>
        </xdr:cNvPr>
        <xdr:cNvGrpSpPr>
          <a:grpSpLocks/>
        </xdr:cNvGrpSpPr>
      </xdr:nvGrpSpPr>
      <xdr:grpSpPr bwMode="auto">
        <a:xfrm>
          <a:off x="3295650" y="781050"/>
          <a:ext cx="1371600" cy="247650"/>
          <a:chOff x="33716" y="24574"/>
          <a:chExt cx="13716" cy="2000"/>
        </a:xfrm>
      </xdr:grpSpPr>
      <xdr:sp macro="" textlink="">
        <xdr:nvSpPr>
          <xdr:cNvPr id="19" name="Check Box 47" hidden="1">
            <a:extLst>
              <a:ext uri="{63B3BB69-23CF-44E3-9099-C40C66FF867C}">
                <a14:compatExt xmlns:a14="http://schemas.microsoft.com/office/drawing/2010/main" spid="_x0000_s969775"/>
              </a:ext>
              <a:ext uri="{FF2B5EF4-FFF2-40B4-BE49-F238E27FC236}">
                <a16:creationId xmlns:a16="http://schemas.microsoft.com/office/drawing/2014/main" id="{00000000-0008-0000-1800-000013000000}"/>
              </a:ext>
            </a:extLst>
          </xdr:cNvPr>
          <xdr:cNvSpPr/>
        </xdr:nvSpPr>
        <xdr:spPr bwMode="auto">
          <a:xfrm>
            <a:off x="33716" y="24574"/>
            <a:ext cx="6668" cy="2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20" name="Check Box 48" hidden="1">
            <a:extLst>
              <a:ext uri="{63B3BB69-23CF-44E3-9099-C40C66FF867C}">
                <a14:compatExt xmlns:a14="http://schemas.microsoft.com/office/drawing/2010/main" spid="_x0000_s969776"/>
              </a:ext>
              <a:ext uri="{FF2B5EF4-FFF2-40B4-BE49-F238E27FC236}">
                <a16:creationId xmlns:a16="http://schemas.microsoft.com/office/drawing/2014/main" id="{00000000-0008-0000-1800-000014000000}"/>
              </a:ext>
            </a:extLst>
          </xdr:cNvPr>
          <xdr:cNvSpPr/>
        </xdr:nvSpPr>
        <xdr:spPr bwMode="auto">
          <a:xfrm>
            <a:off x="40669" y="24574"/>
            <a:ext cx="6763" cy="2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xdr:from>
          <xdr:col>18</xdr:col>
          <xdr:colOff>171450</xdr:colOff>
          <xdr:row>15</xdr:row>
          <xdr:rowOff>133350</xdr:rowOff>
        </xdr:from>
        <xdr:to>
          <xdr:col>26</xdr:col>
          <xdr:colOff>76200</xdr:colOff>
          <xdr:row>17</xdr:row>
          <xdr:rowOff>38100</xdr:rowOff>
        </xdr:to>
        <xdr:grpSp>
          <xdr:nvGrpSpPr>
            <xdr:cNvPr id="21" name="グループ化 38">
              <a:extLst>
                <a:ext uri="{FF2B5EF4-FFF2-40B4-BE49-F238E27FC236}">
                  <a16:creationId xmlns:a16="http://schemas.microsoft.com/office/drawing/2014/main" id="{00000000-0008-0000-1800-000015000000}"/>
                </a:ext>
              </a:extLst>
            </xdr:cNvPr>
            <xdr:cNvGrpSpPr>
              <a:grpSpLocks/>
            </xdr:cNvGrpSpPr>
          </xdr:nvGrpSpPr>
          <xdr:grpSpPr bwMode="auto">
            <a:xfrm>
              <a:off x="3295650" y="2505075"/>
              <a:ext cx="1371600" cy="247650"/>
              <a:chOff x="33716" y="24574"/>
              <a:chExt cx="13716" cy="2000"/>
            </a:xfrm>
          </xdr:grpSpPr>
          <xdr:sp macro="" textlink="">
            <xdr:nvSpPr>
              <xdr:cNvPr id="1176579" name="Check Box 3" hidden="1">
                <a:extLst>
                  <a:ext uri="{63B3BB69-23CF-44E3-9099-C40C66FF867C}">
                    <a14:compatExt spid="_x0000_s1176579"/>
                  </a:ext>
                  <a:ext uri="{FF2B5EF4-FFF2-40B4-BE49-F238E27FC236}">
                    <a16:creationId xmlns:a16="http://schemas.microsoft.com/office/drawing/2014/main" id="{00000000-0008-0000-1800-000003F41100}"/>
                  </a:ext>
                </a:extLst>
              </xdr:cNvPr>
              <xdr:cNvSpPr/>
            </xdr:nvSpPr>
            <xdr:spPr bwMode="auto">
              <a:xfrm>
                <a:off x="33716" y="24574"/>
                <a:ext cx="6668" cy="2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176580" name="Check Box 4" hidden="1">
                <a:extLst>
                  <a:ext uri="{63B3BB69-23CF-44E3-9099-C40C66FF867C}">
                    <a14:compatExt spid="_x0000_s1176580"/>
                  </a:ext>
                  <a:ext uri="{FF2B5EF4-FFF2-40B4-BE49-F238E27FC236}">
                    <a16:creationId xmlns:a16="http://schemas.microsoft.com/office/drawing/2014/main" id="{00000000-0008-0000-1800-000004F41100}"/>
                  </a:ext>
                </a:extLst>
              </xdr:cNvPr>
              <xdr:cNvSpPr/>
            </xdr:nvSpPr>
            <xdr:spPr bwMode="auto">
              <a:xfrm>
                <a:off x="40669" y="24574"/>
                <a:ext cx="6763" cy="2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10</xdr:col>
          <xdr:colOff>171450</xdr:colOff>
          <xdr:row>11</xdr:row>
          <xdr:rowOff>161925</xdr:rowOff>
        </xdr:from>
        <xdr:to>
          <xdr:col>24</xdr:col>
          <xdr:colOff>9525</xdr:colOff>
          <xdr:row>14</xdr:row>
          <xdr:rowOff>28575</xdr:rowOff>
        </xdr:to>
        <xdr:grpSp>
          <xdr:nvGrpSpPr>
            <xdr:cNvPr id="22" name="グループ化 21">
              <a:extLst>
                <a:ext uri="{FF2B5EF4-FFF2-40B4-BE49-F238E27FC236}">
                  <a16:creationId xmlns:a16="http://schemas.microsoft.com/office/drawing/2014/main" id="{00000000-0008-0000-1800-000016000000}"/>
                </a:ext>
              </a:extLst>
            </xdr:cNvPr>
            <xdr:cNvGrpSpPr/>
          </xdr:nvGrpSpPr>
          <xdr:grpSpPr>
            <a:xfrm>
              <a:off x="1847850" y="1847850"/>
              <a:ext cx="2371725" cy="381000"/>
              <a:chOff x="1666875" y="4286250"/>
              <a:chExt cx="2371724" cy="380992"/>
            </a:xfrm>
          </xdr:grpSpPr>
          <xdr:sp macro="" textlink="">
            <xdr:nvSpPr>
              <xdr:cNvPr id="1176581" name="Check Box 27" hidden="1">
                <a:extLst>
                  <a:ext uri="{63B3BB69-23CF-44E3-9099-C40C66FF867C}">
                    <a14:compatExt spid="_x0000_s1176581"/>
                  </a:ext>
                  <a:ext uri="{FF2B5EF4-FFF2-40B4-BE49-F238E27FC236}">
                    <a16:creationId xmlns:a16="http://schemas.microsoft.com/office/drawing/2014/main" id="{00000000-0008-0000-1800-000005F41100}"/>
                  </a:ext>
                </a:extLst>
              </xdr:cNvPr>
              <xdr:cNvSpPr/>
            </xdr:nvSpPr>
            <xdr:spPr bwMode="auto">
              <a:xfrm>
                <a:off x="1666875" y="4286250"/>
                <a:ext cx="381000" cy="1809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76582" name="Check Box 6" hidden="1">
                <a:extLst>
                  <a:ext uri="{63B3BB69-23CF-44E3-9099-C40C66FF867C}">
                    <a14:compatExt spid="_x0000_s1176582"/>
                  </a:ext>
                  <a:ext uri="{FF2B5EF4-FFF2-40B4-BE49-F238E27FC236}">
                    <a16:creationId xmlns:a16="http://schemas.microsoft.com/office/drawing/2014/main" id="{00000000-0008-0000-1800-000006F41100}"/>
                  </a:ext>
                </a:extLst>
              </xdr:cNvPr>
              <xdr:cNvSpPr/>
            </xdr:nvSpPr>
            <xdr:spPr bwMode="auto">
              <a:xfrm>
                <a:off x="2752724" y="4286250"/>
                <a:ext cx="381000" cy="1809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76583" name="Check Box 7" hidden="1">
                <a:extLst>
                  <a:ext uri="{63B3BB69-23CF-44E3-9099-C40C66FF867C}">
                    <a14:compatExt spid="_x0000_s1176583"/>
                  </a:ext>
                  <a:ext uri="{FF2B5EF4-FFF2-40B4-BE49-F238E27FC236}">
                    <a16:creationId xmlns:a16="http://schemas.microsoft.com/office/drawing/2014/main" id="{00000000-0008-0000-1800-000007F41100}"/>
                  </a:ext>
                </a:extLst>
              </xdr:cNvPr>
              <xdr:cNvSpPr/>
            </xdr:nvSpPr>
            <xdr:spPr bwMode="auto">
              <a:xfrm>
                <a:off x="3657599" y="4286250"/>
                <a:ext cx="381000" cy="1809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76584" name="Check Box 8" hidden="1">
                <a:extLst>
                  <a:ext uri="{63B3BB69-23CF-44E3-9099-C40C66FF867C}">
                    <a14:compatExt spid="_x0000_s1176584"/>
                  </a:ext>
                  <a:ext uri="{FF2B5EF4-FFF2-40B4-BE49-F238E27FC236}">
                    <a16:creationId xmlns:a16="http://schemas.microsoft.com/office/drawing/2014/main" id="{00000000-0008-0000-1800-000008F41100}"/>
                  </a:ext>
                </a:extLst>
              </xdr:cNvPr>
              <xdr:cNvSpPr/>
            </xdr:nvSpPr>
            <xdr:spPr bwMode="auto">
              <a:xfrm>
                <a:off x="1666875" y="4448175"/>
                <a:ext cx="381000" cy="1809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76585" name="Check Box 9" hidden="1">
                <a:extLst>
                  <a:ext uri="{63B3BB69-23CF-44E3-9099-C40C66FF867C}">
                    <a14:compatExt spid="_x0000_s1176585"/>
                  </a:ext>
                  <a:ext uri="{FF2B5EF4-FFF2-40B4-BE49-F238E27FC236}">
                    <a16:creationId xmlns:a16="http://schemas.microsoft.com/office/drawing/2014/main" id="{00000000-0008-0000-1800-000009F41100}"/>
                  </a:ext>
                </a:extLst>
              </xdr:cNvPr>
              <xdr:cNvSpPr/>
            </xdr:nvSpPr>
            <xdr:spPr bwMode="auto">
              <a:xfrm>
                <a:off x="2762250" y="4457693"/>
                <a:ext cx="400050" cy="20954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171450</xdr:colOff>
          <xdr:row>33</xdr:row>
          <xdr:rowOff>142875</xdr:rowOff>
        </xdr:from>
        <xdr:to>
          <xdr:col>26</xdr:col>
          <xdr:colOff>76200</xdr:colOff>
          <xdr:row>35</xdr:row>
          <xdr:rowOff>19050</xdr:rowOff>
        </xdr:to>
        <xdr:grpSp>
          <xdr:nvGrpSpPr>
            <xdr:cNvPr id="23" name="グループ化 38">
              <a:extLst>
                <a:ext uri="{FF2B5EF4-FFF2-40B4-BE49-F238E27FC236}">
                  <a16:creationId xmlns:a16="http://schemas.microsoft.com/office/drawing/2014/main" id="{00000000-0008-0000-1800-000017000000}"/>
                </a:ext>
              </a:extLst>
            </xdr:cNvPr>
            <xdr:cNvGrpSpPr>
              <a:grpSpLocks/>
            </xdr:cNvGrpSpPr>
          </xdr:nvGrpSpPr>
          <xdr:grpSpPr bwMode="auto">
            <a:xfrm>
              <a:off x="3295650" y="5572125"/>
              <a:ext cx="1371600" cy="219075"/>
              <a:chOff x="33716" y="24574"/>
              <a:chExt cx="13716" cy="2000"/>
            </a:xfrm>
          </xdr:grpSpPr>
          <xdr:sp macro="" textlink="">
            <xdr:nvSpPr>
              <xdr:cNvPr id="1176586" name="Check Box 10" hidden="1">
                <a:extLst>
                  <a:ext uri="{63B3BB69-23CF-44E3-9099-C40C66FF867C}">
                    <a14:compatExt spid="_x0000_s1176586"/>
                  </a:ext>
                  <a:ext uri="{FF2B5EF4-FFF2-40B4-BE49-F238E27FC236}">
                    <a16:creationId xmlns:a16="http://schemas.microsoft.com/office/drawing/2014/main" id="{00000000-0008-0000-1800-00000AF41100}"/>
                  </a:ext>
                </a:extLst>
              </xdr:cNvPr>
              <xdr:cNvSpPr/>
            </xdr:nvSpPr>
            <xdr:spPr bwMode="auto">
              <a:xfrm>
                <a:off x="33716" y="24574"/>
                <a:ext cx="6668" cy="2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176587" name="Check Box 11" hidden="1">
                <a:extLst>
                  <a:ext uri="{63B3BB69-23CF-44E3-9099-C40C66FF867C}">
                    <a14:compatExt spid="_x0000_s1176587"/>
                  </a:ext>
                  <a:ext uri="{FF2B5EF4-FFF2-40B4-BE49-F238E27FC236}">
                    <a16:creationId xmlns:a16="http://schemas.microsoft.com/office/drawing/2014/main" id="{00000000-0008-0000-1800-00000BF41100}"/>
                  </a:ext>
                </a:extLst>
              </xdr:cNvPr>
              <xdr:cNvSpPr/>
            </xdr:nvSpPr>
            <xdr:spPr bwMode="auto">
              <a:xfrm>
                <a:off x="40669" y="24574"/>
                <a:ext cx="6763" cy="2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171450</xdr:colOff>
          <xdr:row>18</xdr:row>
          <xdr:rowOff>133350</xdr:rowOff>
        </xdr:from>
        <xdr:to>
          <xdr:col>26</xdr:col>
          <xdr:colOff>76200</xdr:colOff>
          <xdr:row>20</xdr:row>
          <xdr:rowOff>38100</xdr:rowOff>
        </xdr:to>
        <xdr:grpSp>
          <xdr:nvGrpSpPr>
            <xdr:cNvPr id="24" name="グループ化 38">
              <a:extLst>
                <a:ext uri="{FF2B5EF4-FFF2-40B4-BE49-F238E27FC236}">
                  <a16:creationId xmlns:a16="http://schemas.microsoft.com/office/drawing/2014/main" id="{00000000-0008-0000-1800-000018000000}"/>
                </a:ext>
              </a:extLst>
            </xdr:cNvPr>
            <xdr:cNvGrpSpPr>
              <a:grpSpLocks/>
            </xdr:cNvGrpSpPr>
          </xdr:nvGrpSpPr>
          <xdr:grpSpPr bwMode="auto">
            <a:xfrm>
              <a:off x="3295650" y="3019425"/>
              <a:ext cx="1371600" cy="247650"/>
              <a:chOff x="33716" y="24574"/>
              <a:chExt cx="13716" cy="2000"/>
            </a:xfrm>
          </xdr:grpSpPr>
          <xdr:sp macro="" textlink="">
            <xdr:nvSpPr>
              <xdr:cNvPr id="1176588" name="Check Box 12" hidden="1">
                <a:extLst>
                  <a:ext uri="{63B3BB69-23CF-44E3-9099-C40C66FF867C}">
                    <a14:compatExt spid="_x0000_s1176588"/>
                  </a:ext>
                  <a:ext uri="{FF2B5EF4-FFF2-40B4-BE49-F238E27FC236}">
                    <a16:creationId xmlns:a16="http://schemas.microsoft.com/office/drawing/2014/main" id="{00000000-0008-0000-1800-00000CF41100}"/>
                  </a:ext>
                </a:extLst>
              </xdr:cNvPr>
              <xdr:cNvSpPr/>
            </xdr:nvSpPr>
            <xdr:spPr bwMode="auto">
              <a:xfrm>
                <a:off x="33716" y="24574"/>
                <a:ext cx="6668" cy="2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176589" name="Check Box 13" hidden="1">
                <a:extLst>
                  <a:ext uri="{63B3BB69-23CF-44E3-9099-C40C66FF867C}">
                    <a14:compatExt spid="_x0000_s1176589"/>
                  </a:ext>
                  <a:ext uri="{FF2B5EF4-FFF2-40B4-BE49-F238E27FC236}">
                    <a16:creationId xmlns:a16="http://schemas.microsoft.com/office/drawing/2014/main" id="{00000000-0008-0000-1800-00000DF41100}"/>
                  </a:ext>
                </a:extLst>
              </xdr:cNvPr>
              <xdr:cNvSpPr/>
            </xdr:nvSpPr>
            <xdr:spPr bwMode="auto">
              <a:xfrm>
                <a:off x="40669" y="24574"/>
                <a:ext cx="6763" cy="2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13</xdr:col>
          <xdr:colOff>123825</xdr:colOff>
          <xdr:row>22</xdr:row>
          <xdr:rowOff>142875</xdr:rowOff>
        </xdr:from>
        <xdr:to>
          <xdr:col>25</xdr:col>
          <xdr:colOff>66675</xdr:colOff>
          <xdr:row>24</xdr:row>
          <xdr:rowOff>47625</xdr:rowOff>
        </xdr:to>
        <xdr:grpSp>
          <xdr:nvGrpSpPr>
            <xdr:cNvPr id="25" name="グループ化 24">
              <a:extLst>
                <a:ext uri="{FF2B5EF4-FFF2-40B4-BE49-F238E27FC236}">
                  <a16:creationId xmlns:a16="http://schemas.microsoft.com/office/drawing/2014/main" id="{00000000-0008-0000-1800-000019000000}"/>
                </a:ext>
              </a:extLst>
            </xdr:cNvPr>
            <xdr:cNvGrpSpPr/>
          </xdr:nvGrpSpPr>
          <xdr:grpSpPr>
            <a:xfrm>
              <a:off x="2343150" y="3714750"/>
              <a:ext cx="2114550" cy="247650"/>
              <a:chOff x="4591050" y="8343900"/>
              <a:chExt cx="2114550" cy="247650"/>
            </a:xfrm>
          </xdr:grpSpPr>
          <xdr:sp macro="" textlink="">
            <xdr:nvSpPr>
              <xdr:cNvPr id="1176590" name="Check Box 14" hidden="1">
                <a:extLst>
                  <a:ext uri="{63B3BB69-23CF-44E3-9099-C40C66FF867C}">
                    <a14:compatExt spid="_x0000_s1176590"/>
                  </a:ext>
                  <a:ext uri="{FF2B5EF4-FFF2-40B4-BE49-F238E27FC236}">
                    <a16:creationId xmlns:a16="http://schemas.microsoft.com/office/drawing/2014/main" id="{00000000-0008-0000-1800-00000EF41100}"/>
                  </a:ext>
                </a:extLst>
              </xdr:cNvPr>
              <xdr:cNvSpPr/>
            </xdr:nvSpPr>
            <xdr:spPr bwMode="auto">
              <a:xfrm>
                <a:off x="4591050" y="8343900"/>
                <a:ext cx="666800"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176591" name="Check Box 15" hidden="1">
                <a:extLst>
                  <a:ext uri="{63B3BB69-23CF-44E3-9099-C40C66FF867C}">
                    <a14:compatExt spid="_x0000_s1176591"/>
                  </a:ext>
                  <a:ext uri="{FF2B5EF4-FFF2-40B4-BE49-F238E27FC236}">
                    <a16:creationId xmlns:a16="http://schemas.microsoft.com/office/drawing/2014/main" id="{00000000-0008-0000-1800-00000FF41100}"/>
                  </a:ext>
                </a:extLst>
              </xdr:cNvPr>
              <xdr:cNvSpPr/>
            </xdr:nvSpPr>
            <xdr:spPr bwMode="auto">
              <a:xfrm>
                <a:off x="5286350" y="8343900"/>
                <a:ext cx="676300"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sp macro="" textlink="">
            <xdr:nvSpPr>
              <xdr:cNvPr id="1176592" name="Check Box 16" hidden="1">
                <a:extLst>
                  <a:ext uri="{63B3BB69-23CF-44E3-9099-C40C66FF867C}">
                    <a14:compatExt spid="_x0000_s1176592"/>
                  </a:ext>
                  <a:ext uri="{FF2B5EF4-FFF2-40B4-BE49-F238E27FC236}">
                    <a16:creationId xmlns:a16="http://schemas.microsoft.com/office/drawing/2014/main" id="{00000000-0008-0000-1800-000010F41100}"/>
                  </a:ext>
                </a:extLst>
              </xdr:cNvPr>
              <xdr:cNvSpPr/>
            </xdr:nvSpPr>
            <xdr:spPr bwMode="auto">
              <a:xfrm>
                <a:off x="6029325" y="8343900"/>
                <a:ext cx="676275"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該当者なし</a:t>
                </a:r>
              </a:p>
            </xdr:txBody>
          </xdr:sp>
        </xdr:grpSp>
        <xdr:clientData/>
      </xdr:twoCellAnchor>
    </mc:Choice>
    <mc:Fallback/>
  </mc:AlternateContent>
  <xdr:twoCellAnchor>
    <xdr:from>
      <xdr:col>18</xdr:col>
      <xdr:colOff>171450</xdr:colOff>
      <xdr:row>27</xdr:row>
      <xdr:rowOff>142875</xdr:rowOff>
    </xdr:from>
    <xdr:to>
      <xdr:col>26</xdr:col>
      <xdr:colOff>76200</xdr:colOff>
      <xdr:row>30</xdr:row>
      <xdr:rowOff>47625</xdr:rowOff>
    </xdr:to>
    <xdr:grpSp>
      <xdr:nvGrpSpPr>
        <xdr:cNvPr id="26" name="グループ化 25">
          <a:extLst>
            <a:ext uri="{FF2B5EF4-FFF2-40B4-BE49-F238E27FC236}">
              <a16:creationId xmlns:a16="http://schemas.microsoft.com/office/drawing/2014/main" id="{00000000-0008-0000-1800-00001A000000}"/>
            </a:ext>
          </a:extLst>
        </xdr:cNvPr>
        <xdr:cNvGrpSpPr/>
      </xdr:nvGrpSpPr>
      <xdr:grpSpPr>
        <a:xfrm>
          <a:off x="3295650" y="4572000"/>
          <a:ext cx="1371600" cy="419100"/>
          <a:chOff x="3371659" y="2457450"/>
          <a:chExt cx="1371584" cy="200025"/>
        </a:xfrm>
      </xdr:grpSpPr>
      <xdr:sp macro="" textlink="">
        <xdr:nvSpPr>
          <xdr:cNvPr id="27" name="Check Box 68" hidden="1">
            <a:extLst>
              <a:ext uri="{63B3BB69-23CF-44E3-9099-C40C66FF867C}">
                <a14:compatExt xmlns:a14="http://schemas.microsoft.com/office/drawing/2010/main" spid="_x0000_s674884"/>
              </a:ext>
              <a:ext uri="{FF2B5EF4-FFF2-40B4-BE49-F238E27FC236}">
                <a16:creationId xmlns:a16="http://schemas.microsoft.com/office/drawing/2014/main" id="{00000000-0008-0000-1800-00001B000000}"/>
              </a:ext>
            </a:extLst>
          </xdr:cNvPr>
          <xdr:cNvSpPr/>
        </xdr:nvSpPr>
        <xdr:spPr bwMode="auto">
          <a:xfrm>
            <a:off x="3371659" y="2457450"/>
            <a:ext cx="666755"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28" name="Check Box 69" hidden="1">
            <a:extLst>
              <a:ext uri="{63B3BB69-23CF-44E3-9099-C40C66FF867C}">
                <a14:compatExt xmlns:a14="http://schemas.microsoft.com/office/drawing/2010/main" spid="_x0000_s674885"/>
              </a:ext>
              <a:ext uri="{FF2B5EF4-FFF2-40B4-BE49-F238E27FC236}">
                <a16:creationId xmlns:a16="http://schemas.microsoft.com/office/drawing/2014/main" id="{00000000-0008-0000-1800-00001C000000}"/>
              </a:ext>
            </a:extLst>
          </xdr:cNvPr>
          <xdr:cNvSpPr/>
        </xdr:nvSpPr>
        <xdr:spPr bwMode="auto">
          <a:xfrm>
            <a:off x="4066966" y="2457450"/>
            <a:ext cx="676277"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xdr:twoCellAnchor>
    <xdr:from>
      <xdr:col>13</xdr:col>
      <xdr:colOff>161925</xdr:colOff>
      <xdr:row>28</xdr:row>
      <xdr:rowOff>123828</xdr:rowOff>
    </xdr:from>
    <xdr:to>
      <xdr:col>25</xdr:col>
      <xdr:colOff>142875</xdr:colOff>
      <xdr:row>30</xdr:row>
      <xdr:rowOff>19050</xdr:rowOff>
    </xdr:to>
    <xdr:grpSp>
      <xdr:nvGrpSpPr>
        <xdr:cNvPr id="29" name="グループ化 28">
          <a:extLst>
            <a:ext uri="{FF2B5EF4-FFF2-40B4-BE49-F238E27FC236}">
              <a16:creationId xmlns:a16="http://schemas.microsoft.com/office/drawing/2014/main" id="{00000000-0008-0000-1800-00001D000000}"/>
            </a:ext>
          </a:extLst>
        </xdr:cNvPr>
        <xdr:cNvGrpSpPr/>
      </xdr:nvGrpSpPr>
      <xdr:grpSpPr>
        <a:xfrm>
          <a:off x="2381250" y="4724403"/>
          <a:ext cx="2152650" cy="238122"/>
          <a:chOff x="2447840" y="723900"/>
          <a:chExt cx="1952620" cy="209922"/>
        </a:xfrm>
      </xdr:grpSpPr>
      <xdr:sp macro="" textlink="">
        <xdr:nvSpPr>
          <xdr:cNvPr id="30" name="Check Box 94" hidden="1">
            <a:extLst>
              <a:ext uri="{63B3BB69-23CF-44E3-9099-C40C66FF867C}">
                <a14:compatExt xmlns:a14="http://schemas.microsoft.com/office/drawing/2010/main" spid="_x0000_s674892"/>
              </a:ext>
              <a:ext uri="{FF2B5EF4-FFF2-40B4-BE49-F238E27FC236}">
                <a16:creationId xmlns:a16="http://schemas.microsoft.com/office/drawing/2014/main" id="{00000000-0008-0000-1800-00001E000000}"/>
              </a:ext>
            </a:extLst>
          </xdr:cNvPr>
          <xdr:cNvSpPr/>
        </xdr:nvSpPr>
        <xdr:spPr bwMode="auto">
          <a:xfrm>
            <a:off x="2447840" y="733425"/>
            <a:ext cx="557221" cy="20039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31" name="Check Box 95" hidden="1">
            <a:extLst>
              <a:ext uri="{63B3BB69-23CF-44E3-9099-C40C66FF867C}">
                <a14:compatExt xmlns:a14="http://schemas.microsoft.com/office/drawing/2010/main" spid="_x0000_s674893"/>
              </a:ext>
              <a:ext uri="{FF2B5EF4-FFF2-40B4-BE49-F238E27FC236}">
                <a16:creationId xmlns:a16="http://schemas.microsoft.com/office/drawing/2014/main" id="{00000000-0008-0000-1800-00001F000000}"/>
              </a:ext>
            </a:extLst>
          </xdr:cNvPr>
          <xdr:cNvSpPr/>
        </xdr:nvSpPr>
        <xdr:spPr bwMode="auto">
          <a:xfrm>
            <a:off x="3052755" y="728473"/>
            <a:ext cx="633421" cy="2053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sp macro="" textlink="">
        <xdr:nvSpPr>
          <xdr:cNvPr id="32" name="Check Box 78" hidden="1">
            <a:extLst>
              <a:ext uri="{63B3BB69-23CF-44E3-9099-C40C66FF867C}">
                <a14:compatExt xmlns:a14="http://schemas.microsoft.com/office/drawing/2010/main" spid="_x0000_s674894"/>
              </a:ext>
              <a:ext uri="{FF2B5EF4-FFF2-40B4-BE49-F238E27FC236}">
                <a16:creationId xmlns:a16="http://schemas.microsoft.com/office/drawing/2014/main" id="{00000000-0008-0000-1800-000020000000}"/>
              </a:ext>
            </a:extLst>
          </xdr:cNvPr>
          <xdr:cNvSpPr/>
        </xdr:nvSpPr>
        <xdr:spPr bwMode="auto">
          <a:xfrm>
            <a:off x="3705223" y="723900"/>
            <a:ext cx="695237" cy="2095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該当者なし</a:t>
            </a:r>
          </a:p>
        </xdr:txBody>
      </xdr:sp>
    </xdr:grpSp>
    <xdr:clientData/>
  </xdr:twoCellAnchor>
  <mc:AlternateContent xmlns:mc="http://schemas.openxmlformats.org/markup-compatibility/2006">
    <mc:Choice xmlns:a14="http://schemas.microsoft.com/office/drawing/2010/main" Requires="a14">
      <xdr:twoCellAnchor>
        <xdr:from>
          <xdr:col>18</xdr:col>
          <xdr:colOff>171450</xdr:colOff>
          <xdr:row>28</xdr:row>
          <xdr:rowOff>133350</xdr:rowOff>
        </xdr:from>
        <xdr:to>
          <xdr:col>26</xdr:col>
          <xdr:colOff>76200</xdr:colOff>
          <xdr:row>30</xdr:row>
          <xdr:rowOff>38100</xdr:rowOff>
        </xdr:to>
        <xdr:grpSp>
          <xdr:nvGrpSpPr>
            <xdr:cNvPr id="33" name="グループ化 32">
              <a:extLst>
                <a:ext uri="{FF2B5EF4-FFF2-40B4-BE49-F238E27FC236}">
                  <a16:creationId xmlns:a16="http://schemas.microsoft.com/office/drawing/2014/main" id="{00000000-0008-0000-1800-000021000000}"/>
                </a:ext>
              </a:extLst>
            </xdr:cNvPr>
            <xdr:cNvGrpSpPr/>
          </xdr:nvGrpSpPr>
          <xdr:grpSpPr>
            <a:xfrm>
              <a:off x="3295650" y="4733925"/>
              <a:ext cx="1371600" cy="247650"/>
              <a:chOff x="3371472" y="2457450"/>
              <a:chExt cx="1371584" cy="200025"/>
            </a:xfrm>
          </xdr:grpSpPr>
          <xdr:sp macro="" textlink="">
            <xdr:nvSpPr>
              <xdr:cNvPr id="1176593" name="Check Box 17" hidden="1">
                <a:extLst>
                  <a:ext uri="{63B3BB69-23CF-44E3-9099-C40C66FF867C}">
                    <a14:compatExt spid="_x0000_s1176593"/>
                  </a:ext>
                  <a:ext uri="{FF2B5EF4-FFF2-40B4-BE49-F238E27FC236}">
                    <a16:creationId xmlns:a16="http://schemas.microsoft.com/office/drawing/2014/main" id="{00000000-0008-0000-1800-000011F41100}"/>
                  </a:ext>
                </a:extLst>
              </xdr:cNvPr>
              <xdr:cNvSpPr/>
            </xdr:nvSpPr>
            <xdr:spPr bwMode="auto">
              <a:xfrm>
                <a:off x="3371472" y="2457450"/>
                <a:ext cx="666755"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176594" name="Check Box 18" hidden="1">
                <a:extLst>
                  <a:ext uri="{63B3BB69-23CF-44E3-9099-C40C66FF867C}">
                    <a14:compatExt spid="_x0000_s1176594"/>
                  </a:ext>
                  <a:ext uri="{FF2B5EF4-FFF2-40B4-BE49-F238E27FC236}">
                    <a16:creationId xmlns:a16="http://schemas.microsoft.com/office/drawing/2014/main" id="{00000000-0008-0000-1800-000012F41100}"/>
                  </a:ext>
                </a:extLst>
              </xdr:cNvPr>
              <xdr:cNvSpPr/>
            </xdr:nvSpPr>
            <xdr:spPr bwMode="auto">
              <a:xfrm>
                <a:off x="4066779" y="2457450"/>
                <a:ext cx="676277"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171450</xdr:colOff>
          <xdr:row>25</xdr:row>
          <xdr:rowOff>123825</xdr:rowOff>
        </xdr:from>
        <xdr:to>
          <xdr:col>26</xdr:col>
          <xdr:colOff>76200</xdr:colOff>
          <xdr:row>27</xdr:row>
          <xdr:rowOff>28575</xdr:rowOff>
        </xdr:to>
        <xdr:grpSp>
          <xdr:nvGrpSpPr>
            <xdr:cNvPr id="34" name="グループ化 70">
              <a:extLst>
                <a:ext uri="{FF2B5EF4-FFF2-40B4-BE49-F238E27FC236}">
                  <a16:creationId xmlns:a16="http://schemas.microsoft.com/office/drawing/2014/main" id="{00000000-0008-0000-1800-000022000000}"/>
                </a:ext>
              </a:extLst>
            </xdr:cNvPr>
            <xdr:cNvGrpSpPr>
              <a:grpSpLocks/>
            </xdr:cNvGrpSpPr>
          </xdr:nvGrpSpPr>
          <xdr:grpSpPr bwMode="auto">
            <a:xfrm>
              <a:off x="3295650" y="4210050"/>
              <a:ext cx="1371600" cy="247650"/>
              <a:chOff x="3371472" y="2457450"/>
              <a:chExt cx="1371584" cy="200025"/>
            </a:xfrm>
          </xdr:grpSpPr>
          <xdr:sp macro="" textlink="">
            <xdr:nvSpPr>
              <xdr:cNvPr id="1176595" name="Check Box 19" hidden="1">
                <a:extLst>
                  <a:ext uri="{63B3BB69-23CF-44E3-9099-C40C66FF867C}">
                    <a14:compatExt spid="_x0000_s1176595"/>
                  </a:ext>
                  <a:ext uri="{FF2B5EF4-FFF2-40B4-BE49-F238E27FC236}">
                    <a16:creationId xmlns:a16="http://schemas.microsoft.com/office/drawing/2014/main" id="{00000000-0008-0000-1800-000013F41100}"/>
                  </a:ext>
                </a:extLst>
              </xdr:cNvPr>
              <xdr:cNvSpPr/>
            </xdr:nvSpPr>
            <xdr:spPr bwMode="auto">
              <a:xfrm>
                <a:off x="3371472" y="2457450"/>
                <a:ext cx="666755"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176596" name="Check Box 20" hidden="1">
                <a:extLst>
                  <a:ext uri="{63B3BB69-23CF-44E3-9099-C40C66FF867C}">
                    <a14:compatExt spid="_x0000_s1176596"/>
                  </a:ext>
                  <a:ext uri="{FF2B5EF4-FFF2-40B4-BE49-F238E27FC236}">
                    <a16:creationId xmlns:a16="http://schemas.microsoft.com/office/drawing/2014/main" id="{00000000-0008-0000-1800-000014F41100}"/>
                  </a:ext>
                </a:extLst>
              </xdr:cNvPr>
              <xdr:cNvSpPr/>
            </xdr:nvSpPr>
            <xdr:spPr bwMode="auto">
              <a:xfrm>
                <a:off x="4066779" y="2457450"/>
                <a:ext cx="676277"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4</xdr:col>
      <xdr:colOff>104775</xdr:colOff>
      <xdr:row>31</xdr:row>
      <xdr:rowOff>0</xdr:rowOff>
    </xdr:from>
    <xdr:to>
      <xdr:col>26</xdr:col>
      <xdr:colOff>104775</xdr:colOff>
      <xdr:row>33</xdr:row>
      <xdr:rowOff>19050</xdr:rowOff>
    </xdr:to>
    <xdr:sp macro="" textlink="">
      <xdr:nvSpPr>
        <xdr:cNvPr id="35" name="大かっこ 34">
          <a:extLst>
            <a:ext uri="{FF2B5EF4-FFF2-40B4-BE49-F238E27FC236}">
              <a16:creationId xmlns:a16="http://schemas.microsoft.com/office/drawing/2014/main" id="{00000000-0008-0000-1800-000023000000}"/>
            </a:ext>
          </a:extLst>
        </xdr:cNvPr>
        <xdr:cNvSpPr/>
      </xdr:nvSpPr>
      <xdr:spPr>
        <a:xfrm>
          <a:off x="695325" y="5086350"/>
          <a:ext cx="4000500" cy="36195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mc:AlternateContent xmlns:mc="http://schemas.openxmlformats.org/markup-compatibility/2006">
    <mc:Choice xmlns:a14="http://schemas.microsoft.com/office/drawing/2010/main" Requires="a14">
      <xdr:twoCellAnchor>
        <xdr:from>
          <xdr:col>18</xdr:col>
          <xdr:colOff>171450</xdr:colOff>
          <xdr:row>41</xdr:row>
          <xdr:rowOff>142875</xdr:rowOff>
        </xdr:from>
        <xdr:to>
          <xdr:col>26</xdr:col>
          <xdr:colOff>76200</xdr:colOff>
          <xdr:row>43</xdr:row>
          <xdr:rowOff>47625</xdr:rowOff>
        </xdr:to>
        <xdr:grpSp>
          <xdr:nvGrpSpPr>
            <xdr:cNvPr id="36" name="グループ化 40">
              <a:extLst>
                <a:ext uri="{FF2B5EF4-FFF2-40B4-BE49-F238E27FC236}">
                  <a16:creationId xmlns:a16="http://schemas.microsoft.com/office/drawing/2014/main" id="{00000000-0008-0000-1800-000024000000}"/>
                </a:ext>
              </a:extLst>
            </xdr:cNvPr>
            <xdr:cNvGrpSpPr>
              <a:grpSpLocks/>
            </xdr:cNvGrpSpPr>
          </xdr:nvGrpSpPr>
          <xdr:grpSpPr bwMode="auto">
            <a:xfrm>
              <a:off x="3295650" y="6943725"/>
              <a:ext cx="1371600" cy="247650"/>
              <a:chOff x="33715" y="24574"/>
              <a:chExt cx="13716" cy="2000"/>
            </a:xfrm>
          </xdr:grpSpPr>
          <xdr:sp macro="" textlink="">
            <xdr:nvSpPr>
              <xdr:cNvPr id="1176597" name="Check Box 21" hidden="1">
                <a:extLst>
                  <a:ext uri="{63B3BB69-23CF-44E3-9099-C40C66FF867C}">
                    <a14:compatExt spid="_x0000_s1176597"/>
                  </a:ext>
                  <a:ext uri="{FF2B5EF4-FFF2-40B4-BE49-F238E27FC236}">
                    <a16:creationId xmlns:a16="http://schemas.microsoft.com/office/drawing/2014/main" id="{00000000-0008-0000-1800-000015F41100}"/>
                  </a:ext>
                </a:extLst>
              </xdr:cNvPr>
              <xdr:cNvSpPr/>
            </xdr:nvSpPr>
            <xdr:spPr bwMode="auto">
              <a:xfrm>
                <a:off x="33715" y="24574"/>
                <a:ext cx="6668" cy="2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176598" name="Check Box 22" hidden="1">
                <a:extLst>
                  <a:ext uri="{63B3BB69-23CF-44E3-9099-C40C66FF867C}">
                    <a14:compatExt spid="_x0000_s1176598"/>
                  </a:ext>
                  <a:ext uri="{FF2B5EF4-FFF2-40B4-BE49-F238E27FC236}">
                    <a16:creationId xmlns:a16="http://schemas.microsoft.com/office/drawing/2014/main" id="{00000000-0008-0000-1800-000016F41100}"/>
                  </a:ext>
                </a:extLst>
              </xdr:cNvPr>
              <xdr:cNvSpPr/>
            </xdr:nvSpPr>
            <xdr:spPr bwMode="auto">
              <a:xfrm>
                <a:off x="40668" y="24574"/>
                <a:ext cx="6763" cy="2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171450</xdr:colOff>
          <xdr:row>36</xdr:row>
          <xdr:rowOff>0</xdr:rowOff>
        </xdr:from>
        <xdr:to>
          <xdr:col>26</xdr:col>
          <xdr:colOff>76200</xdr:colOff>
          <xdr:row>37</xdr:row>
          <xdr:rowOff>47625</xdr:rowOff>
        </xdr:to>
        <xdr:grpSp>
          <xdr:nvGrpSpPr>
            <xdr:cNvPr id="37" name="グループ化 38">
              <a:extLst>
                <a:ext uri="{FF2B5EF4-FFF2-40B4-BE49-F238E27FC236}">
                  <a16:creationId xmlns:a16="http://schemas.microsoft.com/office/drawing/2014/main" id="{00000000-0008-0000-1800-000025000000}"/>
                </a:ext>
              </a:extLst>
            </xdr:cNvPr>
            <xdr:cNvGrpSpPr>
              <a:grpSpLocks/>
            </xdr:cNvGrpSpPr>
          </xdr:nvGrpSpPr>
          <xdr:grpSpPr bwMode="auto">
            <a:xfrm>
              <a:off x="3295650" y="5943600"/>
              <a:ext cx="1371600" cy="219075"/>
              <a:chOff x="33716" y="24574"/>
              <a:chExt cx="13716" cy="2000"/>
            </a:xfrm>
          </xdr:grpSpPr>
          <xdr:sp macro="" textlink="">
            <xdr:nvSpPr>
              <xdr:cNvPr id="1176599" name="Check Box 23" hidden="1">
                <a:extLst>
                  <a:ext uri="{63B3BB69-23CF-44E3-9099-C40C66FF867C}">
                    <a14:compatExt spid="_x0000_s1176599"/>
                  </a:ext>
                  <a:ext uri="{FF2B5EF4-FFF2-40B4-BE49-F238E27FC236}">
                    <a16:creationId xmlns:a16="http://schemas.microsoft.com/office/drawing/2014/main" id="{00000000-0008-0000-1800-000017F41100}"/>
                  </a:ext>
                </a:extLst>
              </xdr:cNvPr>
              <xdr:cNvSpPr/>
            </xdr:nvSpPr>
            <xdr:spPr bwMode="auto">
              <a:xfrm>
                <a:off x="33716" y="24574"/>
                <a:ext cx="6668" cy="2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176600" name="Check Box 24" hidden="1">
                <a:extLst>
                  <a:ext uri="{63B3BB69-23CF-44E3-9099-C40C66FF867C}">
                    <a14:compatExt spid="_x0000_s1176600"/>
                  </a:ext>
                  <a:ext uri="{FF2B5EF4-FFF2-40B4-BE49-F238E27FC236}">
                    <a16:creationId xmlns:a16="http://schemas.microsoft.com/office/drawing/2014/main" id="{00000000-0008-0000-1800-000018F41100}"/>
                  </a:ext>
                </a:extLst>
              </xdr:cNvPr>
              <xdr:cNvSpPr/>
            </xdr:nvSpPr>
            <xdr:spPr bwMode="auto">
              <a:xfrm>
                <a:off x="40669" y="24574"/>
                <a:ext cx="6763" cy="2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171450</xdr:colOff>
          <xdr:row>42</xdr:row>
          <xdr:rowOff>152400</xdr:rowOff>
        </xdr:from>
        <xdr:to>
          <xdr:col>26</xdr:col>
          <xdr:colOff>76200</xdr:colOff>
          <xdr:row>44</xdr:row>
          <xdr:rowOff>57150</xdr:rowOff>
        </xdr:to>
        <xdr:grpSp>
          <xdr:nvGrpSpPr>
            <xdr:cNvPr id="38" name="グループ化 40">
              <a:extLst>
                <a:ext uri="{FF2B5EF4-FFF2-40B4-BE49-F238E27FC236}">
                  <a16:creationId xmlns:a16="http://schemas.microsoft.com/office/drawing/2014/main" id="{00000000-0008-0000-1800-000026000000}"/>
                </a:ext>
              </a:extLst>
            </xdr:cNvPr>
            <xdr:cNvGrpSpPr>
              <a:grpSpLocks/>
            </xdr:cNvGrpSpPr>
          </xdr:nvGrpSpPr>
          <xdr:grpSpPr bwMode="auto">
            <a:xfrm>
              <a:off x="3295650" y="7124700"/>
              <a:ext cx="1371600" cy="247650"/>
              <a:chOff x="33715" y="24574"/>
              <a:chExt cx="13716" cy="2000"/>
            </a:xfrm>
          </xdr:grpSpPr>
          <xdr:sp macro="" textlink="">
            <xdr:nvSpPr>
              <xdr:cNvPr id="1176601" name="Check Box 25" hidden="1">
                <a:extLst>
                  <a:ext uri="{63B3BB69-23CF-44E3-9099-C40C66FF867C}">
                    <a14:compatExt spid="_x0000_s1176601"/>
                  </a:ext>
                  <a:ext uri="{FF2B5EF4-FFF2-40B4-BE49-F238E27FC236}">
                    <a16:creationId xmlns:a16="http://schemas.microsoft.com/office/drawing/2014/main" id="{00000000-0008-0000-1800-000019F41100}"/>
                  </a:ext>
                </a:extLst>
              </xdr:cNvPr>
              <xdr:cNvSpPr/>
            </xdr:nvSpPr>
            <xdr:spPr bwMode="auto">
              <a:xfrm>
                <a:off x="33715" y="24574"/>
                <a:ext cx="6668" cy="2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176602" name="Check Box 26" hidden="1">
                <a:extLst>
                  <a:ext uri="{63B3BB69-23CF-44E3-9099-C40C66FF867C}">
                    <a14:compatExt spid="_x0000_s1176602"/>
                  </a:ext>
                  <a:ext uri="{FF2B5EF4-FFF2-40B4-BE49-F238E27FC236}">
                    <a16:creationId xmlns:a16="http://schemas.microsoft.com/office/drawing/2014/main" id="{00000000-0008-0000-1800-00001AF41100}"/>
                  </a:ext>
                </a:extLst>
              </xdr:cNvPr>
              <xdr:cNvSpPr/>
            </xdr:nvSpPr>
            <xdr:spPr bwMode="auto">
              <a:xfrm>
                <a:off x="40668" y="24574"/>
                <a:ext cx="6763" cy="2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4</xdr:col>
      <xdr:colOff>104775</xdr:colOff>
      <xdr:row>45</xdr:row>
      <xdr:rowOff>0</xdr:rowOff>
    </xdr:from>
    <xdr:to>
      <xdr:col>26</xdr:col>
      <xdr:colOff>104775</xdr:colOff>
      <xdr:row>47</xdr:row>
      <xdr:rowOff>19050</xdr:rowOff>
    </xdr:to>
    <xdr:sp macro="" textlink="">
      <xdr:nvSpPr>
        <xdr:cNvPr id="39" name="大かっこ 38">
          <a:extLst>
            <a:ext uri="{FF2B5EF4-FFF2-40B4-BE49-F238E27FC236}">
              <a16:creationId xmlns:a16="http://schemas.microsoft.com/office/drawing/2014/main" id="{00000000-0008-0000-1800-000027000000}"/>
            </a:ext>
          </a:extLst>
        </xdr:cNvPr>
        <xdr:cNvSpPr/>
      </xdr:nvSpPr>
      <xdr:spPr>
        <a:xfrm>
          <a:off x="695325" y="7486650"/>
          <a:ext cx="4000500" cy="36195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mc:AlternateContent xmlns:mc="http://schemas.openxmlformats.org/markup-compatibility/2006">
    <mc:Choice xmlns:a14="http://schemas.microsoft.com/office/drawing/2010/main" Requires="a14">
      <xdr:twoCellAnchor>
        <xdr:from>
          <xdr:col>18</xdr:col>
          <xdr:colOff>171450</xdr:colOff>
          <xdr:row>47</xdr:row>
          <xdr:rowOff>123825</xdr:rowOff>
        </xdr:from>
        <xdr:to>
          <xdr:col>26</xdr:col>
          <xdr:colOff>76200</xdr:colOff>
          <xdr:row>49</xdr:row>
          <xdr:rowOff>28575</xdr:rowOff>
        </xdr:to>
        <xdr:grpSp>
          <xdr:nvGrpSpPr>
            <xdr:cNvPr id="40" name="グループ化 40">
              <a:extLst>
                <a:ext uri="{FF2B5EF4-FFF2-40B4-BE49-F238E27FC236}">
                  <a16:creationId xmlns:a16="http://schemas.microsoft.com/office/drawing/2014/main" id="{00000000-0008-0000-1800-000028000000}"/>
                </a:ext>
              </a:extLst>
            </xdr:cNvPr>
            <xdr:cNvGrpSpPr>
              <a:grpSpLocks/>
            </xdr:cNvGrpSpPr>
          </xdr:nvGrpSpPr>
          <xdr:grpSpPr bwMode="auto">
            <a:xfrm>
              <a:off x="3295650" y="7953375"/>
              <a:ext cx="1371600" cy="247650"/>
              <a:chOff x="33715" y="24574"/>
              <a:chExt cx="13716" cy="2000"/>
            </a:xfrm>
          </xdr:grpSpPr>
          <xdr:sp macro="" textlink="">
            <xdr:nvSpPr>
              <xdr:cNvPr id="1176603" name="Check Box 27" hidden="1">
                <a:extLst>
                  <a:ext uri="{63B3BB69-23CF-44E3-9099-C40C66FF867C}">
                    <a14:compatExt spid="_x0000_s1176603"/>
                  </a:ext>
                  <a:ext uri="{FF2B5EF4-FFF2-40B4-BE49-F238E27FC236}">
                    <a16:creationId xmlns:a16="http://schemas.microsoft.com/office/drawing/2014/main" id="{00000000-0008-0000-1800-00001BF41100}"/>
                  </a:ext>
                </a:extLst>
              </xdr:cNvPr>
              <xdr:cNvSpPr/>
            </xdr:nvSpPr>
            <xdr:spPr bwMode="auto">
              <a:xfrm>
                <a:off x="33715" y="24574"/>
                <a:ext cx="6668" cy="2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176604" name="Check Box 28" hidden="1">
                <a:extLst>
                  <a:ext uri="{63B3BB69-23CF-44E3-9099-C40C66FF867C}">
                    <a14:compatExt spid="_x0000_s1176604"/>
                  </a:ext>
                  <a:ext uri="{FF2B5EF4-FFF2-40B4-BE49-F238E27FC236}">
                    <a16:creationId xmlns:a16="http://schemas.microsoft.com/office/drawing/2014/main" id="{00000000-0008-0000-1800-00001CF41100}"/>
                  </a:ext>
                </a:extLst>
              </xdr:cNvPr>
              <xdr:cNvSpPr/>
            </xdr:nvSpPr>
            <xdr:spPr bwMode="auto">
              <a:xfrm>
                <a:off x="40668" y="24574"/>
                <a:ext cx="6763" cy="2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58</xdr:row>
          <xdr:rowOff>0</xdr:rowOff>
        </xdr:from>
        <xdr:to>
          <xdr:col>5</xdr:col>
          <xdr:colOff>28575</xdr:colOff>
          <xdr:row>59</xdr:row>
          <xdr:rowOff>9525</xdr:rowOff>
        </xdr:to>
        <xdr:sp macro="" textlink="">
          <xdr:nvSpPr>
            <xdr:cNvPr id="1176605" name="Check Box 29" hidden="1">
              <a:extLst>
                <a:ext uri="{63B3BB69-23CF-44E3-9099-C40C66FF867C}">
                  <a14:compatExt spid="_x0000_s1176605"/>
                </a:ext>
                <a:ext uri="{FF2B5EF4-FFF2-40B4-BE49-F238E27FC236}">
                  <a16:creationId xmlns:a16="http://schemas.microsoft.com/office/drawing/2014/main" id="{00000000-0008-0000-1800-00001DF41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8</xdr:col>
      <xdr:colOff>85724</xdr:colOff>
      <xdr:row>58</xdr:row>
      <xdr:rowOff>9524</xdr:rowOff>
    </xdr:from>
    <xdr:to>
      <xdr:col>26</xdr:col>
      <xdr:colOff>66675</xdr:colOff>
      <xdr:row>60</xdr:row>
      <xdr:rowOff>19049</xdr:rowOff>
    </xdr:to>
    <xdr:sp macro="" textlink="">
      <xdr:nvSpPr>
        <xdr:cNvPr id="41" name="大かっこ 40">
          <a:extLst>
            <a:ext uri="{FF2B5EF4-FFF2-40B4-BE49-F238E27FC236}">
              <a16:creationId xmlns:a16="http://schemas.microsoft.com/office/drawing/2014/main" id="{00000000-0008-0000-1800-000029000000}"/>
            </a:ext>
          </a:extLst>
        </xdr:cNvPr>
        <xdr:cNvSpPr/>
      </xdr:nvSpPr>
      <xdr:spPr>
        <a:xfrm>
          <a:off x="1400174" y="9725024"/>
          <a:ext cx="3257551" cy="352425"/>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4</xdr:col>
          <xdr:colOff>0</xdr:colOff>
          <xdr:row>55</xdr:row>
          <xdr:rowOff>0</xdr:rowOff>
        </xdr:from>
        <xdr:to>
          <xdr:col>5</xdr:col>
          <xdr:colOff>28575</xdr:colOff>
          <xdr:row>56</xdr:row>
          <xdr:rowOff>9525</xdr:rowOff>
        </xdr:to>
        <xdr:sp macro="" textlink="">
          <xdr:nvSpPr>
            <xdr:cNvPr id="1176606" name="Check Box 30" hidden="1">
              <a:extLst>
                <a:ext uri="{63B3BB69-23CF-44E3-9099-C40C66FF867C}">
                  <a14:compatExt spid="_x0000_s1176606"/>
                </a:ext>
                <a:ext uri="{FF2B5EF4-FFF2-40B4-BE49-F238E27FC236}">
                  <a16:creationId xmlns:a16="http://schemas.microsoft.com/office/drawing/2014/main" id="{00000000-0008-0000-1800-00001EF41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56</xdr:row>
          <xdr:rowOff>0</xdr:rowOff>
        </xdr:from>
        <xdr:to>
          <xdr:col>5</xdr:col>
          <xdr:colOff>28575</xdr:colOff>
          <xdr:row>57</xdr:row>
          <xdr:rowOff>9525</xdr:rowOff>
        </xdr:to>
        <xdr:sp macro="" textlink="">
          <xdr:nvSpPr>
            <xdr:cNvPr id="1176607" name="Check Box 31" hidden="1">
              <a:extLst>
                <a:ext uri="{63B3BB69-23CF-44E3-9099-C40C66FF867C}">
                  <a14:compatExt spid="_x0000_s1176607"/>
                </a:ext>
                <a:ext uri="{FF2B5EF4-FFF2-40B4-BE49-F238E27FC236}">
                  <a16:creationId xmlns:a16="http://schemas.microsoft.com/office/drawing/2014/main" id="{00000000-0008-0000-1800-00001FF41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57</xdr:row>
          <xdr:rowOff>0</xdr:rowOff>
        </xdr:from>
        <xdr:to>
          <xdr:col>5</xdr:col>
          <xdr:colOff>28575</xdr:colOff>
          <xdr:row>58</xdr:row>
          <xdr:rowOff>9525</xdr:rowOff>
        </xdr:to>
        <xdr:sp macro="" textlink="">
          <xdr:nvSpPr>
            <xdr:cNvPr id="1176608" name="Check Box 32" hidden="1">
              <a:extLst>
                <a:ext uri="{63B3BB69-23CF-44E3-9099-C40C66FF867C}">
                  <a14:compatExt spid="_x0000_s1176608"/>
                </a:ext>
                <a:ext uri="{FF2B5EF4-FFF2-40B4-BE49-F238E27FC236}">
                  <a16:creationId xmlns:a16="http://schemas.microsoft.com/office/drawing/2014/main" id="{00000000-0008-0000-1800-000020F41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55</xdr:row>
          <xdr:rowOff>0</xdr:rowOff>
        </xdr:from>
        <xdr:to>
          <xdr:col>14</xdr:col>
          <xdr:colOff>28575</xdr:colOff>
          <xdr:row>56</xdr:row>
          <xdr:rowOff>9525</xdr:rowOff>
        </xdr:to>
        <xdr:sp macro="" textlink="">
          <xdr:nvSpPr>
            <xdr:cNvPr id="1176609" name="Check Box 33" hidden="1">
              <a:extLst>
                <a:ext uri="{63B3BB69-23CF-44E3-9099-C40C66FF867C}">
                  <a14:compatExt spid="_x0000_s1176609"/>
                </a:ext>
                <a:ext uri="{FF2B5EF4-FFF2-40B4-BE49-F238E27FC236}">
                  <a16:creationId xmlns:a16="http://schemas.microsoft.com/office/drawing/2014/main" id="{00000000-0008-0000-1800-000021F41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56</xdr:row>
          <xdr:rowOff>0</xdr:rowOff>
        </xdr:from>
        <xdr:to>
          <xdr:col>14</xdr:col>
          <xdr:colOff>28575</xdr:colOff>
          <xdr:row>57</xdr:row>
          <xdr:rowOff>9525</xdr:rowOff>
        </xdr:to>
        <xdr:sp macro="" textlink="">
          <xdr:nvSpPr>
            <xdr:cNvPr id="1176610" name="Check Box 34" hidden="1">
              <a:extLst>
                <a:ext uri="{63B3BB69-23CF-44E3-9099-C40C66FF867C}">
                  <a14:compatExt spid="_x0000_s1176610"/>
                </a:ext>
                <a:ext uri="{FF2B5EF4-FFF2-40B4-BE49-F238E27FC236}">
                  <a16:creationId xmlns:a16="http://schemas.microsoft.com/office/drawing/2014/main" id="{00000000-0008-0000-1800-000022F41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171450</xdr:colOff>
          <xdr:row>5</xdr:row>
          <xdr:rowOff>133350</xdr:rowOff>
        </xdr:from>
        <xdr:to>
          <xdr:col>26</xdr:col>
          <xdr:colOff>76200</xdr:colOff>
          <xdr:row>7</xdr:row>
          <xdr:rowOff>38100</xdr:rowOff>
        </xdr:to>
        <xdr:grpSp>
          <xdr:nvGrpSpPr>
            <xdr:cNvPr id="42" name="グループ化 70">
              <a:extLst>
                <a:ext uri="{FF2B5EF4-FFF2-40B4-BE49-F238E27FC236}">
                  <a16:creationId xmlns:a16="http://schemas.microsoft.com/office/drawing/2014/main" id="{00000000-0008-0000-1800-00002A000000}"/>
                </a:ext>
              </a:extLst>
            </xdr:cNvPr>
            <xdr:cNvGrpSpPr>
              <a:grpSpLocks/>
            </xdr:cNvGrpSpPr>
          </xdr:nvGrpSpPr>
          <xdr:grpSpPr bwMode="auto">
            <a:xfrm>
              <a:off x="3295650" y="790575"/>
              <a:ext cx="1371600" cy="247650"/>
              <a:chOff x="3371472" y="2457450"/>
              <a:chExt cx="1371584" cy="200025"/>
            </a:xfrm>
          </xdr:grpSpPr>
          <xdr:sp macro="" textlink="">
            <xdr:nvSpPr>
              <xdr:cNvPr id="1176611" name="Check Box 35" hidden="1">
                <a:extLst>
                  <a:ext uri="{63B3BB69-23CF-44E3-9099-C40C66FF867C}">
                    <a14:compatExt spid="_x0000_s1176611"/>
                  </a:ext>
                  <a:ext uri="{FF2B5EF4-FFF2-40B4-BE49-F238E27FC236}">
                    <a16:creationId xmlns:a16="http://schemas.microsoft.com/office/drawing/2014/main" id="{00000000-0008-0000-1800-000023F41100}"/>
                  </a:ext>
                </a:extLst>
              </xdr:cNvPr>
              <xdr:cNvSpPr/>
            </xdr:nvSpPr>
            <xdr:spPr bwMode="auto">
              <a:xfrm>
                <a:off x="3371472" y="2457450"/>
                <a:ext cx="666755"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176612" name="Check Box 36" hidden="1">
                <a:extLst>
                  <a:ext uri="{63B3BB69-23CF-44E3-9099-C40C66FF867C}">
                    <a14:compatExt spid="_x0000_s1176612"/>
                  </a:ext>
                  <a:ext uri="{FF2B5EF4-FFF2-40B4-BE49-F238E27FC236}">
                    <a16:creationId xmlns:a16="http://schemas.microsoft.com/office/drawing/2014/main" id="{00000000-0008-0000-1800-000024F41100}"/>
                  </a:ext>
                </a:extLst>
              </xdr:cNvPr>
              <xdr:cNvSpPr/>
            </xdr:nvSpPr>
            <xdr:spPr bwMode="auto">
              <a:xfrm>
                <a:off x="4066779" y="2457450"/>
                <a:ext cx="676277"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171450</xdr:colOff>
          <xdr:row>8</xdr:row>
          <xdr:rowOff>133350</xdr:rowOff>
        </xdr:from>
        <xdr:to>
          <xdr:col>26</xdr:col>
          <xdr:colOff>76200</xdr:colOff>
          <xdr:row>10</xdr:row>
          <xdr:rowOff>38100</xdr:rowOff>
        </xdr:to>
        <xdr:grpSp>
          <xdr:nvGrpSpPr>
            <xdr:cNvPr id="43" name="グループ化 70">
              <a:extLst>
                <a:ext uri="{FF2B5EF4-FFF2-40B4-BE49-F238E27FC236}">
                  <a16:creationId xmlns:a16="http://schemas.microsoft.com/office/drawing/2014/main" id="{00000000-0008-0000-1800-00002B000000}"/>
                </a:ext>
              </a:extLst>
            </xdr:cNvPr>
            <xdr:cNvGrpSpPr>
              <a:grpSpLocks/>
            </xdr:cNvGrpSpPr>
          </xdr:nvGrpSpPr>
          <xdr:grpSpPr bwMode="auto">
            <a:xfrm>
              <a:off x="3295650" y="1304925"/>
              <a:ext cx="1371600" cy="247650"/>
              <a:chOff x="3371472" y="2457450"/>
              <a:chExt cx="1371584" cy="200025"/>
            </a:xfrm>
          </xdr:grpSpPr>
          <xdr:sp macro="" textlink="">
            <xdr:nvSpPr>
              <xdr:cNvPr id="1176613" name="Check Box 37" hidden="1">
                <a:extLst>
                  <a:ext uri="{63B3BB69-23CF-44E3-9099-C40C66FF867C}">
                    <a14:compatExt spid="_x0000_s1176613"/>
                  </a:ext>
                  <a:ext uri="{FF2B5EF4-FFF2-40B4-BE49-F238E27FC236}">
                    <a16:creationId xmlns:a16="http://schemas.microsoft.com/office/drawing/2014/main" id="{00000000-0008-0000-1800-000025F41100}"/>
                  </a:ext>
                </a:extLst>
              </xdr:cNvPr>
              <xdr:cNvSpPr/>
            </xdr:nvSpPr>
            <xdr:spPr bwMode="auto">
              <a:xfrm>
                <a:off x="3371472" y="2457450"/>
                <a:ext cx="666755"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176614" name="Check Box 38" hidden="1">
                <a:extLst>
                  <a:ext uri="{63B3BB69-23CF-44E3-9099-C40C66FF867C}">
                    <a14:compatExt spid="_x0000_s1176614"/>
                  </a:ext>
                  <a:ext uri="{FF2B5EF4-FFF2-40B4-BE49-F238E27FC236}">
                    <a16:creationId xmlns:a16="http://schemas.microsoft.com/office/drawing/2014/main" id="{00000000-0008-0000-1800-000026F41100}"/>
                  </a:ext>
                </a:extLst>
              </xdr:cNvPr>
              <xdr:cNvSpPr/>
            </xdr:nvSpPr>
            <xdr:spPr bwMode="auto">
              <a:xfrm>
                <a:off x="4066779" y="2457450"/>
                <a:ext cx="676277"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171450</xdr:colOff>
          <xdr:row>49</xdr:row>
          <xdr:rowOff>142875</xdr:rowOff>
        </xdr:from>
        <xdr:to>
          <xdr:col>26</xdr:col>
          <xdr:colOff>76200</xdr:colOff>
          <xdr:row>51</xdr:row>
          <xdr:rowOff>47625</xdr:rowOff>
        </xdr:to>
        <xdr:grpSp>
          <xdr:nvGrpSpPr>
            <xdr:cNvPr id="44" name="グループ化 40">
              <a:extLst>
                <a:ext uri="{FF2B5EF4-FFF2-40B4-BE49-F238E27FC236}">
                  <a16:creationId xmlns:a16="http://schemas.microsoft.com/office/drawing/2014/main" id="{00000000-0008-0000-1800-00002C000000}"/>
                </a:ext>
              </a:extLst>
            </xdr:cNvPr>
            <xdr:cNvGrpSpPr>
              <a:grpSpLocks/>
            </xdr:cNvGrpSpPr>
          </xdr:nvGrpSpPr>
          <xdr:grpSpPr bwMode="auto">
            <a:xfrm>
              <a:off x="3295650" y="8315325"/>
              <a:ext cx="1371600" cy="247650"/>
              <a:chOff x="33715" y="24574"/>
              <a:chExt cx="13716" cy="2000"/>
            </a:xfrm>
          </xdr:grpSpPr>
          <xdr:sp macro="" textlink="">
            <xdr:nvSpPr>
              <xdr:cNvPr id="1176615" name="Check Box 39" hidden="1">
                <a:extLst>
                  <a:ext uri="{63B3BB69-23CF-44E3-9099-C40C66FF867C}">
                    <a14:compatExt spid="_x0000_s1176615"/>
                  </a:ext>
                  <a:ext uri="{FF2B5EF4-FFF2-40B4-BE49-F238E27FC236}">
                    <a16:creationId xmlns:a16="http://schemas.microsoft.com/office/drawing/2014/main" id="{00000000-0008-0000-1800-000027F41100}"/>
                  </a:ext>
                </a:extLst>
              </xdr:cNvPr>
              <xdr:cNvSpPr/>
            </xdr:nvSpPr>
            <xdr:spPr bwMode="auto">
              <a:xfrm>
                <a:off x="33715" y="24574"/>
                <a:ext cx="6668" cy="2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176616" name="Check Box 40" hidden="1">
                <a:extLst>
                  <a:ext uri="{63B3BB69-23CF-44E3-9099-C40C66FF867C}">
                    <a14:compatExt spid="_x0000_s1176616"/>
                  </a:ext>
                  <a:ext uri="{FF2B5EF4-FFF2-40B4-BE49-F238E27FC236}">
                    <a16:creationId xmlns:a16="http://schemas.microsoft.com/office/drawing/2014/main" id="{00000000-0008-0000-1800-000028F41100}"/>
                  </a:ext>
                </a:extLst>
              </xdr:cNvPr>
              <xdr:cNvSpPr/>
            </xdr:nvSpPr>
            <xdr:spPr bwMode="auto">
              <a:xfrm>
                <a:off x="40668" y="24574"/>
                <a:ext cx="6763" cy="2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171450</xdr:colOff>
          <xdr:row>52</xdr:row>
          <xdr:rowOff>152400</xdr:rowOff>
        </xdr:from>
        <xdr:to>
          <xdr:col>26</xdr:col>
          <xdr:colOff>76200</xdr:colOff>
          <xdr:row>54</xdr:row>
          <xdr:rowOff>57150</xdr:rowOff>
        </xdr:to>
        <xdr:grpSp>
          <xdr:nvGrpSpPr>
            <xdr:cNvPr id="45" name="グループ化 40">
              <a:extLst>
                <a:ext uri="{FF2B5EF4-FFF2-40B4-BE49-F238E27FC236}">
                  <a16:creationId xmlns:a16="http://schemas.microsoft.com/office/drawing/2014/main" id="{00000000-0008-0000-1800-00002D000000}"/>
                </a:ext>
              </a:extLst>
            </xdr:cNvPr>
            <xdr:cNvGrpSpPr>
              <a:grpSpLocks/>
            </xdr:cNvGrpSpPr>
          </xdr:nvGrpSpPr>
          <xdr:grpSpPr bwMode="auto">
            <a:xfrm>
              <a:off x="3295650" y="8839200"/>
              <a:ext cx="1371600" cy="247650"/>
              <a:chOff x="33715" y="24574"/>
              <a:chExt cx="13716" cy="2000"/>
            </a:xfrm>
          </xdr:grpSpPr>
          <xdr:sp macro="" textlink="">
            <xdr:nvSpPr>
              <xdr:cNvPr id="1176617" name="Check Box 41" hidden="1">
                <a:extLst>
                  <a:ext uri="{63B3BB69-23CF-44E3-9099-C40C66FF867C}">
                    <a14:compatExt spid="_x0000_s1176617"/>
                  </a:ext>
                  <a:ext uri="{FF2B5EF4-FFF2-40B4-BE49-F238E27FC236}">
                    <a16:creationId xmlns:a16="http://schemas.microsoft.com/office/drawing/2014/main" id="{00000000-0008-0000-1800-000029F41100}"/>
                  </a:ext>
                </a:extLst>
              </xdr:cNvPr>
              <xdr:cNvSpPr/>
            </xdr:nvSpPr>
            <xdr:spPr bwMode="auto">
              <a:xfrm>
                <a:off x="33715" y="24574"/>
                <a:ext cx="6668" cy="2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176618" name="Check Box 42" hidden="1">
                <a:extLst>
                  <a:ext uri="{63B3BB69-23CF-44E3-9099-C40C66FF867C}">
                    <a14:compatExt spid="_x0000_s1176618"/>
                  </a:ext>
                  <a:ext uri="{FF2B5EF4-FFF2-40B4-BE49-F238E27FC236}">
                    <a16:creationId xmlns:a16="http://schemas.microsoft.com/office/drawing/2014/main" id="{00000000-0008-0000-1800-00002AF41100}"/>
                  </a:ext>
                </a:extLst>
              </xdr:cNvPr>
              <xdr:cNvSpPr/>
            </xdr:nvSpPr>
            <xdr:spPr bwMode="auto">
              <a:xfrm>
                <a:off x="40668" y="24574"/>
                <a:ext cx="6763" cy="2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wsDr>
</file>

<file path=xl/drawings/drawing2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18</xdr:col>
          <xdr:colOff>171450</xdr:colOff>
          <xdr:row>24</xdr:row>
          <xdr:rowOff>133350</xdr:rowOff>
        </xdr:from>
        <xdr:to>
          <xdr:col>26</xdr:col>
          <xdr:colOff>76200</xdr:colOff>
          <xdr:row>26</xdr:row>
          <xdr:rowOff>38100</xdr:rowOff>
        </xdr:to>
        <xdr:grpSp>
          <xdr:nvGrpSpPr>
            <xdr:cNvPr id="2" name="グループ化 70">
              <a:extLst>
                <a:ext uri="{FF2B5EF4-FFF2-40B4-BE49-F238E27FC236}">
                  <a16:creationId xmlns:a16="http://schemas.microsoft.com/office/drawing/2014/main" id="{00000000-0008-0000-1900-000002000000}"/>
                </a:ext>
              </a:extLst>
            </xdr:cNvPr>
            <xdr:cNvGrpSpPr>
              <a:grpSpLocks/>
            </xdr:cNvGrpSpPr>
          </xdr:nvGrpSpPr>
          <xdr:grpSpPr bwMode="auto">
            <a:xfrm>
              <a:off x="3295650" y="4029075"/>
              <a:ext cx="1352550" cy="247650"/>
              <a:chOff x="3371917" y="2457450"/>
              <a:chExt cx="1371588" cy="200025"/>
            </a:xfrm>
          </xdr:grpSpPr>
          <xdr:sp macro="" textlink="">
            <xdr:nvSpPr>
              <xdr:cNvPr id="1311745" name="Check Box 1" hidden="1">
                <a:extLst>
                  <a:ext uri="{63B3BB69-23CF-44E3-9099-C40C66FF867C}">
                    <a14:compatExt spid="_x0000_s1311745"/>
                  </a:ext>
                  <a:ext uri="{FF2B5EF4-FFF2-40B4-BE49-F238E27FC236}">
                    <a16:creationId xmlns:a16="http://schemas.microsoft.com/office/drawing/2014/main" id="{00000000-0008-0000-1900-000001041400}"/>
                  </a:ext>
                </a:extLst>
              </xdr:cNvPr>
              <xdr:cNvSpPr/>
            </xdr:nvSpPr>
            <xdr:spPr bwMode="auto">
              <a:xfrm>
                <a:off x="3371917" y="2457450"/>
                <a:ext cx="666755"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311746" name="Check Box 2" hidden="1">
                <a:extLst>
                  <a:ext uri="{63B3BB69-23CF-44E3-9099-C40C66FF867C}">
                    <a14:compatExt spid="_x0000_s1311746"/>
                  </a:ext>
                  <a:ext uri="{FF2B5EF4-FFF2-40B4-BE49-F238E27FC236}">
                    <a16:creationId xmlns:a16="http://schemas.microsoft.com/office/drawing/2014/main" id="{00000000-0008-0000-1900-000002041400}"/>
                  </a:ext>
                </a:extLst>
              </xdr:cNvPr>
              <xdr:cNvSpPr/>
            </xdr:nvSpPr>
            <xdr:spPr bwMode="auto">
              <a:xfrm>
                <a:off x="4067228" y="2457450"/>
                <a:ext cx="676277"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17</xdr:col>
      <xdr:colOff>171450</xdr:colOff>
      <xdr:row>14</xdr:row>
      <xdr:rowOff>142875</xdr:rowOff>
    </xdr:from>
    <xdr:to>
      <xdr:col>25</xdr:col>
      <xdr:colOff>76200</xdr:colOff>
      <xdr:row>16</xdr:row>
      <xdr:rowOff>47625</xdr:rowOff>
    </xdr:to>
    <xdr:grpSp>
      <xdr:nvGrpSpPr>
        <xdr:cNvPr id="3" name="グループ化 70">
          <a:extLst>
            <a:ext uri="{FF2B5EF4-FFF2-40B4-BE49-F238E27FC236}">
              <a16:creationId xmlns:a16="http://schemas.microsoft.com/office/drawing/2014/main" id="{00000000-0008-0000-1900-000003000000}"/>
            </a:ext>
          </a:extLst>
        </xdr:cNvPr>
        <xdr:cNvGrpSpPr>
          <a:grpSpLocks/>
        </xdr:cNvGrpSpPr>
      </xdr:nvGrpSpPr>
      <xdr:grpSpPr bwMode="auto">
        <a:xfrm>
          <a:off x="3114675" y="2324100"/>
          <a:ext cx="1352550" cy="247650"/>
          <a:chOff x="3371663" y="2457450"/>
          <a:chExt cx="1371588" cy="200025"/>
        </a:xfrm>
      </xdr:grpSpPr>
      <xdr:sp macro="" textlink="">
        <xdr:nvSpPr>
          <xdr:cNvPr id="4" name="Check Box 45" hidden="1">
            <a:extLst>
              <a:ext uri="{63B3BB69-23CF-44E3-9099-C40C66FF867C}">
                <a14:compatExt xmlns:a14="http://schemas.microsoft.com/office/drawing/2010/main" spid="_x0000_s993325"/>
              </a:ext>
              <a:ext uri="{FF2B5EF4-FFF2-40B4-BE49-F238E27FC236}">
                <a16:creationId xmlns:a16="http://schemas.microsoft.com/office/drawing/2014/main" id="{00000000-0008-0000-1900-000004000000}"/>
              </a:ext>
            </a:extLst>
          </xdr:cNvPr>
          <xdr:cNvSpPr/>
        </xdr:nvSpPr>
        <xdr:spPr bwMode="auto">
          <a:xfrm>
            <a:off x="3371663" y="2457450"/>
            <a:ext cx="666755"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5" name="Check Box 46" hidden="1">
            <a:extLst>
              <a:ext uri="{63B3BB69-23CF-44E3-9099-C40C66FF867C}">
                <a14:compatExt xmlns:a14="http://schemas.microsoft.com/office/drawing/2010/main" spid="_x0000_s993326"/>
              </a:ext>
              <a:ext uri="{FF2B5EF4-FFF2-40B4-BE49-F238E27FC236}">
                <a16:creationId xmlns:a16="http://schemas.microsoft.com/office/drawing/2014/main" id="{00000000-0008-0000-1900-000005000000}"/>
              </a:ext>
            </a:extLst>
          </xdr:cNvPr>
          <xdr:cNvSpPr/>
        </xdr:nvSpPr>
        <xdr:spPr bwMode="auto">
          <a:xfrm>
            <a:off x="4066974" y="2457450"/>
            <a:ext cx="676277"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xdr:twoCellAnchor>
    <xdr:from>
      <xdr:col>18</xdr:col>
      <xdr:colOff>171450</xdr:colOff>
      <xdr:row>49</xdr:row>
      <xdr:rowOff>104775</xdr:rowOff>
    </xdr:from>
    <xdr:to>
      <xdr:col>26</xdr:col>
      <xdr:colOff>76200</xdr:colOff>
      <xdr:row>51</xdr:row>
      <xdr:rowOff>9525</xdr:rowOff>
    </xdr:to>
    <xdr:grpSp>
      <xdr:nvGrpSpPr>
        <xdr:cNvPr id="6" name="グループ化 70">
          <a:extLst>
            <a:ext uri="{FF2B5EF4-FFF2-40B4-BE49-F238E27FC236}">
              <a16:creationId xmlns:a16="http://schemas.microsoft.com/office/drawing/2014/main" id="{00000000-0008-0000-1900-000006000000}"/>
            </a:ext>
          </a:extLst>
        </xdr:cNvPr>
        <xdr:cNvGrpSpPr>
          <a:grpSpLocks/>
        </xdr:cNvGrpSpPr>
      </xdr:nvGrpSpPr>
      <xdr:grpSpPr bwMode="auto">
        <a:xfrm>
          <a:off x="3295650" y="8286750"/>
          <a:ext cx="1352550" cy="247650"/>
          <a:chOff x="3371759" y="2457450"/>
          <a:chExt cx="1371588" cy="200025"/>
        </a:xfrm>
      </xdr:grpSpPr>
      <xdr:sp macro="" textlink="">
        <xdr:nvSpPr>
          <xdr:cNvPr id="7" name="Check Box 51" hidden="1">
            <a:extLst>
              <a:ext uri="{63B3BB69-23CF-44E3-9099-C40C66FF867C}">
                <a14:compatExt xmlns:a14="http://schemas.microsoft.com/office/drawing/2010/main" spid="_x0000_s993331"/>
              </a:ext>
              <a:ext uri="{FF2B5EF4-FFF2-40B4-BE49-F238E27FC236}">
                <a16:creationId xmlns:a16="http://schemas.microsoft.com/office/drawing/2014/main" id="{00000000-0008-0000-1900-000007000000}"/>
              </a:ext>
            </a:extLst>
          </xdr:cNvPr>
          <xdr:cNvSpPr/>
        </xdr:nvSpPr>
        <xdr:spPr bwMode="auto">
          <a:xfrm>
            <a:off x="3371759" y="2457450"/>
            <a:ext cx="666755"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8" name="Check Box 52" hidden="1">
            <a:extLst>
              <a:ext uri="{63B3BB69-23CF-44E3-9099-C40C66FF867C}">
                <a14:compatExt xmlns:a14="http://schemas.microsoft.com/office/drawing/2010/main" spid="_x0000_s993332"/>
              </a:ext>
              <a:ext uri="{FF2B5EF4-FFF2-40B4-BE49-F238E27FC236}">
                <a16:creationId xmlns:a16="http://schemas.microsoft.com/office/drawing/2014/main" id="{00000000-0008-0000-1900-000008000000}"/>
              </a:ext>
            </a:extLst>
          </xdr:cNvPr>
          <xdr:cNvSpPr/>
        </xdr:nvSpPr>
        <xdr:spPr bwMode="auto">
          <a:xfrm>
            <a:off x="4067070" y="2457450"/>
            <a:ext cx="676277"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xdr:twoCellAnchor>
    <xdr:from>
      <xdr:col>24</xdr:col>
      <xdr:colOff>9525</xdr:colOff>
      <xdr:row>26</xdr:row>
      <xdr:rowOff>123825</xdr:rowOff>
    </xdr:from>
    <xdr:to>
      <xdr:col>31</xdr:col>
      <xdr:colOff>95250</xdr:colOff>
      <xdr:row>28</xdr:row>
      <xdr:rowOff>28575</xdr:rowOff>
    </xdr:to>
    <xdr:grpSp>
      <xdr:nvGrpSpPr>
        <xdr:cNvPr id="9" name="グループ化 70">
          <a:extLst>
            <a:ext uri="{FF2B5EF4-FFF2-40B4-BE49-F238E27FC236}">
              <a16:creationId xmlns:a16="http://schemas.microsoft.com/office/drawing/2014/main" id="{00000000-0008-0000-1900-000009000000}"/>
            </a:ext>
          </a:extLst>
        </xdr:cNvPr>
        <xdr:cNvGrpSpPr>
          <a:grpSpLocks/>
        </xdr:cNvGrpSpPr>
      </xdr:nvGrpSpPr>
      <xdr:grpSpPr bwMode="auto">
        <a:xfrm>
          <a:off x="4219575" y="4362450"/>
          <a:ext cx="1352550" cy="247650"/>
          <a:chOff x="3371650" y="2457450"/>
          <a:chExt cx="1371584" cy="200025"/>
        </a:xfrm>
      </xdr:grpSpPr>
      <xdr:sp macro="" textlink="">
        <xdr:nvSpPr>
          <xdr:cNvPr id="10" name="Check Box 53" hidden="1">
            <a:extLst>
              <a:ext uri="{63B3BB69-23CF-44E3-9099-C40C66FF867C}">
                <a14:compatExt xmlns:a14="http://schemas.microsoft.com/office/drawing/2010/main" spid="_x0000_s993333"/>
              </a:ext>
              <a:ext uri="{FF2B5EF4-FFF2-40B4-BE49-F238E27FC236}">
                <a16:creationId xmlns:a16="http://schemas.microsoft.com/office/drawing/2014/main" id="{00000000-0008-0000-1900-00000A000000}"/>
              </a:ext>
            </a:extLst>
          </xdr:cNvPr>
          <xdr:cNvSpPr/>
        </xdr:nvSpPr>
        <xdr:spPr bwMode="auto">
          <a:xfrm>
            <a:off x="3371650" y="2457450"/>
            <a:ext cx="666755"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1" name="Check Box 54" hidden="1">
            <a:extLst>
              <a:ext uri="{63B3BB69-23CF-44E3-9099-C40C66FF867C}">
                <a14:compatExt xmlns:a14="http://schemas.microsoft.com/office/drawing/2010/main" spid="_x0000_s993334"/>
              </a:ext>
              <a:ext uri="{FF2B5EF4-FFF2-40B4-BE49-F238E27FC236}">
                <a16:creationId xmlns:a16="http://schemas.microsoft.com/office/drawing/2014/main" id="{00000000-0008-0000-1900-00000B000000}"/>
              </a:ext>
            </a:extLst>
          </xdr:cNvPr>
          <xdr:cNvSpPr/>
        </xdr:nvSpPr>
        <xdr:spPr bwMode="auto">
          <a:xfrm>
            <a:off x="4066957" y="2457450"/>
            <a:ext cx="676277"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xdr:from>
          <xdr:col>18</xdr:col>
          <xdr:colOff>171450</xdr:colOff>
          <xdr:row>12</xdr:row>
          <xdr:rowOff>142875</xdr:rowOff>
        </xdr:from>
        <xdr:to>
          <xdr:col>26</xdr:col>
          <xdr:colOff>76200</xdr:colOff>
          <xdr:row>14</xdr:row>
          <xdr:rowOff>19050</xdr:rowOff>
        </xdr:to>
        <xdr:grpSp>
          <xdr:nvGrpSpPr>
            <xdr:cNvPr id="12" name="グループ化 70">
              <a:extLst>
                <a:ext uri="{FF2B5EF4-FFF2-40B4-BE49-F238E27FC236}">
                  <a16:creationId xmlns:a16="http://schemas.microsoft.com/office/drawing/2014/main" id="{00000000-0008-0000-1900-00000C000000}"/>
                </a:ext>
              </a:extLst>
            </xdr:cNvPr>
            <xdr:cNvGrpSpPr>
              <a:grpSpLocks/>
            </xdr:cNvGrpSpPr>
          </xdr:nvGrpSpPr>
          <xdr:grpSpPr bwMode="auto">
            <a:xfrm>
              <a:off x="3295650" y="1981200"/>
              <a:ext cx="1352550" cy="219075"/>
              <a:chOff x="3371917" y="2457450"/>
              <a:chExt cx="1371588" cy="200025"/>
            </a:xfrm>
          </xdr:grpSpPr>
          <xdr:sp macro="" textlink="">
            <xdr:nvSpPr>
              <xdr:cNvPr id="1311747" name="Check Box 3" hidden="1">
                <a:extLst>
                  <a:ext uri="{63B3BB69-23CF-44E3-9099-C40C66FF867C}">
                    <a14:compatExt spid="_x0000_s1311747"/>
                  </a:ext>
                  <a:ext uri="{FF2B5EF4-FFF2-40B4-BE49-F238E27FC236}">
                    <a16:creationId xmlns:a16="http://schemas.microsoft.com/office/drawing/2014/main" id="{00000000-0008-0000-1900-000003041400}"/>
                  </a:ext>
                </a:extLst>
              </xdr:cNvPr>
              <xdr:cNvSpPr/>
            </xdr:nvSpPr>
            <xdr:spPr bwMode="auto">
              <a:xfrm>
                <a:off x="3371917" y="2457450"/>
                <a:ext cx="666755"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311748" name="Check Box 4" hidden="1">
                <a:extLst>
                  <a:ext uri="{63B3BB69-23CF-44E3-9099-C40C66FF867C}">
                    <a14:compatExt spid="_x0000_s1311748"/>
                  </a:ext>
                  <a:ext uri="{FF2B5EF4-FFF2-40B4-BE49-F238E27FC236}">
                    <a16:creationId xmlns:a16="http://schemas.microsoft.com/office/drawing/2014/main" id="{00000000-0008-0000-1900-000004041400}"/>
                  </a:ext>
                </a:extLst>
              </xdr:cNvPr>
              <xdr:cNvSpPr/>
            </xdr:nvSpPr>
            <xdr:spPr bwMode="auto">
              <a:xfrm>
                <a:off x="4067228" y="2457450"/>
                <a:ext cx="676277"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171450</xdr:colOff>
          <xdr:row>4</xdr:row>
          <xdr:rowOff>123825</xdr:rowOff>
        </xdr:from>
        <xdr:to>
          <xdr:col>26</xdr:col>
          <xdr:colOff>76200</xdr:colOff>
          <xdr:row>6</xdr:row>
          <xdr:rowOff>28575</xdr:rowOff>
        </xdr:to>
        <xdr:grpSp>
          <xdr:nvGrpSpPr>
            <xdr:cNvPr id="13" name="グループ化 70">
              <a:extLst>
                <a:ext uri="{FF2B5EF4-FFF2-40B4-BE49-F238E27FC236}">
                  <a16:creationId xmlns:a16="http://schemas.microsoft.com/office/drawing/2014/main" id="{00000000-0008-0000-1900-00000D000000}"/>
                </a:ext>
              </a:extLst>
            </xdr:cNvPr>
            <xdr:cNvGrpSpPr>
              <a:grpSpLocks/>
            </xdr:cNvGrpSpPr>
          </xdr:nvGrpSpPr>
          <xdr:grpSpPr bwMode="auto">
            <a:xfrm>
              <a:off x="3295650" y="590550"/>
              <a:ext cx="1352550" cy="247650"/>
              <a:chOff x="3371917" y="2457450"/>
              <a:chExt cx="1371588" cy="200025"/>
            </a:xfrm>
          </xdr:grpSpPr>
          <xdr:sp macro="" textlink="">
            <xdr:nvSpPr>
              <xdr:cNvPr id="1311749" name="Check Box 5" hidden="1">
                <a:extLst>
                  <a:ext uri="{63B3BB69-23CF-44E3-9099-C40C66FF867C}">
                    <a14:compatExt spid="_x0000_s1311749"/>
                  </a:ext>
                  <a:ext uri="{FF2B5EF4-FFF2-40B4-BE49-F238E27FC236}">
                    <a16:creationId xmlns:a16="http://schemas.microsoft.com/office/drawing/2014/main" id="{00000000-0008-0000-1900-000005041400}"/>
                  </a:ext>
                </a:extLst>
              </xdr:cNvPr>
              <xdr:cNvSpPr/>
            </xdr:nvSpPr>
            <xdr:spPr bwMode="auto">
              <a:xfrm>
                <a:off x="3371917" y="2457450"/>
                <a:ext cx="666755"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311750" name="Check Box 6" hidden="1">
                <a:extLst>
                  <a:ext uri="{63B3BB69-23CF-44E3-9099-C40C66FF867C}">
                    <a14:compatExt spid="_x0000_s1311750"/>
                  </a:ext>
                  <a:ext uri="{FF2B5EF4-FFF2-40B4-BE49-F238E27FC236}">
                    <a16:creationId xmlns:a16="http://schemas.microsoft.com/office/drawing/2014/main" id="{00000000-0008-0000-1900-000006041400}"/>
                  </a:ext>
                </a:extLst>
              </xdr:cNvPr>
              <xdr:cNvSpPr/>
            </xdr:nvSpPr>
            <xdr:spPr bwMode="auto">
              <a:xfrm>
                <a:off x="4067228" y="2457450"/>
                <a:ext cx="676277"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18</xdr:col>
      <xdr:colOff>171450</xdr:colOff>
      <xdr:row>44</xdr:row>
      <xdr:rowOff>142875</xdr:rowOff>
    </xdr:from>
    <xdr:to>
      <xdr:col>26</xdr:col>
      <xdr:colOff>76200</xdr:colOff>
      <xdr:row>46</xdr:row>
      <xdr:rowOff>38100</xdr:rowOff>
    </xdr:to>
    <xdr:grpSp>
      <xdr:nvGrpSpPr>
        <xdr:cNvPr id="14" name="Group 116">
          <a:extLst>
            <a:ext uri="{FF2B5EF4-FFF2-40B4-BE49-F238E27FC236}">
              <a16:creationId xmlns:a16="http://schemas.microsoft.com/office/drawing/2014/main" id="{00000000-0008-0000-1900-00000E000000}"/>
            </a:ext>
          </a:extLst>
        </xdr:cNvPr>
        <xdr:cNvGrpSpPr>
          <a:grpSpLocks/>
        </xdr:cNvGrpSpPr>
      </xdr:nvGrpSpPr>
      <xdr:grpSpPr bwMode="auto">
        <a:xfrm>
          <a:off x="3295650" y="7467600"/>
          <a:ext cx="1352550" cy="238125"/>
          <a:chOff x="33716" y="24574"/>
          <a:chExt cx="13716" cy="2000"/>
        </a:xfrm>
      </xdr:grpSpPr>
      <xdr:sp macro="" textlink="">
        <xdr:nvSpPr>
          <xdr:cNvPr id="15" name="Check Box 45" hidden="1">
            <a:extLst>
              <a:ext uri="{63B3BB69-23CF-44E3-9099-C40C66FF867C}">
                <a14:compatExt xmlns:a14="http://schemas.microsoft.com/office/drawing/2010/main" spid="_x0000_s993325"/>
              </a:ext>
              <a:ext uri="{FF2B5EF4-FFF2-40B4-BE49-F238E27FC236}">
                <a16:creationId xmlns:a16="http://schemas.microsoft.com/office/drawing/2014/main" id="{00000000-0008-0000-1900-00000F000000}"/>
              </a:ext>
            </a:extLst>
          </xdr:cNvPr>
          <xdr:cNvSpPr/>
        </xdr:nvSpPr>
        <xdr:spPr bwMode="auto">
          <a:xfrm>
            <a:off x="33716" y="24574"/>
            <a:ext cx="6668" cy="2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6" name="Check Box 46" hidden="1">
            <a:extLst>
              <a:ext uri="{63B3BB69-23CF-44E3-9099-C40C66FF867C}">
                <a14:compatExt xmlns:a14="http://schemas.microsoft.com/office/drawing/2010/main" spid="_x0000_s993326"/>
              </a:ext>
              <a:ext uri="{FF2B5EF4-FFF2-40B4-BE49-F238E27FC236}">
                <a16:creationId xmlns:a16="http://schemas.microsoft.com/office/drawing/2014/main" id="{00000000-0008-0000-1900-000010000000}"/>
              </a:ext>
            </a:extLst>
          </xdr:cNvPr>
          <xdr:cNvSpPr/>
        </xdr:nvSpPr>
        <xdr:spPr bwMode="auto">
          <a:xfrm>
            <a:off x="40669" y="24574"/>
            <a:ext cx="6763" cy="2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xdr:twoCellAnchor>
    <xdr:from>
      <xdr:col>18</xdr:col>
      <xdr:colOff>171450</xdr:colOff>
      <xdr:row>46</xdr:row>
      <xdr:rowOff>142875</xdr:rowOff>
    </xdr:from>
    <xdr:to>
      <xdr:col>26</xdr:col>
      <xdr:colOff>76200</xdr:colOff>
      <xdr:row>48</xdr:row>
      <xdr:rowOff>47625</xdr:rowOff>
    </xdr:to>
    <xdr:grpSp>
      <xdr:nvGrpSpPr>
        <xdr:cNvPr id="17" name="Group 117">
          <a:extLst>
            <a:ext uri="{FF2B5EF4-FFF2-40B4-BE49-F238E27FC236}">
              <a16:creationId xmlns:a16="http://schemas.microsoft.com/office/drawing/2014/main" id="{00000000-0008-0000-1900-000011000000}"/>
            </a:ext>
          </a:extLst>
        </xdr:cNvPr>
        <xdr:cNvGrpSpPr>
          <a:grpSpLocks/>
        </xdr:cNvGrpSpPr>
      </xdr:nvGrpSpPr>
      <xdr:grpSpPr bwMode="auto">
        <a:xfrm>
          <a:off x="3295650" y="7810500"/>
          <a:ext cx="1352550" cy="247650"/>
          <a:chOff x="33716" y="24574"/>
          <a:chExt cx="13716" cy="2000"/>
        </a:xfrm>
      </xdr:grpSpPr>
      <xdr:sp macro="" textlink="">
        <xdr:nvSpPr>
          <xdr:cNvPr id="18" name="Check Box 47" hidden="1">
            <a:extLst>
              <a:ext uri="{63B3BB69-23CF-44E3-9099-C40C66FF867C}">
                <a14:compatExt xmlns:a14="http://schemas.microsoft.com/office/drawing/2010/main" spid="_x0000_s993327"/>
              </a:ext>
              <a:ext uri="{FF2B5EF4-FFF2-40B4-BE49-F238E27FC236}">
                <a16:creationId xmlns:a16="http://schemas.microsoft.com/office/drawing/2014/main" id="{00000000-0008-0000-1900-000012000000}"/>
              </a:ext>
            </a:extLst>
          </xdr:cNvPr>
          <xdr:cNvSpPr/>
        </xdr:nvSpPr>
        <xdr:spPr bwMode="auto">
          <a:xfrm>
            <a:off x="33716" y="24574"/>
            <a:ext cx="6668" cy="2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9" name="Check Box 48" hidden="1">
            <a:extLst>
              <a:ext uri="{63B3BB69-23CF-44E3-9099-C40C66FF867C}">
                <a14:compatExt xmlns:a14="http://schemas.microsoft.com/office/drawing/2010/main" spid="_x0000_s993328"/>
              </a:ext>
              <a:ext uri="{FF2B5EF4-FFF2-40B4-BE49-F238E27FC236}">
                <a16:creationId xmlns:a16="http://schemas.microsoft.com/office/drawing/2014/main" id="{00000000-0008-0000-1900-000013000000}"/>
              </a:ext>
            </a:extLst>
          </xdr:cNvPr>
          <xdr:cNvSpPr/>
        </xdr:nvSpPr>
        <xdr:spPr bwMode="auto">
          <a:xfrm>
            <a:off x="40669" y="24574"/>
            <a:ext cx="6763" cy="2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xdr:twoCellAnchor>
    <xdr:from>
      <xdr:col>13</xdr:col>
      <xdr:colOff>171450</xdr:colOff>
      <xdr:row>4</xdr:row>
      <xdr:rowOff>142875</xdr:rowOff>
    </xdr:from>
    <xdr:to>
      <xdr:col>25</xdr:col>
      <xdr:colOff>66675</xdr:colOff>
      <xdr:row>6</xdr:row>
      <xdr:rowOff>47625</xdr:rowOff>
    </xdr:to>
    <xdr:grpSp>
      <xdr:nvGrpSpPr>
        <xdr:cNvPr id="20" name="グループ化 19">
          <a:extLst>
            <a:ext uri="{FF2B5EF4-FFF2-40B4-BE49-F238E27FC236}">
              <a16:creationId xmlns:a16="http://schemas.microsoft.com/office/drawing/2014/main" id="{00000000-0008-0000-1900-000014000000}"/>
            </a:ext>
          </a:extLst>
        </xdr:cNvPr>
        <xdr:cNvGrpSpPr/>
      </xdr:nvGrpSpPr>
      <xdr:grpSpPr>
        <a:xfrm>
          <a:off x="2390775" y="609600"/>
          <a:ext cx="2066925" cy="247650"/>
          <a:chOff x="8458200" y="1666875"/>
          <a:chExt cx="2066925" cy="247650"/>
        </a:xfrm>
      </xdr:grpSpPr>
      <xdr:sp macro="" textlink="">
        <xdr:nvSpPr>
          <xdr:cNvPr id="21" name="Check Box 142" hidden="1">
            <a:extLst>
              <a:ext uri="{63B3BB69-23CF-44E3-9099-C40C66FF867C}">
                <a14:compatExt xmlns:a14="http://schemas.microsoft.com/office/drawing/2010/main" spid="_x0000_s993422"/>
              </a:ext>
              <a:ext uri="{FF2B5EF4-FFF2-40B4-BE49-F238E27FC236}">
                <a16:creationId xmlns:a16="http://schemas.microsoft.com/office/drawing/2014/main" id="{00000000-0008-0000-1900-000015000000}"/>
              </a:ext>
            </a:extLst>
          </xdr:cNvPr>
          <xdr:cNvSpPr/>
        </xdr:nvSpPr>
        <xdr:spPr bwMode="auto">
          <a:xfrm>
            <a:off x="8458200" y="1666875"/>
            <a:ext cx="65750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22" name="Check Box 143" hidden="1">
            <a:extLst>
              <a:ext uri="{63B3BB69-23CF-44E3-9099-C40C66FF867C}">
                <a14:compatExt xmlns:a14="http://schemas.microsoft.com/office/drawing/2010/main" spid="_x0000_s993423"/>
              </a:ext>
              <a:ext uri="{FF2B5EF4-FFF2-40B4-BE49-F238E27FC236}">
                <a16:creationId xmlns:a16="http://schemas.microsoft.com/office/drawing/2014/main" id="{00000000-0008-0000-1900-000016000000}"/>
              </a:ext>
            </a:extLst>
          </xdr:cNvPr>
          <xdr:cNvSpPr/>
        </xdr:nvSpPr>
        <xdr:spPr bwMode="auto">
          <a:xfrm>
            <a:off x="9143860" y="1666875"/>
            <a:ext cx="66689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sp macro="" textlink="">
        <xdr:nvSpPr>
          <xdr:cNvPr id="23" name="Check Box 144" hidden="1">
            <a:extLst>
              <a:ext uri="{63B3BB69-23CF-44E3-9099-C40C66FF867C}">
                <a14:compatExt xmlns:a14="http://schemas.microsoft.com/office/drawing/2010/main" spid="_x0000_s993424"/>
              </a:ext>
              <a:ext uri="{FF2B5EF4-FFF2-40B4-BE49-F238E27FC236}">
                <a16:creationId xmlns:a16="http://schemas.microsoft.com/office/drawing/2014/main" id="{00000000-0008-0000-1900-000017000000}"/>
              </a:ext>
            </a:extLst>
          </xdr:cNvPr>
          <xdr:cNvSpPr/>
        </xdr:nvSpPr>
        <xdr:spPr bwMode="auto">
          <a:xfrm>
            <a:off x="9858375" y="1666875"/>
            <a:ext cx="66675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該当者なし</a:t>
            </a:r>
          </a:p>
        </xdr:txBody>
      </xdr:sp>
    </xdr:grpSp>
    <xdr:clientData/>
  </xdr:twoCellAnchor>
  <xdr:twoCellAnchor>
    <xdr:from>
      <xdr:col>14</xdr:col>
      <xdr:colOff>0</xdr:colOff>
      <xdr:row>13</xdr:row>
      <xdr:rowOff>85725</xdr:rowOff>
    </xdr:from>
    <xdr:to>
      <xdr:col>20</xdr:col>
      <xdr:colOff>0</xdr:colOff>
      <xdr:row>14</xdr:row>
      <xdr:rowOff>161925</xdr:rowOff>
    </xdr:to>
    <xdr:grpSp>
      <xdr:nvGrpSpPr>
        <xdr:cNvPr id="24" name="Group 116">
          <a:extLst>
            <a:ext uri="{FF2B5EF4-FFF2-40B4-BE49-F238E27FC236}">
              <a16:creationId xmlns:a16="http://schemas.microsoft.com/office/drawing/2014/main" id="{00000000-0008-0000-1900-000018000000}"/>
            </a:ext>
          </a:extLst>
        </xdr:cNvPr>
        <xdr:cNvGrpSpPr>
          <a:grpSpLocks/>
        </xdr:cNvGrpSpPr>
      </xdr:nvGrpSpPr>
      <xdr:grpSpPr bwMode="auto">
        <a:xfrm>
          <a:off x="2400300" y="2095500"/>
          <a:ext cx="1085850" cy="247650"/>
          <a:chOff x="33716" y="24574"/>
          <a:chExt cx="13716" cy="2000"/>
        </a:xfrm>
      </xdr:grpSpPr>
      <xdr:sp macro="" textlink="">
        <xdr:nvSpPr>
          <xdr:cNvPr id="25" name="Check Box 145" hidden="1">
            <a:extLst>
              <a:ext uri="{63B3BB69-23CF-44E3-9099-C40C66FF867C}">
                <a14:compatExt xmlns:a14="http://schemas.microsoft.com/office/drawing/2010/main" spid="_x0000_s993425"/>
              </a:ext>
              <a:ext uri="{FF2B5EF4-FFF2-40B4-BE49-F238E27FC236}">
                <a16:creationId xmlns:a16="http://schemas.microsoft.com/office/drawing/2014/main" id="{00000000-0008-0000-1900-000019000000}"/>
              </a:ext>
            </a:extLst>
          </xdr:cNvPr>
          <xdr:cNvSpPr/>
        </xdr:nvSpPr>
        <xdr:spPr bwMode="auto">
          <a:xfrm>
            <a:off x="33716" y="24574"/>
            <a:ext cx="6668" cy="2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26" name="Check Box 146" hidden="1">
            <a:extLst>
              <a:ext uri="{63B3BB69-23CF-44E3-9099-C40C66FF867C}">
                <a14:compatExt xmlns:a14="http://schemas.microsoft.com/office/drawing/2010/main" spid="_x0000_s993426"/>
              </a:ext>
              <a:ext uri="{FF2B5EF4-FFF2-40B4-BE49-F238E27FC236}">
                <a16:creationId xmlns:a16="http://schemas.microsoft.com/office/drawing/2014/main" id="{00000000-0008-0000-1900-00001A000000}"/>
              </a:ext>
            </a:extLst>
          </xdr:cNvPr>
          <xdr:cNvSpPr/>
        </xdr:nvSpPr>
        <xdr:spPr bwMode="auto">
          <a:xfrm>
            <a:off x="40669" y="24574"/>
            <a:ext cx="6763" cy="2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editAs="oneCell">
        <xdr:from>
          <xdr:col>2</xdr:col>
          <xdr:colOff>171450</xdr:colOff>
          <xdr:row>21</xdr:row>
          <xdr:rowOff>161925</xdr:rowOff>
        </xdr:from>
        <xdr:to>
          <xdr:col>4</xdr:col>
          <xdr:colOff>38100</xdr:colOff>
          <xdr:row>23</xdr:row>
          <xdr:rowOff>28575</xdr:rowOff>
        </xdr:to>
        <xdr:sp macro="" textlink="">
          <xdr:nvSpPr>
            <xdr:cNvPr id="1311751" name="チェック 41" descr="その他" hidden="1">
              <a:extLst>
                <a:ext uri="{63B3BB69-23CF-44E3-9099-C40C66FF867C}">
                  <a14:compatExt spid="_x0000_s1311751"/>
                </a:ext>
                <a:ext uri="{FF2B5EF4-FFF2-40B4-BE49-F238E27FC236}">
                  <a16:creationId xmlns:a16="http://schemas.microsoft.com/office/drawing/2014/main" id="{00000000-0008-0000-1900-00000704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171450</xdr:colOff>
          <xdr:row>21</xdr:row>
          <xdr:rowOff>161925</xdr:rowOff>
        </xdr:from>
        <xdr:to>
          <xdr:col>10</xdr:col>
          <xdr:colOff>38100</xdr:colOff>
          <xdr:row>23</xdr:row>
          <xdr:rowOff>28575</xdr:rowOff>
        </xdr:to>
        <xdr:sp macro="" textlink="">
          <xdr:nvSpPr>
            <xdr:cNvPr id="1311752" name="Check Box 42" descr="その他" hidden="1">
              <a:extLst>
                <a:ext uri="{63B3BB69-23CF-44E3-9099-C40C66FF867C}">
                  <a14:compatExt spid="_x0000_s1311752"/>
                </a:ext>
                <a:ext uri="{FF2B5EF4-FFF2-40B4-BE49-F238E27FC236}">
                  <a16:creationId xmlns:a16="http://schemas.microsoft.com/office/drawing/2014/main" id="{00000000-0008-0000-1900-00000804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171450</xdr:colOff>
          <xdr:row>21</xdr:row>
          <xdr:rowOff>161925</xdr:rowOff>
        </xdr:from>
        <xdr:to>
          <xdr:col>16</xdr:col>
          <xdr:colOff>38100</xdr:colOff>
          <xdr:row>23</xdr:row>
          <xdr:rowOff>28575</xdr:rowOff>
        </xdr:to>
        <xdr:sp macro="" textlink="">
          <xdr:nvSpPr>
            <xdr:cNvPr id="1311753" name="Check Box 43" descr="その他" hidden="1">
              <a:extLst>
                <a:ext uri="{63B3BB69-23CF-44E3-9099-C40C66FF867C}">
                  <a14:compatExt spid="_x0000_s1311753"/>
                </a:ext>
                <a:ext uri="{FF2B5EF4-FFF2-40B4-BE49-F238E27FC236}">
                  <a16:creationId xmlns:a16="http://schemas.microsoft.com/office/drawing/2014/main" id="{00000000-0008-0000-1900-00000904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171450</xdr:colOff>
          <xdr:row>49</xdr:row>
          <xdr:rowOff>104775</xdr:rowOff>
        </xdr:from>
        <xdr:to>
          <xdr:col>26</xdr:col>
          <xdr:colOff>76200</xdr:colOff>
          <xdr:row>51</xdr:row>
          <xdr:rowOff>9525</xdr:rowOff>
        </xdr:to>
        <xdr:grpSp>
          <xdr:nvGrpSpPr>
            <xdr:cNvPr id="27" name="Group 156">
              <a:extLst>
                <a:ext uri="{FF2B5EF4-FFF2-40B4-BE49-F238E27FC236}">
                  <a16:creationId xmlns:a16="http://schemas.microsoft.com/office/drawing/2014/main" id="{00000000-0008-0000-1900-00001B000000}"/>
                </a:ext>
              </a:extLst>
            </xdr:cNvPr>
            <xdr:cNvGrpSpPr>
              <a:grpSpLocks/>
            </xdr:cNvGrpSpPr>
          </xdr:nvGrpSpPr>
          <xdr:grpSpPr bwMode="auto">
            <a:xfrm>
              <a:off x="3295650" y="8286750"/>
              <a:ext cx="1352550" cy="247650"/>
              <a:chOff x="33717" y="24574"/>
              <a:chExt cx="13716" cy="2000"/>
            </a:xfrm>
          </xdr:grpSpPr>
          <xdr:sp macro="" textlink="">
            <xdr:nvSpPr>
              <xdr:cNvPr id="1311754" name="Check Box 10" hidden="1">
                <a:extLst>
                  <a:ext uri="{63B3BB69-23CF-44E3-9099-C40C66FF867C}">
                    <a14:compatExt spid="_x0000_s1311754"/>
                  </a:ext>
                  <a:ext uri="{FF2B5EF4-FFF2-40B4-BE49-F238E27FC236}">
                    <a16:creationId xmlns:a16="http://schemas.microsoft.com/office/drawing/2014/main" id="{00000000-0008-0000-1900-00000A041400}"/>
                  </a:ext>
                </a:extLst>
              </xdr:cNvPr>
              <xdr:cNvSpPr/>
            </xdr:nvSpPr>
            <xdr:spPr bwMode="auto">
              <a:xfrm>
                <a:off x="33717" y="24574"/>
                <a:ext cx="6668" cy="2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311755" name="Check Box 11" hidden="1">
                <a:extLst>
                  <a:ext uri="{63B3BB69-23CF-44E3-9099-C40C66FF867C}">
                    <a14:compatExt spid="_x0000_s1311755"/>
                  </a:ext>
                  <a:ext uri="{FF2B5EF4-FFF2-40B4-BE49-F238E27FC236}">
                    <a16:creationId xmlns:a16="http://schemas.microsoft.com/office/drawing/2014/main" id="{00000000-0008-0000-1900-00000B041400}"/>
                  </a:ext>
                </a:extLst>
              </xdr:cNvPr>
              <xdr:cNvSpPr/>
            </xdr:nvSpPr>
            <xdr:spPr bwMode="auto">
              <a:xfrm>
                <a:off x="40670" y="24574"/>
                <a:ext cx="6763" cy="2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171450</xdr:colOff>
          <xdr:row>44</xdr:row>
          <xdr:rowOff>142875</xdr:rowOff>
        </xdr:from>
        <xdr:to>
          <xdr:col>26</xdr:col>
          <xdr:colOff>76200</xdr:colOff>
          <xdr:row>46</xdr:row>
          <xdr:rowOff>38100</xdr:rowOff>
        </xdr:to>
        <xdr:grpSp>
          <xdr:nvGrpSpPr>
            <xdr:cNvPr id="28" name="グループ化 70">
              <a:extLst>
                <a:ext uri="{FF2B5EF4-FFF2-40B4-BE49-F238E27FC236}">
                  <a16:creationId xmlns:a16="http://schemas.microsoft.com/office/drawing/2014/main" id="{00000000-0008-0000-1900-00001C000000}"/>
                </a:ext>
              </a:extLst>
            </xdr:cNvPr>
            <xdr:cNvGrpSpPr>
              <a:grpSpLocks/>
            </xdr:cNvGrpSpPr>
          </xdr:nvGrpSpPr>
          <xdr:grpSpPr bwMode="auto">
            <a:xfrm>
              <a:off x="3295650" y="7467600"/>
              <a:ext cx="1352550" cy="238125"/>
              <a:chOff x="3371917" y="2457450"/>
              <a:chExt cx="1371588" cy="200025"/>
            </a:xfrm>
          </xdr:grpSpPr>
          <xdr:sp macro="" textlink="">
            <xdr:nvSpPr>
              <xdr:cNvPr id="1311756" name="Check Box 12" hidden="1">
                <a:extLst>
                  <a:ext uri="{63B3BB69-23CF-44E3-9099-C40C66FF867C}">
                    <a14:compatExt spid="_x0000_s1311756"/>
                  </a:ext>
                  <a:ext uri="{FF2B5EF4-FFF2-40B4-BE49-F238E27FC236}">
                    <a16:creationId xmlns:a16="http://schemas.microsoft.com/office/drawing/2014/main" id="{00000000-0008-0000-1900-00000C041400}"/>
                  </a:ext>
                </a:extLst>
              </xdr:cNvPr>
              <xdr:cNvSpPr/>
            </xdr:nvSpPr>
            <xdr:spPr bwMode="auto">
              <a:xfrm>
                <a:off x="3371917" y="2457450"/>
                <a:ext cx="666755"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311757" name="Check Box 13" hidden="1">
                <a:extLst>
                  <a:ext uri="{63B3BB69-23CF-44E3-9099-C40C66FF867C}">
                    <a14:compatExt spid="_x0000_s1311757"/>
                  </a:ext>
                  <a:ext uri="{FF2B5EF4-FFF2-40B4-BE49-F238E27FC236}">
                    <a16:creationId xmlns:a16="http://schemas.microsoft.com/office/drawing/2014/main" id="{00000000-0008-0000-1900-00000D041400}"/>
                  </a:ext>
                </a:extLst>
              </xdr:cNvPr>
              <xdr:cNvSpPr/>
            </xdr:nvSpPr>
            <xdr:spPr bwMode="auto">
              <a:xfrm>
                <a:off x="4067228" y="2457450"/>
                <a:ext cx="676277"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171450</xdr:colOff>
          <xdr:row>46</xdr:row>
          <xdr:rowOff>142875</xdr:rowOff>
        </xdr:from>
        <xdr:to>
          <xdr:col>26</xdr:col>
          <xdr:colOff>76200</xdr:colOff>
          <xdr:row>48</xdr:row>
          <xdr:rowOff>47625</xdr:rowOff>
        </xdr:to>
        <xdr:grpSp>
          <xdr:nvGrpSpPr>
            <xdr:cNvPr id="29" name="グループ化 70">
              <a:extLst>
                <a:ext uri="{FF2B5EF4-FFF2-40B4-BE49-F238E27FC236}">
                  <a16:creationId xmlns:a16="http://schemas.microsoft.com/office/drawing/2014/main" id="{00000000-0008-0000-1900-00001D000000}"/>
                </a:ext>
              </a:extLst>
            </xdr:cNvPr>
            <xdr:cNvGrpSpPr>
              <a:grpSpLocks/>
            </xdr:cNvGrpSpPr>
          </xdr:nvGrpSpPr>
          <xdr:grpSpPr bwMode="auto">
            <a:xfrm>
              <a:off x="3295650" y="7810500"/>
              <a:ext cx="1352550" cy="247650"/>
              <a:chOff x="3371917" y="2457450"/>
              <a:chExt cx="1371588" cy="200025"/>
            </a:xfrm>
          </xdr:grpSpPr>
          <xdr:sp macro="" textlink="">
            <xdr:nvSpPr>
              <xdr:cNvPr id="1311758" name="Check Box 14" hidden="1">
                <a:extLst>
                  <a:ext uri="{63B3BB69-23CF-44E3-9099-C40C66FF867C}">
                    <a14:compatExt spid="_x0000_s1311758"/>
                  </a:ext>
                  <a:ext uri="{FF2B5EF4-FFF2-40B4-BE49-F238E27FC236}">
                    <a16:creationId xmlns:a16="http://schemas.microsoft.com/office/drawing/2014/main" id="{00000000-0008-0000-1900-00000E041400}"/>
                  </a:ext>
                </a:extLst>
              </xdr:cNvPr>
              <xdr:cNvSpPr/>
            </xdr:nvSpPr>
            <xdr:spPr bwMode="auto">
              <a:xfrm>
                <a:off x="3371917" y="2457450"/>
                <a:ext cx="666755"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311759" name="Check Box 15" hidden="1">
                <a:extLst>
                  <a:ext uri="{63B3BB69-23CF-44E3-9099-C40C66FF867C}">
                    <a14:compatExt spid="_x0000_s1311759"/>
                  </a:ext>
                  <a:ext uri="{FF2B5EF4-FFF2-40B4-BE49-F238E27FC236}">
                    <a16:creationId xmlns:a16="http://schemas.microsoft.com/office/drawing/2014/main" id="{00000000-0008-0000-1900-00000F041400}"/>
                  </a:ext>
                </a:extLst>
              </xdr:cNvPr>
              <xdr:cNvSpPr/>
            </xdr:nvSpPr>
            <xdr:spPr bwMode="auto">
              <a:xfrm>
                <a:off x="4067228" y="2457450"/>
                <a:ext cx="676277"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171450</xdr:colOff>
          <xdr:row>6</xdr:row>
          <xdr:rowOff>133350</xdr:rowOff>
        </xdr:from>
        <xdr:to>
          <xdr:col>26</xdr:col>
          <xdr:colOff>76200</xdr:colOff>
          <xdr:row>8</xdr:row>
          <xdr:rowOff>38100</xdr:rowOff>
        </xdr:to>
        <xdr:grpSp>
          <xdr:nvGrpSpPr>
            <xdr:cNvPr id="30" name="グループ化 70">
              <a:extLst>
                <a:ext uri="{FF2B5EF4-FFF2-40B4-BE49-F238E27FC236}">
                  <a16:creationId xmlns:a16="http://schemas.microsoft.com/office/drawing/2014/main" id="{00000000-0008-0000-1900-00001E000000}"/>
                </a:ext>
              </a:extLst>
            </xdr:cNvPr>
            <xdr:cNvGrpSpPr>
              <a:grpSpLocks/>
            </xdr:cNvGrpSpPr>
          </xdr:nvGrpSpPr>
          <xdr:grpSpPr bwMode="auto">
            <a:xfrm>
              <a:off x="3295650" y="942975"/>
              <a:ext cx="1352550" cy="247650"/>
              <a:chOff x="3371917" y="2457450"/>
              <a:chExt cx="1371588" cy="200025"/>
            </a:xfrm>
          </xdr:grpSpPr>
          <xdr:sp macro="" textlink="">
            <xdr:nvSpPr>
              <xdr:cNvPr id="1311760" name="Check Box 16" hidden="1">
                <a:extLst>
                  <a:ext uri="{63B3BB69-23CF-44E3-9099-C40C66FF867C}">
                    <a14:compatExt spid="_x0000_s1311760"/>
                  </a:ext>
                  <a:ext uri="{FF2B5EF4-FFF2-40B4-BE49-F238E27FC236}">
                    <a16:creationId xmlns:a16="http://schemas.microsoft.com/office/drawing/2014/main" id="{00000000-0008-0000-1900-000010041400}"/>
                  </a:ext>
                </a:extLst>
              </xdr:cNvPr>
              <xdr:cNvSpPr/>
            </xdr:nvSpPr>
            <xdr:spPr bwMode="auto">
              <a:xfrm>
                <a:off x="3371917" y="2457450"/>
                <a:ext cx="666755"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311761" name="Check Box 17" hidden="1">
                <a:extLst>
                  <a:ext uri="{63B3BB69-23CF-44E3-9099-C40C66FF867C}">
                    <a14:compatExt spid="_x0000_s1311761"/>
                  </a:ext>
                  <a:ext uri="{FF2B5EF4-FFF2-40B4-BE49-F238E27FC236}">
                    <a16:creationId xmlns:a16="http://schemas.microsoft.com/office/drawing/2014/main" id="{00000000-0008-0000-1900-000011041400}"/>
                  </a:ext>
                </a:extLst>
              </xdr:cNvPr>
              <xdr:cNvSpPr/>
            </xdr:nvSpPr>
            <xdr:spPr bwMode="auto">
              <a:xfrm>
                <a:off x="4067228" y="2457450"/>
                <a:ext cx="676277"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28</xdr:col>
      <xdr:colOff>171450</xdr:colOff>
      <xdr:row>14</xdr:row>
      <xdr:rowOff>142875</xdr:rowOff>
    </xdr:from>
    <xdr:to>
      <xdr:col>36</xdr:col>
      <xdr:colOff>76200</xdr:colOff>
      <xdr:row>16</xdr:row>
      <xdr:rowOff>47625</xdr:rowOff>
    </xdr:to>
    <xdr:grpSp>
      <xdr:nvGrpSpPr>
        <xdr:cNvPr id="32" name="グループ化 70">
          <a:extLst>
            <a:ext uri="{FF2B5EF4-FFF2-40B4-BE49-F238E27FC236}">
              <a16:creationId xmlns:a16="http://schemas.microsoft.com/office/drawing/2014/main" id="{00000000-0008-0000-1900-000020000000}"/>
            </a:ext>
          </a:extLst>
        </xdr:cNvPr>
        <xdr:cNvGrpSpPr>
          <a:grpSpLocks/>
        </xdr:cNvGrpSpPr>
      </xdr:nvGrpSpPr>
      <xdr:grpSpPr bwMode="auto">
        <a:xfrm>
          <a:off x="5105400" y="2324100"/>
          <a:ext cx="1352550" cy="247650"/>
          <a:chOff x="3371663" y="2457450"/>
          <a:chExt cx="1371588" cy="200025"/>
        </a:xfrm>
      </xdr:grpSpPr>
      <xdr:sp macro="" textlink="">
        <xdr:nvSpPr>
          <xdr:cNvPr id="33" name="Check Box 45" hidden="1">
            <a:extLst>
              <a:ext uri="{63B3BB69-23CF-44E3-9099-C40C66FF867C}">
                <a14:compatExt xmlns:a14="http://schemas.microsoft.com/office/drawing/2010/main" spid="_x0000_s993325"/>
              </a:ext>
              <a:ext uri="{FF2B5EF4-FFF2-40B4-BE49-F238E27FC236}">
                <a16:creationId xmlns:a16="http://schemas.microsoft.com/office/drawing/2014/main" id="{00000000-0008-0000-1900-000021000000}"/>
              </a:ext>
            </a:extLst>
          </xdr:cNvPr>
          <xdr:cNvSpPr/>
        </xdr:nvSpPr>
        <xdr:spPr bwMode="auto">
          <a:xfrm>
            <a:off x="3371663" y="2457450"/>
            <a:ext cx="666755"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34" name="Check Box 46" hidden="1">
            <a:extLst>
              <a:ext uri="{63B3BB69-23CF-44E3-9099-C40C66FF867C}">
                <a14:compatExt xmlns:a14="http://schemas.microsoft.com/office/drawing/2010/main" spid="_x0000_s993326"/>
              </a:ext>
              <a:ext uri="{FF2B5EF4-FFF2-40B4-BE49-F238E27FC236}">
                <a16:creationId xmlns:a16="http://schemas.microsoft.com/office/drawing/2014/main" id="{00000000-0008-0000-1900-000022000000}"/>
              </a:ext>
            </a:extLst>
          </xdr:cNvPr>
          <xdr:cNvSpPr/>
        </xdr:nvSpPr>
        <xdr:spPr bwMode="auto">
          <a:xfrm>
            <a:off x="4066974" y="2457450"/>
            <a:ext cx="676277"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xdr:from>
          <xdr:col>18</xdr:col>
          <xdr:colOff>0</xdr:colOff>
          <xdr:row>54</xdr:row>
          <xdr:rowOff>161925</xdr:rowOff>
        </xdr:from>
        <xdr:to>
          <xdr:col>24</xdr:col>
          <xdr:colOff>76200</xdr:colOff>
          <xdr:row>56</xdr:row>
          <xdr:rowOff>19422</xdr:rowOff>
        </xdr:to>
        <xdr:grpSp>
          <xdr:nvGrpSpPr>
            <xdr:cNvPr id="35" name="グループ化 34">
              <a:extLst>
                <a:ext uri="{FF2B5EF4-FFF2-40B4-BE49-F238E27FC236}">
                  <a16:creationId xmlns:a16="http://schemas.microsoft.com/office/drawing/2014/main" id="{00000000-0008-0000-1900-000023000000}"/>
                </a:ext>
              </a:extLst>
            </xdr:cNvPr>
            <xdr:cNvGrpSpPr/>
          </xdr:nvGrpSpPr>
          <xdr:grpSpPr>
            <a:xfrm>
              <a:off x="3124200" y="9201150"/>
              <a:ext cx="1162050" cy="209922"/>
              <a:chOff x="3149684" y="2696540"/>
              <a:chExt cx="1162624" cy="202867"/>
            </a:xfrm>
          </xdr:grpSpPr>
          <xdr:sp macro="" textlink="">
            <xdr:nvSpPr>
              <xdr:cNvPr id="1311765" name="Check Box 21" hidden="1">
                <a:extLst>
                  <a:ext uri="{63B3BB69-23CF-44E3-9099-C40C66FF867C}">
                    <a14:compatExt spid="_x0000_s1311765"/>
                  </a:ext>
                  <a:ext uri="{FF2B5EF4-FFF2-40B4-BE49-F238E27FC236}">
                    <a16:creationId xmlns:a16="http://schemas.microsoft.com/office/drawing/2014/main" id="{00000000-0008-0000-1900-000015041400}"/>
                  </a:ext>
                </a:extLst>
              </xdr:cNvPr>
              <xdr:cNvSpPr/>
            </xdr:nvSpPr>
            <xdr:spPr bwMode="auto">
              <a:xfrm>
                <a:off x="3149684" y="2696583"/>
                <a:ext cx="557493" cy="2028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311766" name="Check Box 22" hidden="1">
                <a:extLst>
                  <a:ext uri="{63B3BB69-23CF-44E3-9099-C40C66FF867C}">
                    <a14:compatExt spid="_x0000_s1311766"/>
                  </a:ext>
                  <a:ext uri="{FF2B5EF4-FFF2-40B4-BE49-F238E27FC236}">
                    <a16:creationId xmlns:a16="http://schemas.microsoft.com/office/drawing/2014/main" id="{00000000-0008-0000-1900-000016041400}"/>
                  </a:ext>
                </a:extLst>
              </xdr:cNvPr>
              <xdr:cNvSpPr/>
            </xdr:nvSpPr>
            <xdr:spPr bwMode="auto">
              <a:xfrm>
                <a:off x="3754815" y="2696540"/>
                <a:ext cx="557493" cy="19330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0</xdr:colOff>
          <xdr:row>57</xdr:row>
          <xdr:rowOff>161925</xdr:rowOff>
        </xdr:from>
        <xdr:to>
          <xdr:col>24</xdr:col>
          <xdr:colOff>76200</xdr:colOff>
          <xdr:row>59</xdr:row>
          <xdr:rowOff>19422</xdr:rowOff>
        </xdr:to>
        <xdr:grpSp>
          <xdr:nvGrpSpPr>
            <xdr:cNvPr id="36" name="グループ化 35">
              <a:extLst>
                <a:ext uri="{FF2B5EF4-FFF2-40B4-BE49-F238E27FC236}">
                  <a16:creationId xmlns:a16="http://schemas.microsoft.com/office/drawing/2014/main" id="{00000000-0008-0000-1900-000024000000}"/>
                </a:ext>
              </a:extLst>
            </xdr:cNvPr>
            <xdr:cNvGrpSpPr/>
          </xdr:nvGrpSpPr>
          <xdr:grpSpPr>
            <a:xfrm>
              <a:off x="3124200" y="9734550"/>
              <a:ext cx="1162050" cy="200397"/>
              <a:chOff x="3149684" y="2696443"/>
              <a:chExt cx="1162624" cy="202822"/>
            </a:xfrm>
          </xdr:grpSpPr>
          <xdr:sp macro="" textlink="">
            <xdr:nvSpPr>
              <xdr:cNvPr id="1311767" name="Check Box 23" hidden="1">
                <a:extLst>
                  <a:ext uri="{63B3BB69-23CF-44E3-9099-C40C66FF867C}">
                    <a14:compatExt spid="_x0000_s1311767"/>
                  </a:ext>
                  <a:ext uri="{FF2B5EF4-FFF2-40B4-BE49-F238E27FC236}">
                    <a16:creationId xmlns:a16="http://schemas.microsoft.com/office/drawing/2014/main" id="{00000000-0008-0000-1900-000017041400}"/>
                  </a:ext>
                </a:extLst>
              </xdr:cNvPr>
              <xdr:cNvSpPr/>
            </xdr:nvSpPr>
            <xdr:spPr bwMode="auto">
              <a:xfrm>
                <a:off x="3149684" y="2696443"/>
                <a:ext cx="557493" cy="2028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311768" name="Check Box 24" hidden="1">
                <a:extLst>
                  <a:ext uri="{63B3BB69-23CF-44E3-9099-C40C66FF867C}">
                    <a14:compatExt spid="_x0000_s1311768"/>
                  </a:ext>
                  <a:ext uri="{FF2B5EF4-FFF2-40B4-BE49-F238E27FC236}">
                    <a16:creationId xmlns:a16="http://schemas.microsoft.com/office/drawing/2014/main" id="{00000000-0008-0000-1900-000018041400}"/>
                  </a:ext>
                </a:extLst>
              </xdr:cNvPr>
              <xdr:cNvSpPr/>
            </xdr:nvSpPr>
            <xdr:spPr bwMode="auto">
              <a:xfrm>
                <a:off x="3754815" y="2696590"/>
                <a:ext cx="557493" cy="19331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0</xdr:colOff>
          <xdr:row>60</xdr:row>
          <xdr:rowOff>161925</xdr:rowOff>
        </xdr:from>
        <xdr:to>
          <xdr:col>24</xdr:col>
          <xdr:colOff>76200</xdr:colOff>
          <xdr:row>62</xdr:row>
          <xdr:rowOff>19422</xdr:rowOff>
        </xdr:to>
        <xdr:grpSp>
          <xdr:nvGrpSpPr>
            <xdr:cNvPr id="37" name="グループ化 36">
              <a:extLst>
                <a:ext uri="{FF2B5EF4-FFF2-40B4-BE49-F238E27FC236}">
                  <a16:creationId xmlns:a16="http://schemas.microsoft.com/office/drawing/2014/main" id="{00000000-0008-0000-1900-000025000000}"/>
                </a:ext>
              </a:extLst>
            </xdr:cNvPr>
            <xdr:cNvGrpSpPr/>
          </xdr:nvGrpSpPr>
          <xdr:grpSpPr>
            <a:xfrm>
              <a:off x="3124200" y="10248900"/>
              <a:ext cx="1162050" cy="200397"/>
              <a:chOff x="3149684" y="2696443"/>
              <a:chExt cx="1162624" cy="202822"/>
            </a:xfrm>
          </xdr:grpSpPr>
          <xdr:sp macro="" textlink="">
            <xdr:nvSpPr>
              <xdr:cNvPr id="1311769" name="Check Box 25" hidden="1">
                <a:extLst>
                  <a:ext uri="{63B3BB69-23CF-44E3-9099-C40C66FF867C}">
                    <a14:compatExt spid="_x0000_s1311769"/>
                  </a:ext>
                  <a:ext uri="{FF2B5EF4-FFF2-40B4-BE49-F238E27FC236}">
                    <a16:creationId xmlns:a16="http://schemas.microsoft.com/office/drawing/2014/main" id="{00000000-0008-0000-1900-000019041400}"/>
                  </a:ext>
                </a:extLst>
              </xdr:cNvPr>
              <xdr:cNvSpPr/>
            </xdr:nvSpPr>
            <xdr:spPr bwMode="auto">
              <a:xfrm>
                <a:off x="3149684" y="2696443"/>
                <a:ext cx="557493" cy="2028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311770" name="Check Box 26" hidden="1">
                <a:extLst>
                  <a:ext uri="{63B3BB69-23CF-44E3-9099-C40C66FF867C}">
                    <a14:compatExt spid="_x0000_s1311770"/>
                  </a:ext>
                  <a:ext uri="{FF2B5EF4-FFF2-40B4-BE49-F238E27FC236}">
                    <a16:creationId xmlns:a16="http://schemas.microsoft.com/office/drawing/2014/main" id="{00000000-0008-0000-1900-00001A041400}"/>
                  </a:ext>
                </a:extLst>
              </xdr:cNvPr>
              <xdr:cNvSpPr/>
            </xdr:nvSpPr>
            <xdr:spPr bwMode="auto">
              <a:xfrm>
                <a:off x="3754815" y="2696590"/>
                <a:ext cx="557493" cy="19331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161925</xdr:colOff>
          <xdr:row>9</xdr:row>
          <xdr:rowOff>161925</xdr:rowOff>
        </xdr:from>
        <xdr:to>
          <xdr:col>4</xdr:col>
          <xdr:colOff>28575</xdr:colOff>
          <xdr:row>11</xdr:row>
          <xdr:rowOff>28575</xdr:rowOff>
        </xdr:to>
        <xdr:sp macro="" textlink="">
          <xdr:nvSpPr>
            <xdr:cNvPr id="1311771" name="Check Box 27" descr="その他" hidden="1">
              <a:extLst>
                <a:ext uri="{63B3BB69-23CF-44E3-9099-C40C66FF867C}">
                  <a14:compatExt spid="_x0000_s1311771"/>
                </a:ext>
                <a:ext uri="{FF2B5EF4-FFF2-40B4-BE49-F238E27FC236}">
                  <a16:creationId xmlns:a16="http://schemas.microsoft.com/office/drawing/2014/main" id="{00000000-0008-0000-1900-00001B04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161925</xdr:colOff>
          <xdr:row>9</xdr:row>
          <xdr:rowOff>161925</xdr:rowOff>
        </xdr:from>
        <xdr:to>
          <xdr:col>9</xdr:col>
          <xdr:colOff>28575</xdr:colOff>
          <xdr:row>11</xdr:row>
          <xdr:rowOff>28575</xdr:rowOff>
        </xdr:to>
        <xdr:sp macro="" textlink="">
          <xdr:nvSpPr>
            <xdr:cNvPr id="1311772" name="Check Box 28" descr="その他" hidden="1">
              <a:extLst>
                <a:ext uri="{63B3BB69-23CF-44E3-9099-C40C66FF867C}">
                  <a14:compatExt spid="_x0000_s1311772"/>
                </a:ext>
                <a:ext uri="{FF2B5EF4-FFF2-40B4-BE49-F238E27FC236}">
                  <a16:creationId xmlns:a16="http://schemas.microsoft.com/office/drawing/2014/main" id="{00000000-0008-0000-1900-00001C04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9</xdr:row>
          <xdr:rowOff>161925</xdr:rowOff>
        </xdr:from>
        <xdr:to>
          <xdr:col>16</xdr:col>
          <xdr:colOff>19050</xdr:colOff>
          <xdr:row>11</xdr:row>
          <xdr:rowOff>28575</xdr:rowOff>
        </xdr:to>
        <xdr:sp macro="" textlink="">
          <xdr:nvSpPr>
            <xdr:cNvPr id="1311773" name="Check Box 29" descr="その他" hidden="1">
              <a:extLst>
                <a:ext uri="{63B3BB69-23CF-44E3-9099-C40C66FF867C}">
                  <a14:compatExt spid="_x0000_s1311773"/>
                </a:ext>
                <a:ext uri="{FF2B5EF4-FFF2-40B4-BE49-F238E27FC236}">
                  <a16:creationId xmlns:a16="http://schemas.microsoft.com/office/drawing/2014/main" id="{00000000-0008-0000-1900-00001D04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171450</xdr:colOff>
          <xdr:row>11</xdr:row>
          <xdr:rowOff>152400</xdr:rowOff>
        </xdr:from>
        <xdr:to>
          <xdr:col>4</xdr:col>
          <xdr:colOff>38100</xdr:colOff>
          <xdr:row>13</xdr:row>
          <xdr:rowOff>19050</xdr:rowOff>
        </xdr:to>
        <xdr:sp macro="" textlink="">
          <xdr:nvSpPr>
            <xdr:cNvPr id="1178625" name="チェック 41" descr="その他" hidden="1">
              <a:extLst>
                <a:ext uri="{63B3BB69-23CF-44E3-9099-C40C66FF867C}">
                  <a14:compatExt spid="_x0000_s1178625"/>
                </a:ext>
                <a:ext uri="{FF2B5EF4-FFF2-40B4-BE49-F238E27FC236}">
                  <a16:creationId xmlns:a16="http://schemas.microsoft.com/office/drawing/2014/main" id="{00000000-0008-0000-1A00-000001FC1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11</xdr:row>
          <xdr:rowOff>152400</xdr:rowOff>
        </xdr:from>
        <xdr:to>
          <xdr:col>19</xdr:col>
          <xdr:colOff>47625</xdr:colOff>
          <xdr:row>13</xdr:row>
          <xdr:rowOff>19050</xdr:rowOff>
        </xdr:to>
        <xdr:sp macro="" textlink="">
          <xdr:nvSpPr>
            <xdr:cNvPr id="1178626" name="Check Box 42" descr="その他" hidden="1">
              <a:extLst>
                <a:ext uri="{63B3BB69-23CF-44E3-9099-C40C66FF867C}">
                  <a14:compatExt spid="_x0000_s1178626"/>
                </a:ext>
                <a:ext uri="{FF2B5EF4-FFF2-40B4-BE49-F238E27FC236}">
                  <a16:creationId xmlns:a16="http://schemas.microsoft.com/office/drawing/2014/main" id="{00000000-0008-0000-1A00-000002FC1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171450</xdr:colOff>
          <xdr:row>13</xdr:row>
          <xdr:rowOff>152400</xdr:rowOff>
        </xdr:from>
        <xdr:to>
          <xdr:col>4</xdr:col>
          <xdr:colOff>38100</xdr:colOff>
          <xdr:row>15</xdr:row>
          <xdr:rowOff>19050</xdr:rowOff>
        </xdr:to>
        <xdr:sp macro="" textlink="">
          <xdr:nvSpPr>
            <xdr:cNvPr id="1178627" name="Check Box 43" descr="その他" hidden="1">
              <a:extLst>
                <a:ext uri="{63B3BB69-23CF-44E3-9099-C40C66FF867C}">
                  <a14:compatExt spid="_x0000_s1178627"/>
                </a:ext>
                <a:ext uri="{FF2B5EF4-FFF2-40B4-BE49-F238E27FC236}">
                  <a16:creationId xmlns:a16="http://schemas.microsoft.com/office/drawing/2014/main" id="{00000000-0008-0000-1A00-000003FC1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0</xdr:colOff>
          <xdr:row>39</xdr:row>
          <xdr:rowOff>0</xdr:rowOff>
        </xdr:from>
        <xdr:to>
          <xdr:col>24</xdr:col>
          <xdr:colOff>76200</xdr:colOff>
          <xdr:row>40</xdr:row>
          <xdr:rowOff>28947</xdr:rowOff>
        </xdr:to>
        <xdr:grpSp>
          <xdr:nvGrpSpPr>
            <xdr:cNvPr id="2" name="グループ化 1">
              <a:extLst>
                <a:ext uri="{FF2B5EF4-FFF2-40B4-BE49-F238E27FC236}">
                  <a16:creationId xmlns:a16="http://schemas.microsoft.com/office/drawing/2014/main" id="{00000000-0008-0000-1A00-000002000000}"/>
                </a:ext>
              </a:extLst>
            </xdr:cNvPr>
            <xdr:cNvGrpSpPr/>
          </xdr:nvGrpSpPr>
          <xdr:grpSpPr>
            <a:xfrm>
              <a:off x="3105150" y="6486525"/>
              <a:ext cx="1162050" cy="200397"/>
              <a:chOff x="3149660" y="2696556"/>
              <a:chExt cx="1162627" cy="202828"/>
            </a:xfrm>
          </xdr:grpSpPr>
          <xdr:sp macro="" textlink="">
            <xdr:nvSpPr>
              <xdr:cNvPr id="1178628" name="Check Box 4" hidden="1">
                <a:extLst>
                  <a:ext uri="{63B3BB69-23CF-44E3-9099-C40C66FF867C}">
                    <a14:compatExt spid="_x0000_s1178628"/>
                  </a:ext>
                  <a:ext uri="{FF2B5EF4-FFF2-40B4-BE49-F238E27FC236}">
                    <a16:creationId xmlns:a16="http://schemas.microsoft.com/office/drawing/2014/main" id="{00000000-0008-0000-1A00-000004FC1100}"/>
                  </a:ext>
                </a:extLst>
              </xdr:cNvPr>
              <xdr:cNvSpPr/>
            </xdr:nvSpPr>
            <xdr:spPr bwMode="auto">
              <a:xfrm>
                <a:off x="3149660" y="2696563"/>
                <a:ext cx="557493" cy="20282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　・</a:t>
                </a:r>
              </a:p>
            </xdr:txBody>
          </xdr:sp>
          <xdr:sp macro="" textlink="">
            <xdr:nvSpPr>
              <xdr:cNvPr id="1178629" name="Check Box 5" hidden="1">
                <a:extLst>
                  <a:ext uri="{63B3BB69-23CF-44E3-9099-C40C66FF867C}">
                    <a14:compatExt spid="_x0000_s1178629"/>
                  </a:ext>
                  <a:ext uri="{FF2B5EF4-FFF2-40B4-BE49-F238E27FC236}">
                    <a16:creationId xmlns:a16="http://schemas.microsoft.com/office/drawing/2014/main" id="{00000000-0008-0000-1A00-000005FC1100}"/>
                  </a:ext>
                </a:extLst>
              </xdr:cNvPr>
              <xdr:cNvSpPr/>
            </xdr:nvSpPr>
            <xdr:spPr bwMode="auto">
              <a:xfrm>
                <a:off x="3754794" y="2696556"/>
                <a:ext cx="557493" cy="19330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0</xdr:colOff>
          <xdr:row>4</xdr:row>
          <xdr:rowOff>161925</xdr:rowOff>
        </xdr:from>
        <xdr:to>
          <xdr:col>24</xdr:col>
          <xdr:colOff>76200</xdr:colOff>
          <xdr:row>6</xdr:row>
          <xdr:rowOff>19422</xdr:rowOff>
        </xdr:to>
        <xdr:grpSp>
          <xdr:nvGrpSpPr>
            <xdr:cNvPr id="6" name="グループ化 5">
              <a:extLst>
                <a:ext uri="{FF2B5EF4-FFF2-40B4-BE49-F238E27FC236}">
                  <a16:creationId xmlns:a16="http://schemas.microsoft.com/office/drawing/2014/main" id="{00000000-0008-0000-1A00-000006000000}"/>
                </a:ext>
              </a:extLst>
            </xdr:cNvPr>
            <xdr:cNvGrpSpPr/>
          </xdr:nvGrpSpPr>
          <xdr:grpSpPr>
            <a:xfrm>
              <a:off x="3105150" y="647700"/>
              <a:ext cx="1162050" cy="200397"/>
              <a:chOff x="3149660" y="2696417"/>
              <a:chExt cx="1162627" cy="202823"/>
            </a:xfrm>
          </xdr:grpSpPr>
          <xdr:sp macro="" textlink="">
            <xdr:nvSpPr>
              <xdr:cNvPr id="1178636" name="Check Box 12" hidden="1">
                <a:extLst>
                  <a:ext uri="{63B3BB69-23CF-44E3-9099-C40C66FF867C}">
                    <a14:compatExt spid="_x0000_s1178636"/>
                  </a:ext>
                  <a:ext uri="{FF2B5EF4-FFF2-40B4-BE49-F238E27FC236}">
                    <a16:creationId xmlns:a16="http://schemas.microsoft.com/office/drawing/2014/main" id="{00000000-0008-0000-1A00-00000CFC1100}"/>
                  </a:ext>
                </a:extLst>
              </xdr:cNvPr>
              <xdr:cNvSpPr/>
            </xdr:nvSpPr>
            <xdr:spPr bwMode="auto">
              <a:xfrm>
                <a:off x="3149660" y="2696417"/>
                <a:ext cx="557493" cy="20282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178637" name="Check Box 13" hidden="1">
                <a:extLst>
                  <a:ext uri="{63B3BB69-23CF-44E3-9099-C40C66FF867C}">
                    <a14:compatExt spid="_x0000_s1178637"/>
                  </a:ext>
                  <a:ext uri="{FF2B5EF4-FFF2-40B4-BE49-F238E27FC236}">
                    <a16:creationId xmlns:a16="http://schemas.microsoft.com/office/drawing/2014/main" id="{00000000-0008-0000-1A00-00000DFC1100}"/>
                  </a:ext>
                </a:extLst>
              </xdr:cNvPr>
              <xdr:cNvSpPr/>
            </xdr:nvSpPr>
            <xdr:spPr bwMode="auto">
              <a:xfrm>
                <a:off x="3754794" y="2696532"/>
                <a:ext cx="557493" cy="19331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0</xdr:colOff>
          <xdr:row>7</xdr:row>
          <xdr:rowOff>161925</xdr:rowOff>
        </xdr:from>
        <xdr:to>
          <xdr:col>24</xdr:col>
          <xdr:colOff>76200</xdr:colOff>
          <xdr:row>9</xdr:row>
          <xdr:rowOff>19422</xdr:rowOff>
        </xdr:to>
        <xdr:grpSp>
          <xdr:nvGrpSpPr>
            <xdr:cNvPr id="7" name="グループ化 6">
              <a:extLst>
                <a:ext uri="{FF2B5EF4-FFF2-40B4-BE49-F238E27FC236}">
                  <a16:creationId xmlns:a16="http://schemas.microsoft.com/office/drawing/2014/main" id="{00000000-0008-0000-1A00-000007000000}"/>
                </a:ext>
              </a:extLst>
            </xdr:cNvPr>
            <xdr:cNvGrpSpPr/>
          </xdr:nvGrpSpPr>
          <xdr:grpSpPr>
            <a:xfrm>
              <a:off x="3105150" y="1162050"/>
              <a:ext cx="1162050" cy="200397"/>
              <a:chOff x="3149660" y="2696417"/>
              <a:chExt cx="1162627" cy="202823"/>
            </a:xfrm>
          </xdr:grpSpPr>
          <xdr:sp macro="" textlink="">
            <xdr:nvSpPr>
              <xdr:cNvPr id="1178638" name="Check Box 14" hidden="1">
                <a:extLst>
                  <a:ext uri="{63B3BB69-23CF-44E3-9099-C40C66FF867C}">
                    <a14:compatExt spid="_x0000_s1178638"/>
                  </a:ext>
                  <a:ext uri="{FF2B5EF4-FFF2-40B4-BE49-F238E27FC236}">
                    <a16:creationId xmlns:a16="http://schemas.microsoft.com/office/drawing/2014/main" id="{00000000-0008-0000-1A00-00000EFC1100}"/>
                  </a:ext>
                </a:extLst>
              </xdr:cNvPr>
              <xdr:cNvSpPr/>
            </xdr:nvSpPr>
            <xdr:spPr bwMode="auto">
              <a:xfrm>
                <a:off x="3149660" y="2696417"/>
                <a:ext cx="557493" cy="20282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178639" name="Check Box 15" hidden="1">
                <a:extLst>
                  <a:ext uri="{63B3BB69-23CF-44E3-9099-C40C66FF867C}">
                    <a14:compatExt spid="_x0000_s1178639"/>
                  </a:ext>
                  <a:ext uri="{FF2B5EF4-FFF2-40B4-BE49-F238E27FC236}">
                    <a16:creationId xmlns:a16="http://schemas.microsoft.com/office/drawing/2014/main" id="{00000000-0008-0000-1A00-00000FFC1100}"/>
                  </a:ext>
                </a:extLst>
              </xdr:cNvPr>
              <xdr:cNvSpPr/>
            </xdr:nvSpPr>
            <xdr:spPr bwMode="auto">
              <a:xfrm>
                <a:off x="3754794" y="2696532"/>
                <a:ext cx="557493" cy="19331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18</xdr:col>
      <xdr:colOff>0</xdr:colOff>
      <xdr:row>30</xdr:row>
      <xdr:rowOff>152400</xdr:rowOff>
    </xdr:from>
    <xdr:to>
      <xdr:col>24</xdr:col>
      <xdr:colOff>76200</xdr:colOff>
      <xdr:row>32</xdr:row>
      <xdr:rowOff>9897</xdr:rowOff>
    </xdr:to>
    <xdr:grpSp>
      <xdr:nvGrpSpPr>
        <xdr:cNvPr id="8" name="グループ化 7">
          <a:extLst>
            <a:ext uri="{FF2B5EF4-FFF2-40B4-BE49-F238E27FC236}">
              <a16:creationId xmlns:a16="http://schemas.microsoft.com/office/drawing/2014/main" id="{00000000-0008-0000-1A00-000008000000}"/>
            </a:ext>
          </a:extLst>
        </xdr:cNvPr>
        <xdr:cNvGrpSpPr/>
      </xdr:nvGrpSpPr>
      <xdr:grpSpPr>
        <a:xfrm>
          <a:off x="3105150" y="5095875"/>
          <a:ext cx="1162050" cy="200397"/>
          <a:chOff x="3149622" y="2696465"/>
          <a:chExt cx="1162625" cy="202828"/>
        </a:xfrm>
      </xdr:grpSpPr>
      <xdr:sp macro="" textlink="">
        <xdr:nvSpPr>
          <xdr:cNvPr id="9" name="Check Box 22" hidden="1">
            <a:extLst>
              <a:ext uri="{63B3BB69-23CF-44E3-9099-C40C66FF867C}">
                <a14:compatExt xmlns:a14="http://schemas.microsoft.com/office/drawing/2010/main" spid="_x0000_s700438"/>
              </a:ext>
              <a:ext uri="{FF2B5EF4-FFF2-40B4-BE49-F238E27FC236}">
                <a16:creationId xmlns:a16="http://schemas.microsoft.com/office/drawing/2014/main" id="{00000000-0008-0000-1A00-000009000000}"/>
              </a:ext>
            </a:extLst>
          </xdr:cNvPr>
          <xdr:cNvSpPr/>
        </xdr:nvSpPr>
        <xdr:spPr bwMode="auto">
          <a:xfrm>
            <a:off x="3149622" y="2696471"/>
            <a:ext cx="557493" cy="2028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0" name="Check Box 23" hidden="1">
            <a:extLst>
              <a:ext uri="{63B3BB69-23CF-44E3-9099-C40C66FF867C}">
                <a14:compatExt xmlns:a14="http://schemas.microsoft.com/office/drawing/2010/main" spid="_x0000_s700439"/>
              </a:ext>
              <a:ext uri="{FF2B5EF4-FFF2-40B4-BE49-F238E27FC236}">
                <a16:creationId xmlns:a16="http://schemas.microsoft.com/office/drawing/2014/main" id="{00000000-0008-0000-1A00-00000A000000}"/>
              </a:ext>
            </a:extLst>
          </xdr:cNvPr>
          <xdr:cNvSpPr/>
        </xdr:nvSpPr>
        <xdr:spPr bwMode="auto">
          <a:xfrm>
            <a:off x="3754754" y="2696465"/>
            <a:ext cx="557493" cy="19331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editAs="oneCell">
        <xdr:from>
          <xdr:col>10</xdr:col>
          <xdr:colOff>152400</xdr:colOff>
          <xdr:row>11</xdr:row>
          <xdr:rowOff>152400</xdr:rowOff>
        </xdr:from>
        <xdr:to>
          <xdr:col>12</xdr:col>
          <xdr:colOff>19050</xdr:colOff>
          <xdr:row>13</xdr:row>
          <xdr:rowOff>19050</xdr:rowOff>
        </xdr:to>
        <xdr:sp macro="" textlink="">
          <xdr:nvSpPr>
            <xdr:cNvPr id="1178640" name="Check Box 16" descr="その他" hidden="1">
              <a:extLst>
                <a:ext uri="{63B3BB69-23CF-44E3-9099-C40C66FF867C}">
                  <a14:compatExt spid="_x0000_s1178640"/>
                </a:ext>
                <a:ext uri="{FF2B5EF4-FFF2-40B4-BE49-F238E27FC236}">
                  <a16:creationId xmlns:a16="http://schemas.microsoft.com/office/drawing/2014/main" id="{00000000-0008-0000-1A00-000010FC1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171450</xdr:colOff>
          <xdr:row>13</xdr:row>
          <xdr:rowOff>152400</xdr:rowOff>
        </xdr:from>
        <xdr:to>
          <xdr:col>15</xdr:col>
          <xdr:colOff>38100</xdr:colOff>
          <xdr:row>15</xdr:row>
          <xdr:rowOff>19050</xdr:rowOff>
        </xdr:to>
        <xdr:sp macro="" textlink="">
          <xdr:nvSpPr>
            <xdr:cNvPr id="1178641" name="Check Box 17" descr="その他" hidden="1">
              <a:extLst>
                <a:ext uri="{63B3BB69-23CF-44E3-9099-C40C66FF867C}">
                  <a14:compatExt spid="_x0000_s1178641"/>
                </a:ext>
                <a:ext uri="{FF2B5EF4-FFF2-40B4-BE49-F238E27FC236}">
                  <a16:creationId xmlns:a16="http://schemas.microsoft.com/office/drawing/2014/main" id="{00000000-0008-0000-1A00-000011FC1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152400</xdr:colOff>
          <xdr:row>12</xdr:row>
          <xdr:rowOff>161925</xdr:rowOff>
        </xdr:from>
        <xdr:to>
          <xdr:col>12</xdr:col>
          <xdr:colOff>19050</xdr:colOff>
          <xdr:row>14</xdr:row>
          <xdr:rowOff>28575</xdr:rowOff>
        </xdr:to>
        <xdr:sp macro="" textlink="">
          <xdr:nvSpPr>
            <xdr:cNvPr id="1178642" name="Check Box 18" descr="その他" hidden="1">
              <a:extLst>
                <a:ext uri="{63B3BB69-23CF-44E3-9099-C40C66FF867C}">
                  <a14:compatExt spid="_x0000_s1178642"/>
                </a:ext>
                <a:ext uri="{FF2B5EF4-FFF2-40B4-BE49-F238E27FC236}">
                  <a16:creationId xmlns:a16="http://schemas.microsoft.com/office/drawing/2014/main" id="{00000000-0008-0000-1A00-000012FC1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12</xdr:row>
          <xdr:rowOff>161925</xdr:rowOff>
        </xdr:from>
        <xdr:to>
          <xdr:col>19</xdr:col>
          <xdr:colOff>47625</xdr:colOff>
          <xdr:row>14</xdr:row>
          <xdr:rowOff>28575</xdr:rowOff>
        </xdr:to>
        <xdr:sp macro="" textlink="">
          <xdr:nvSpPr>
            <xdr:cNvPr id="1178643" name="Check Box 19" descr="その他" hidden="1">
              <a:extLst>
                <a:ext uri="{63B3BB69-23CF-44E3-9099-C40C66FF867C}">
                  <a14:compatExt spid="_x0000_s1178643"/>
                </a:ext>
                <a:ext uri="{FF2B5EF4-FFF2-40B4-BE49-F238E27FC236}">
                  <a16:creationId xmlns:a16="http://schemas.microsoft.com/office/drawing/2014/main" id="{00000000-0008-0000-1A00-000013FC1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171450</xdr:colOff>
          <xdr:row>12</xdr:row>
          <xdr:rowOff>161925</xdr:rowOff>
        </xdr:from>
        <xdr:to>
          <xdr:col>4</xdr:col>
          <xdr:colOff>38100</xdr:colOff>
          <xdr:row>14</xdr:row>
          <xdr:rowOff>28575</xdr:rowOff>
        </xdr:to>
        <xdr:sp macro="" textlink="">
          <xdr:nvSpPr>
            <xdr:cNvPr id="1178644" name="Check Box 20" descr="その他" hidden="1">
              <a:extLst>
                <a:ext uri="{63B3BB69-23CF-44E3-9099-C40C66FF867C}">
                  <a14:compatExt spid="_x0000_s1178644"/>
                </a:ext>
                <a:ext uri="{FF2B5EF4-FFF2-40B4-BE49-F238E27FC236}">
                  <a16:creationId xmlns:a16="http://schemas.microsoft.com/office/drawing/2014/main" id="{00000000-0008-0000-1A00-000014FC1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19</xdr:row>
          <xdr:rowOff>161925</xdr:rowOff>
        </xdr:from>
        <xdr:to>
          <xdr:col>10</xdr:col>
          <xdr:colOff>47625</xdr:colOff>
          <xdr:row>21</xdr:row>
          <xdr:rowOff>28575</xdr:rowOff>
        </xdr:to>
        <xdr:sp macro="" textlink="">
          <xdr:nvSpPr>
            <xdr:cNvPr id="1178645" name="チェック 39" descr="その他" hidden="1">
              <a:extLst>
                <a:ext uri="{63B3BB69-23CF-44E3-9099-C40C66FF867C}">
                  <a14:compatExt spid="_x0000_s1178645"/>
                </a:ext>
                <a:ext uri="{FF2B5EF4-FFF2-40B4-BE49-F238E27FC236}">
                  <a16:creationId xmlns:a16="http://schemas.microsoft.com/office/drawing/2014/main" id="{00000000-0008-0000-1A00-000015FC1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161925</xdr:colOff>
          <xdr:row>19</xdr:row>
          <xdr:rowOff>161925</xdr:rowOff>
        </xdr:from>
        <xdr:to>
          <xdr:col>14</xdr:col>
          <xdr:colOff>28575</xdr:colOff>
          <xdr:row>21</xdr:row>
          <xdr:rowOff>28575</xdr:rowOff>
        </xdr:to>
        <xdr:sp macro="" textlink="">
          <xdr:nvSpPr>
            <xdr:cNvPr id="1178646" name="Check Box 49" descr="その他" hidden="1">
              <a:extLst>
                <a:ext uri="{63B3BB69-23CF-44E3-9099-C40C66FF867C}">
                  <a14:compatExt spid="_x0000_s1178646"/>
                </a:ext>
                <a:ext uri="{FF2B5EF4-FFF2-40B4-BE49-F238E27FC236}">
                  <a16:creationId xmlns:a16="http://schemas.microsoft.com/office/drawing/2014/main" id="{00000000-0008-0000-1A00-000016FC1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19</xdr:row>
          <xdr:rowOff>161925</xdr:rowOff>
        </xdr:from>
        <xdr:to>
          <xdr:col>18</xdr:col>
          <xdr:colOff>47625</xdr:colOff>
          <xdr:row>21</xdr:row>
          <xdr:rowOff>28575</xdr:rowOff>
        </xdr:to>
        <xdr:sp macro="" textlink="">
          <xdr:nvSpPr>
            <xdr:cNvPr id="1178647" name="Check Box 50" descr="その他" hidden="1">
              <a:extLst>
                <a:ext uri="{63B3BB69-23CF-44E3-9099-C40C66FF867C}">
                  <a14:compatExt spid="_x0000_s1178647"/>
                </a:ext>
                <a:ext uri="{FF2B5EF4-FFF2-40B4-BE49-F238E27FC236}">
                  <a16:creationId xmlns:a16="http://schemas.microsoft.com/office/drawing/2014/main" id="{00000000-0008-0000-1A00-000017FC1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171450</xdr:colOff>
          <xdr:row>19</xdr:row>
          <xdr:rowOff>161925</xdr:rowOff>
        </xdr:from>
        <xdr:to>
          <xdr:col>22</xdr:col>
          <xdr:colOff>38100</xdr:colOff>
          <xdr:row>21</xdr:row>
          <xdr:rowOff>28575</xdr:rowOff>
        </xdr:to>
        <xdr:sp macro="" textlink="">
          <xdr:nvSpPr>
            <xdr:cNvPr id="1178648" name="Check Box 51" descr="その他" hidden="1">
              <a:extLst>
                <a:ext uri="{63B3BB69-23CF-44E3-9099-C40C66FF867C}">
                  <a14:compatExt spid="_x0000_s1178648"/>
                </a:ext>
                <a:ext uri="{FF2B5EF4-FFF2-40B4-BE49-F238E27FC236}">
                  <a16:creationId xmlns:a16="http://schemas.microsoft.com/office/drawing/2014/main" id="{00000000-0008-0000-1A00-000018FC1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161925</xdr:colOff>
          <xdr:row>25</xdr:row>
          <xdr:rowOff>161925</xdr:rowOff>
        </xdr:from>
        <xdr:to>
          <xdr:col>8</xdr:col>
          <xdr:colOff>28575</xdr:colOff>
          <xdr:row>27</xdr:row>
          <xdr:rowOff>28575</xdr:rowOff>
        </xdr:to>
        <xdr:sp macro="" textlink="">
          <xdr:nvSpPr>
            <xdr:cNvPr id="1178649" name="Check Box 52" descr="その他" hidden="1">
              <a:extLst>
                <a:ext uri="{63B3BB69-23CF-44E3-9099-C40C66FF867C}">
                  <a14:compatExt spid="_x0000_s1178649"/>
                </a:ext>
                <a:ext uri="{FF2B5EF4-FFF2-40B4-BE49-F238E27FC236}">
                  <a16:creationId xmlns:a16="http://schemas.microsoft.com/office/drawing/2014/main" id="{00000000-0008-0000-1A00-000019FC1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161925</xdr:colOff>
          <xdr:row>25</xdr:row>
          <xdr:rowOff>161925</xdr:rowOff>
        </xdr:from>
        <xdr:to>
          <xdr:col>12</xdr:col>
          <xdr:colOff>28575</xdr:colOff>
          <xdr:row>27</xdr:row>
          <xdr:rowOff>28575</xdr:rowOff>
        </xdr:to>
        <xdr:sp macro="" textlink="">
          <xdr:nvSpPr>
            <xdr:cNvPr id="1178650" name="Check Box 53" descr="その他" hidden="1">
              <a:extLst>
                <a:ext uri="{63B3BB69-23CF-44E3-9099-C40C66FF867C}">
                  <a14:compatExt spid="_x0000_s1178650"/>
                </a:ext>
                <a:ext uri="{FF2B5EF4-FFF2-40B4-BE49-F238E27FC236}">
                  <a16:creationId xmlns:a16="http://schemas.microsoft.com/office/drawing/2014/main" id="{00000000-0008-0000-1A00-00001AFC1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161925</xdr:colOff>
          <xdr:row>25</xdr:row>
          <xdr:rowOff>161925</xdr:rowOff>
        </xdr:from>
        <xdr:to>
          <xdr:col>16</xdr:col>
          <xdr:colOff>28575</xdr:colOff>
          <xdr:row>27</xdr:row>
          <xdr:rowOff>28575</xdr:rowOff>
        </xdr:to>
        <xdr:sp macro="" textlink="">
          <xdr:nvSpPr>
            <xdr:cNvPr id="1178651" name="Check Box 54" descr="その他" hidden="1">
              <a:extLst>
                <a:ext uri="{63B3BB69-23CF-44E3-9099-C40C66FF867C}">
                  <a14:compatExt spid="_x0000_s1178651"/>
                </a:ext>
                <a:ext uri="{FF2B5EF4-FFF2-40B4-BE49-F238E27FC236}">
                  <a16:creationId xmlns:a16="http://schemas.microsoft.com/office/drawing/2014/main" id="{00000000-0008-0000-1A00-00001BFC1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161925</xdr:colOff>
          <xdr:row>26</xdr:row>
          <xdr:rowOff>161925</xdr:rowOff>
        </xdr:from>
        <xdr:to>
          <xdr:col>8</xdr:col>
          <xdr:colOff>28575</xdr:colOff>
          <xdr:row>28</xdr:row>
          <xdr:rowOff>28575</xdr:rowOff>
        </xdr:to>
        <xdr:sp macro="" textlink="">
          <xdr:nvSpPr>
            <xdr:cNvPr id="1178652" name="Check Box 55" descr="その他" hidden="1">
              <a:extLst>
                <a:ext uri="{63B3BB69-23CF-44E3-9099-C40C66FF867C}">
                  <a14:compatExt spid="_x0000_s1178652"/>
                </a:ext>
                <a:ext uri="{FF2B5EF4-FFF2-40B4-BE49-F238E27FC236}">
                  <a16:creationId xmlns:a16="http://schemas.microsoft.com/office/drawing/2014/main" id="{00000000-0008-0000-1A00-00001CFC1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161925</xdr:colOff>
          <xdr:row>28</xdr:row>
          <xdr:rowOff>161925</xdr:rowOff>
        </xdr:from>
        <xdr:to>
          <xdr:col>8</xdr:col>
          <xdr:colOff>28575</xdr:colOff>
          <xdr:row>30</xdr:row>
          <xdr:rowOff>28575</xdr:rowOff>
        </xdr:to>
        <xdr:sp macro="" textlink="">
          <xdr:nvSpPr>
            <xdr:cNvPr id="1178653" name="Check Box 56" descr="その他" hidden="1">
              <a:extLst>
                <a:ext uri="{63B3BB69-23CF-44E3-9099-C40C66FF867C}">
                  <a14:compatExt spid="_x0000_s1178653"/>
                </a:ext>
                <a:ext uri="{FF2B5EF4-FFF2-40B4-BE49-F238E27FC236}">
                  <a16:creationId xmlns:a16="http://schemas.microsoft.com/office/drawing/2014/main" id="{00000000-0008-0000-1A00-00001DFC1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161925</xdr:colOff>
          <xdr:row>28</xdr:row>
          <xdr:rowOff>161925</xdr:rowOff>
        </xdr:from>
        <xdr:to>
          <xdr:col>21</xdr:col>
          <xdr:colOff>28575</xdr:colOff>
          <xdr:row>30</xdr:row>
          <xdr:rowOff>28575</xdr:rowOff>
        </xdr:to>
        <xdr:sp macro="" textlink="">
          <xdr:nvSpPr>
            <xdr:cNvPr id="1178654" name="Check Box 57" descr="その他" hidden="1">
              <a:extLst>
                <a:ext uri="{63B3BB69-23CF-44E3-9099-C40C66FF867C}">
                  <a14:compatExt spid="_x0000_s1178654"/>
                </a:ext>
                <a:ext uri="{FF2B5EF4-FFF2-40B4-BE49-F238E27FC236}">
                  <a16:creationId xmlns:a16="http://schemas.microsoft.com/office/drawing/2014/main" id="{00000000-0008-0000-1A00-00001EFC1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40</xdr:row>
          <xdr:rowOff>152400</xdr:rowOff>
        </xdr:from>
        <xdr:to>
          <xdr:col>10</xdr:col>
          <xdr:colOff>47625</xdr:colOff>
          <xdr:row>42</xdr:row>
          <xdr:rowOff>19050</xdr:rowOff>
        </xdr:to>
        <xdr:sp macro="" textlink="">
          <xdr:nvSpPr>
            <xdr:cNvPr id="1178655" name="チェック 37" descr="その他" hidden="1">
              <a:extLst>
                <a:ext uri="{63B3BB69-23CF-44E3-9099-C40C66FF867C}">
                  <a14:compatExt spid="_x0000_s1178655"/>
                </a:ext>
                <a:ext uri="{FF2B5EF4-FFF2-40B4-BE49-F238E27FC236}">
                  <a16:creationId xmlns:a16="http://schemas.microsoft.com/office/drawing/2014/main" id="{00000000-0008-0000-1A00-00001FFC1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161925</xdr:colOff>
          <xdr:row>40</xdr:row>
          <xdr:rowOff>152400</xdr:rowOff>
        </xdr:from>
        <xdr:to>
          <xdr:col>14</xdr:col>
          <xdr:colOff>28575</xdr:colOff>
          <xdr:row>42</xdr:row>
          <xdr:rowOff>28575</xdr:rowOff>
        </xdr:to>
        <xdr:sp macro="" textlink="">
          <xdr:nvSpPr>
            <xdr:cNvPr id="1178656" name="Check Box 66" descr="その他" hidden="1">
              <a:extLst>
                <a:ext uri="{63B3BB69-23CF-44E3-9099-C40C66FF867C}">
                  <a14:compatExt spid="_x0000_s1178656"/>
                </a:ext>
                <a:ext uri="{FF2B5EF4-FFF2-40B4-BE49-F238E27FC236}">
                  <a16:creationId xmlns:a16="http://schemas.microsoft.com/office/drawing/2014/main" id="{00000000-0008-0000-1A00-000020FC1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xdr:colOff>
          <xdr:row>40</xdr:row>
          <xdr:rowOff>142875</xdr:rowOff>
        </xdr:from>
        <xdr:to>
          <xdr:col>20</xdr:col>
          <xdr:colOff>57150</xdr:colOff>
          <xdr:row>42</xdr:row>
          <xdr:rowOff>19050</xdr:rowOff>
        </xdr:to>
        <xdr:sp macro="" textlink="">
          <xdr:nvSpPr>
            <xdr:cNvPr id="1178657" name="Check Box 67" descr="その他" hidden="1">
              <a:extLst>
                <a:ext uri="{63B3BB69-23CF-44E3-9099-C40C66FF867C}">
                  <a14:compatExt spid="_x0000_s1178657"/>
                </a:ext>
                <a:ext uri="{FF2B5EF4-FFF2-40B4-BE49-F238E27FC236}">
                  <a16:creationId xmlns:a16="http://schemas.microsoft.com/office/drawing/2014/main" id="{00000000-0008-0000-1A00-000021FC1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42</xdr:row>
          <xdr:rowOff>152400</xdr:rowOff>
        </xdr:from>
        <xdr:to>
          <xdr:col>10</xdr:col>
          <xdr:colOff>57150</xdr:colOff>
          <xdr:row>44</xdr:row>
          <xdr:rowOff>19050</xdr:rowOff>
        </xdr:to>
        <xdr:sp macro="" textlink="">
          <xdr:nvSpPr>
            <xdr:cNvPr id="1178658" name="Check Box 68" descr="その他" hidden="1">
              <a:extLst>
                <a:ext uri="{63B3BB69-23CF-44E3-9099-C40C66FF867C}">
                  <a14:compatExt spid="_x0000_s1178658"/>
                </a:ext>
                <a:ext uri="{FF2B5EF4-FFF2-40B4-BE49-F238E27FC236}">
                  <a16:creationId xmlns:a16="http://schemas.microsoft.com/office/drawing/2014/main" id="{00000000-0008-0000-1A00-000022FC1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161925</xdr:colOff>
          <xdr:row>42</xdr:row>
          <xdr:rowOff>152400</xdr:rowOff>
        </xdr:from>
        <xdr:to>
          <xdr:col>16</xdr:col>
          <xdr:colOff>28575</xdr:colOff>
          <xdr:row>44</xdr:row>
          <xdr:rowOff>19050</xdr:rowOff>
        </xdr:to>
        <xdr:sp macro="" textlink="">
          <xdr:nvSpPr>
            <xdr:cNvPr id="1178659" name="Check Box 69" descr="その他" hidden="1">
              <a:extLst>
                <a:ext uri="{63B3BB69-23CF-44E3-9099-C40C66FF867C}">
                  <a14:compatExt spid="_x0000_s1178659"/>
                </a:ext>
                <a:ext uri="{FF2B5EF4-FFF2-40B4-BE49-F238E27FC236}">
                  <a16:creationId xmlns:a16="http://schemas.microsoft.com/office/drawing/2014/main" id="{00000000-0008-0000-1A00-000023FC1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171450</xdr:colOff>
          <xdr:row>44</xdr:row>
          <xdr:rowOff>152400</xdr:rowOff>
        </xdr:from>
        <xdr:to>
          <xdr:col>10</xdr:col>
          <xdr:colOff>47625</xdr:colOff>
          <xdr:row>46</xdr:row>
          <xdr:rowOff>19050</xdr:rowOff>
        </xdr:to>
        <xdr:sp macro="" textlink="">
          <xdr:nvSpPr>
            <xdr:cNvPr id="1178660" name="Check Box 71" descr="その他" hidden="1">
              <a:extLst>
                <a:ext uri="{63B3BB69-23CF-44E3-9099-C40C66FF867C}">
                  <a14:compatExt spid="_x0000_s1178660"/>
                </a:ext>
                <a:ext uri="{FF2B5EF4-FFF2-40B4-BE49-F238E27FC236}">
                  <a16:creationId xmlns:a16="http://schemas.microsoft.com/office/drawing/2014/main" id="{00000000-0008-0000-1A00-000024FC1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161925</xdr:colOff>
          <xdr:row>44</xdr:row>
          <xdr:rowOff>161925</xdr:rowOff>
        </xdr:from>
        <xdr:to>
          <xdr:col>16</xdr:col>
          <xdr:colOff>28575</xdr:colOff>
          <xdr:row>46</xdr:row>
          <xdr:rowOff>28575</xdr:rowOff>
        </xdr:to>
        <xdr:sp macro="" textlink="">
          <xdr:nvSpPr>
            <xdr:cNvPr id="1178661" name="Check Box 72" descr="その他" hidden="1">
              <a:extLst>
                <a:ext uri="{63B3BB69-23CF-44E3-9099-C40C66FF867C}">
                  <a14:compatExt spid="_x0000_s1178661"/>
                </a:ext>
                <a:ext uri="{FF2B5EF4-FFF2-40B4-BE49-F238E27FC236}">
                  <a16:creationId xmlns:a16="http://schemas.microsoft.com/office/drawing/2014/main" id="{00000000-0008-0000-1A00-000025FC1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0</xdr:colOff>
          <xdr:row>46</xdr:row>
          <xdr:rowOff>161925</xdr:rowOff>
        </xdr:from>
        <xdr:to>
          <xdr:col>24</xdr:col>
          <xdr:colOff>76200</xdr:colOff>
          <xdr:row>48</xdr:row>
          <xdr:rowOff>19422</xdr:rowOff>
        </xdr:to>
        <xdr:grpSp>
          <xdr:nvGrpSpPr>
            <xdr:cNvPr id="11" name="グループ化 10">
              <a:extLst>
                <a:ext uri="{FF2B5EF4-FFF2-40B4-BE49-F238E27FC236}">
                  <a16:creationId xmlns:a16="http://schemas.microsoft.com/office/drawing/2014/main" id="{00000000-0008-0000-1A00-00000B000000}"/>
                </a:ext>
              </a:extLst>
            </xdr:cNvPr>
            <xdr:cNvGrpSpPr/>
          </xdr:nvGrpSpPr>
          <xdr:grpSpPr>
            <a:xfrm>
              <a:off x="3105150" y="7848600"/>
              <a:ext cx="1162050" cy="200397"/>
              <a:chOff x="3149660" y="2696417"/>
              <a:chExt cx="1162627" cy="202823"/>
            </a:xfrm>
          </xdr:grpSpPr>
          <xdr:sp macro="" textlink="">
            <xdr:nvSpPr>
              <xdr:cNvPr id="1178662" name="Check Box 38" hidden="1">
                <a:extLst>
                  <a:ext uri="{63B3BB69-23CF-44E3-9099-C40C66FF867C}">
                    <a14:compatExt spid="_x0000_s1178662"/>
                  </a:ext>
                  <a:ext uri="{FF2B5EF4-FFF2-40B4-BE49-F238E27FC236}">
                    <a16:creationId xmlns:a16="http://schemas.microsoft.com/office/drawing/2014/main" id="{00000000-0008-0000-1A00-000026FC1100}"/>
                  </a:ext>
                </a:extLst>
              </xdr:cNvPr>
              <xdr:cNvSpPr/>
            </xdr:nvSpPr>
            <xdr:spPr bwMode="auto">
              <a:xfrm>
                <a:off x="3149660" y="2696417"/>
                <a:ext cx="557493" cy="20282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　・</a:t>
                </a:r>
              </a:p>
            </xdr:txBody>
          </xdr:sp>
          <xdr:sp macro="" textlink="">
            <xdr:nvSpPr>
              <xdr:cNvPr id="1178663" name="Check Box 39" hidden="1">
                <a:extLst>
                  <a:ext uri="{63B3BB69-23CF-44E3-9099-C40C66FF867C}">
                    <a14:compatExt spid="_x0000_s1178663"/>
                  </a:ext>
                  <a:ext uri="{FF2B5EF4-FFF2-40B4-BE49-F238E27FC236}">
                    <a16:creationId xmlns:a16="http://schemas.microsoft.com/office/drawing/2014/main" id="{00000000-0008-0000-1A00-000027FC1100}"/>
                  </a:ext>
                </a:extLst>
              </xdr:cNvPr>
              <xdr:cNvSpPr/>
            </xdr:nvSpPr>
            <xdr:spPr bwMode="auto">
              <a:xfrm>
                <a:off x="3754794" y="2696532"/>
                <a:ext cx="557493" cy="19331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0</xdr:colOff>
          <xdr:row>30</xdr:row>
          <xdr:rowOff>161925</xdr:rowOff>
        </xdr:from>
        <xdr:to>
          <xdr:col>24</xdr:col>
          <xdr:colOff>76200</xdr:colOff>
          <xdr:row>32</xdr:row>
          <xdr:rowOff>19422</xdr:rowOff>
        </xdr:to>
        <xdr:grpSp>
          <xdr:nvGrpSpPr>
            <xdr:cNvPr id="12" name="グループ化 11">
              <a:extLst>
                <a:ext uri="{FF2B5EF4-FFF2-40B4-BE49-F238E27FC236}">
                  <a16:creationId xmlns:a16="http://schemas.microsoft.com/office/drawing/2014/main" id="{00000000-0008-0000-1A00-00000C000000}"/>
                </a:ext>
              </a:extLst>
            </xdr:cNvPr>
            <xdr:cNvGrpSpPr/>
          </xdr:nvGrpSpPr>
          <xdr:grpSpPr>
            <a:xfrm>
              <a:off x="3105150" y="5105400"/>
              <a:ext cx="1162050" cy="200397"/>
              <a:chOff x="3149660" y="2696417"/>
              <a:chExt cx="1162627" cy="202823"/>
            </a:xfrm>
            <a:solidFill>
              <a:schemeClr val="accent2"/>
            </a:solidFill>
          </xdr:grpSpPr>
          <xdr:sp macro="" textlink="">
            <xdr:nvSpPr>
              <xdr:cNvPr id="1178664" name="Check Box 40" hidden="1">
                <a:extLst>
                  <a:ext uri="{63B3BB69-23CF-44E3-9099-C40C66FF867C}">
                    <a14:compatExt spid="_x0000_s1178664"/>
                  </a:ext>
                  <a:ext uri="{FF2B5EF4-FFF2-40B4-BE49-F238E27FC236}">
                    <a16:creationId xmlns:a16="http://schemas.microsoft.com/office/drawing/2014/main" id="{00000000-0008-0000-1A00-000028FC1100}"/>
                  </a:ext>
                </a:extLst>
              </xdr:cNvPr>
              <xdr:cNvSpPr/>
            </xdr:nvSpPr>
            <xdr:spPr bwMode="auto">
              <a:xfrm>
                <a:off x="3149660" y="2696417"/>
                <a:ext cx="557493" cy="20282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178665" name="Check Box 41" hidden="1">
                <a:extLst>
                  <a:ext uri="{63B3BB69-23CF-44E3-9099-C40C66FF867C}">
                    <a14:compatExt spid="_x0000_s1178665"/>
                  </a:ext>
                  <a:ext uri="{FF2B5EF4-FFF2-40B4-BE49-F238E27FC236}">
                    <a16:creationId xmlns:a16="http://schemas.microsoft.com/office/drawing/2014/main" id="{00000000-0008-0000-1A00-000029FC1100}"/>
                  </a:ext>
                </a:extLst>
              </xdr:cNvPr>
              <xdr:cNvSpPr/>
            </xdr:nvSpPr>
            <xdr:spPr bwMode="auto">
              <a:xfrm>
                <a:off x="3754794" y="2696532"/>
                <a:ext cx="557493" cy="19331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0</xdr:colOff>
          <xdr:row>50</xdr:row>
          <xdr:rowOff>169204</xdr:rowOff>
        </xdr:from>
        <xdr:to>
          <xdr:col>24</xdr:col>
          <xdr:colOff>143703</xdr:colOff>
          <xdr:row>52</xdr:row>
          <xdr:rowOff>41575</xdr:rowOff>
        </xdr:to>
        <xdr:grpSp>
          <xdr:nvGrpSpPr>
            <xdr:cNvPr id="13" name="グループ化 12">
              <a:extLst>
                <a:ext uri="{FF2B5EF4-FFF2-40B4-BE49-F238E27FC236}">
                  <a16:creationId xmlns:a16="http://schemas.microsoft.com/office/drawing/2014/main" id="{00000000-0008-0000-1A00-00000D000000}"/>
                </a:ext>
              </a:extLst>
            </xdr:cNvPr>
            <xdr:cNvGrpSpPr/>
          </xdr:nvGrpSpPr>
          <xdr:grpSpPr>
            <a:xfrm>
              <a:off x="3105150" y="8541679"/>
              <a:ext cx="1229553" cy="215271"/>
              <a:chOff x="3337895" y="405848"/>
              <a:chExt cx="1222163" cy="212035"/>
            </a:xfrm>
          </xdr:grpSpPr>
          <xdr:sp macro="" textlink="">
            <xdr:nvSpPr>
              <xdr:cNvPr id="1178666" name="Check Box 42" hidden="1">
                <a:extLst>
                  <a:ext uri="{63B3BB69-23CF-44E3-9099-C40C66FF867C}">
                    <a14:compatExt spid="_x0000_s1178666"/>
                  </a:ext>
                  <a:ext uri="{FF2B5EF4-FFF2-40B4-BE49-F238E27FC236}">
                    <a16:creationId xmlns:a16="http://schemas.microsoft.com/office/drawing/2014/main" id="{00000000-0008-0000-1A00-00002AFC1100}"/>
                  </a:ext>
                </a:extLst>
              </xdr:cNvPr>
              <xdr:cNvSpPr/>
            </xdr:nvSpPr>
            <xdr:spPr bwMode="auto">
              <a:xfrm>
                <a:off x="3337895" y="405848"/>
                <a:ext cx="670491"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178667" name="Check Box 43" hidden="1">
                <a:extLst>
                  <a:ext uri="{63B3BB69-23CF-44E3-9099-C40C66FF867C}">
                    <a14:compatExt spid="_x0000_s1178667"/>
                  </a:ext>
                  <a:ext uri="{FF2B5EF4-FFF2-40B4-BE49-F238E27FC236}">
                    <a16:creationId xmlns:a16="http://schemas.microsoft.com/office/drawing/2014/main" id="{00000000-0008-0000-1A00-00002BFC1100}"/>
                  </a:ext>
                </a:extLst>
              </xdr:cNvPr>
              <xdr:cNvSpPr/>
            </xdr:nvSpPr>
            <xdr:spPr bwMode="auto">
              <a:xfrm>
                <a:off x="3882539" y="405848"/>
                <a:ext cx="677519"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0</xdr:colOff>
          <xdr:row>56</xdr:row>
          <xdr:rowOff>0</xdr:rowOff>
        </xdr:from>
        <xdr:to>
          <xdr:col>24</xdr:col>
          <xdr:colOff>143703</xdr:colOff>
          <xdr:row>57</xdr:row>
          <xdr:rowOff>43821</xdr:rowOff>
        </xdr:to>
        <xdr:grpSp>
          <xdr:nvGrpSpPr>
            <xdr:cNvPr id="14" name="グループ化 13">
              <a:extLst>
                <a:ext uri="{FF2B5EF4-FFF2-40B4-BE49-F238E27FC236}">
                  <a16:creationId xmlns:a16="http://schemas.microsoft.com/office/drawing/2014/main" id="{00000000-0008-0000-1A00-00000E000000}"/>
                </a:ext>
              </a:extLst>
            </xdr:cNvPr>
            <xdr:cNvGrpSpPr/>
          </xdr:nvGrpSpPr>
          <xdr:grpSpPr>
            <a:xfrm>
              <a:off x="3105150" y="9401175"/>
              <a:ext cx="1229553" cy="215271"/>
              <a:chOff x="3337895" y="405848"/>
              <a:chExt cx="1222163" cy="212035"/>
            </a:xfrm>
          </xdr:grpSpPr>
          <xdr:sp macro="" textlink="">
            <xdr:nvSpPr>
              <xdr:cNvPr id="1178668" name="Check Box 44" hidden="1">
                <a:extLst>
                  <a:ext uri="{63B3BB69-23CF-44E3-9099-C40C66FF867C}">
                    <a14:compatExt spid="_x0000_s1178668"/>
                  </a:ext>
                  <a:ext uri="{FF2B5EF4-FFF2-40B4-BE49-F238E27FC236}">
                    <a16:creationId xmlns:a16="http://schemas.microsoft.com/office/drawing/2014/main" id="{00000000-0008-0000-1A00-00002CFC1100}"/>
                  </a:ext>
                </a:extLst>
              </xdr:cNvPr>
              <xdr:cNvSpPr/>
            </xdr:nvSpPr>
            <xdr:spPr bwMode="auto">
              <a:xfrm>
                <a:off x="3337895" y="405848"/>
                <a:ext cx="670491"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178669" name="Check Box 45" hidden="1">
                <a:extLst>
                  <a:ext uri="{63B3BB69-23CF-44E3-9099-C40C66FF867C}">
                    <a14:compatExt spid="_x0000_s1178669"/>
                  </a:ext>
                  <a:ext uri="{FF2B5EF4-FFF2-40B4-BE49-F238E27FC236}">
                    <a16:creationId xmlns:a16="http://schemas.microsoft.com/office/drawing/2014/main" id="{00000000-0008-0000-1A00-00002DFC1100}"/>
                  </a:ext>
                </a:extLst>
              </xdr:cNvPr>
              <xdr:cNvSpPr/>
            </xdr:nvSpPr>
            <xdr:spPr bwMode="auto">
              <a:xfrm>
                <a:off x="3882539" y="405848"/>
                <a:ext cx="677519"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161925</xdr:colOff>
          <xdr:row>60</xdr:row>
          <xdr:rowOff>0</xdr:rowOff>
        </xdr:from>
        <xdr:to>
          <xdr:col>24</xdr:col>
          <xdr:colOff>124653</xdr:colOff>
          <xdr:row>61</xdr:row>
          <xdr:rowOff>43821</xdr:rowOff>
        </xdr:to>
        <xdr:grpSp>
          <xdr:nvGrpSpPr>
            <xdr:cNvPr id="15" name="グループ化 14">
              <a:extLst>
                <a:ext uri="{FF2B5EF4-FFF2-40B4-BE49-F238E27FC236}">
                  <a16:creationId xmlns:a16="http://schemas.microsoft.com/office/drawing/2014/main" id="{00000000-0008-0000-1A00-00000F000000}"/>
                </a:ext>
              </a:extLst>
            </xdr:cNvPr>
            <xdr:cNvGrpSpPr/>
          </xdr:nvGrpSpPr>
          <xdr:grpSpPr>
            <a:xfrm>
              <a:off x="3086100" y="10086975"/>
              <a:ext cx="1229553" cy="215271"/>
              <a:chOff x="3337895" y="405848"/>
              <a:chExt cx="1222163" cy="212035"/>
            </a:xfrm>
          </xdr:grpSpPr>
          <xdr:sp macro="" textlink="">
            <xdr:nvSpPr>
              <xdr:cNvPr id="1178670" name="Check Box 46" hidden="1">
                <a:extLst>
                  <a:ext uri="{63B3BB69-23CF-44E3-9099-C40C66FF867C}">
                    <a14:compatExt spid="_x0000_s1178670"/>
                  </a:ext>
                  <a:ext uri="{FF2B5EF4-FFF2-40B4-BE49-F238E27FC236}">
                    <a16:creationId xmlns:a16="http://schemas.microsoft.com/office/drawing/2014/main" id="{00000000-0008-0000-1A00-00002EFC1100}"/>
                  </a:ext>
                </a:extLst>
              </xdr:cNvPr>
              <xdr:cNvSpPr/>
            </xdr:nvSpPr>
            <xdr:spPr bwMode="auto">
              <a:xfrm>
                <a:off x="3337895" y="405848"/>
                <a:ext cx="670491"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178671" name="Check Box 47" hidden="1">
                <a:extLst>
                  <a:ext uri="{63B3BB69-23CF-44E3-9099-C40C66FF867C}">
                    <a14:compatExt spid="_x0000_s1178671"/>
                  </a:ext>
                  <a:ext uri="{FF2B5EF4-FFF2-40B4-BE49-F238E27FC236}">
                    <a16:creationId xmlns:a16="http://schemas.microsoft.com/office/drawing/2014/main" id="{00000000-0008-0000-1A00-00002FFC1100}"/>
                  </a:ext>
                </a:extLst>
              </xdr:cNvPr>
              <xdr:cNvSpPr/>
            </xdr:nvSpPr>
            <xdr:spPr bwMode="auto">
              <a:xfrm>
                <a:off x="3882539" y="405848"/>
                <a:ext cx="677519"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wsDr>
</file>

<file path=xl/drawings/drawing2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0</xdr:colOff>
          <xdr:row>23</xdr:row>
          <xdr:rowOff>142875</xdr:rowOff>
        </xdr:from>
        <xdr:to>
          <xdr:col>4</xdr:col>
          <xdr:colOff>47625</xdr:colOff>
          <xdr:row>25</xdr:row>
          <xdr:rowOff>9525</xdr:rowOff>
        </xdr:to>
        <xdr:sp macro="" textlink="">
          <xdr:nvSpPr>
            <xdr:cNvPr id="1198081" name="Check Box 52" descr="その他" hidden="1">
              <a:extLst>
                <a:ext uri="{63B3BB69-23CF-44E3-9099-C40C66FF867C}">
                  <a14:compatExt spid="_x0000_s1198081"/>
                </a:ext>
                <a:ext uri="{FF2B5EF4-FFF2-40B4-BE49-F238E27FC236}">
                  <a16:creationId xmlns:a16="http://schemas.microsoft.com/office/drawing/2014/main" id="{00000000-0008-0000-1B00-000001481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45</xdr:row>
          <xdr:rowOff>152400</xdr:rowOff>
        </xdr:from>
        <xdr:to>
          <xdr:col>5</xdr:col>
          <xdr:colOff>47625</xdr:colOff>
          <xdr:row>47</xdr:row>
          <xdr:rowOff>19050</xdr:rowOff>
        </xdr:to>
        <xdr:sp macro="" textlink="">
          <xdr:nvSpPr>
            <xdr:cNvPr id="1198082" name="Check Box 53" descr="その他" hidden="1">
              <a:extLst>
                <a:ext uri="{63B3BB69-23CF-44E3-9099-C40C66FF867C}">
                  <a14:compatExt spid="_x0000_s1198082"/>
                </a:ext>
                <a:ext uri="{FF2B5EF4-FFF2-40B4-BE49-F238E27FC236}">
                  <a16:creationId xmlns:a16="http://schemas.microsoft.com/office/drawing/2014/main" id="{00000000-0008-0000-1B00-000002481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46</xdr:row>
          <xdr:rowOff>142875</xdr:rowOff>
        </xdr:from>
        <xdr:to>
          <xdr:col>5</xdr:col>
          <xdr:colOff>47625</xdr:colOff>
          <xdr:row>48</xdr:row>
          <xdr:rowOff>9525</xdr:rowOff>
        </xdr:to>
        <xdr:sp macro="" textlink="">
          <xdr:nvSpPr>
            <xdr:cNvPr id="1198083" name="Check Box 54" descr="その他" hidden="1">
              <a:extLst>
                <a:ext uri="{63B3BB69-23CF-44E3-9099-C40C66FF867C}">
                  <a14:compatExt spid="_x0000_s1198083"/>
                </a:ext>
                <a:ext uri="{FF2B5EF4-FFF2-40B4-BE49-F238E27FC236}">
                  <a16:creationId xmlns:a16="http://schemas.microsoft.com/office/drawing/2014/main" id="{00000000-0008-0000-1B00-000003481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24</xdr:row>
          <xdr:rowOff>142875</xdr:rowOff>
        </xdr:from>
        <xdr:to>
          <xdr:col>4</xdr:col>
          <xdr:colOff>47625</xdr:colOff>
          <xdr:row>26</xdr:row>
          <xdr:rowOff>9525</xdr:rowOff>
        </xdr:to>
        <xdr:sp macro="" textlink="">
          <xdr:nvSpPr>
            <xdr:cNvPr id="1198084" name="Check Box 55" descr="その他" hidden="1">
              <a:extLst>
                <a:ext uri="{63B3BB69-23CF-44E3-9099-C40C66FF867C}">
                  <a14:compatExt spid="_x0000_s1198084"/>
                </a:ext>
                <a:ext uri="{FF2B5EF4-FFF2-40B4-BE49-F238E27FC236}">
                  <a16:creationId xmlns:a16="http://schemas.microsoft.com/office/drawing/2014/main" id="{00000000-0008-0000-1B00-000004481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25</xdr:row>
          <xdr:rowOff>142875</xdr:rowOff>
        </xdr:from>
        <xdr:to>
          <xdr:col>4</xdr:col>
          <xdr:colOff>47625</xdr:colOff>
          <xdr:row>27</xdr:row>
          <xdr:rowOff>9525</xdr:rowOff>
        </xdr:to>
        <xdr:sp macro="" textlink="">
          <xdr:nvSpPr>
            <xdr:cNvPr id="1198085" name="Check Box 56" descr="その他" hidden="1">
              <a:extLst>
                <a:ext uri="{63B3BB69-23CF-44E3-9099-C40C66FF867C}">
                  <a14:compatExt spid="_x0000_s1198085"/>
                </a:ext>
                <a:ext uri="{FF2B5EF4-FFF2-40B4-BE49-F238E27FC236}">
                  <a16:creationId xmlns:a16="http://schemas.microsoft.com/office/drawing/2014/main" id="{00000000-0008-0000-1B00-000005481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47</xdr:row>
          <xdr:rowOff>133350</xdr:rowOff>
        </xdr:from>
        <xdr:to>
          <xdr:col>5</xdr:col>
          <xdr:colOff>57150</xdr:colOff>
          <xdr:row>49</xdr:row>
          <xdr:rowOff>0</xdr:rowOff>
        </xdr:to>
        <xdr:sp macro="" textlink="">
          <xdr:nvSpPr>
            <xdr:cNvPr id="1198086" name="Check Box 57" descr="その他" hidden="1">
              <a:extLst>
                <a:ext uri="{63B3BB69-23CF-44E3-9099-C40C66FF867C}">
                  <a14:compatExt spid="_x0000_s1198086"/>
                </a:ext>
                <a:ext uri="{FF2B5EF4-FFF2-40B4-BE49-F238E27FC236}">
                  <a16:creationId xmlns:a16="http://schemas.microsoft.com/office/drawing/2014/main" id="{00000000-0008-0000-1B00-000006481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161925</xdr:colOff>
          <xdr:row>5</xdr:row>
          <xdr:rowOff>146795</xdr:rowOff>
        </xdr:from>
        <xdr:to>
          <xdr:col>24</xdr:col>
          <xdr:colOff>124653</xdr:colOff>
          <xdr:row>7</xdr:row>
          <xdr:rowOff>22529</xdr:rowOff>
        </xdr:to>
        <xdr:grpSp>
          <xdr:nvGrpSpPr>
            <xdr:cNvPr id="2" name="グループ化 1">
              <a:extLst>
                <a:ext uri="{FF2B5EF4-FFF2-40B4-BE49-F238E27FC236}">
                  <a16:creationId xmlns:a16="http://schemas.microsoft.com/office/drawing/2014/main" id="{00000000-0008-0000-1B00-000002000000}"/>
                </a:ext>
              </a:extLst>
            </xdr:cNvPr>
            <xdr:cNvGrpSpPr/>
          </xdr:nvGrpSpPr>
          <xdr:grpSpPr>
            <a:xfrm>
              <a:off x="3086100" y="804020"/>
              <a:ext cx="1229553" cy="218634"/>
              <a:chOff x="3337895" y="405848"/>
              <a:chExt cx="1222163" cy="212035"/>
            </a:xfrm>
          </xdr:grpSpPr>
          <xdr:sp macro="" textlink="">
            <xdr:nvSpPr>
              <xdr:cNvPr id="1198087" name="Check Box 7" hidden="1">
                <a:extLst>
                  <a:ext uri="{63B3BB69-23CF-44E3-9099-C40C66FF867C}">
                    <a14:compatExt spid="_x0000_s1198087"/>
                  </a:ext>
                  <a:ext uri="{FF2B5EF4-FFF2-40B4-BE49-F238E27FC236}">
                    <a16:creationId xmlns:a16="http://schemas.microsoft.com/office/drawing/2014/main" id="{00000000-0008-0000-1B00-000007481200}"/>
                  </a:ext>
                </a:extLst>
              </xdr:cNvPr>
              <xdr:cNvSpPr/>
            </xdr:nvSpPr>
            <xdr:spPr bwMode="auto">
              <a:xfrm>
                <a:off x="3337895" y="405848"/>
                <a:ext cx="670491"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198088" name="Check Box 8" hidden="1">
                <a:extLst>
                  <a:ext uri="{63B3BB69-23CF-44E3-9099-C40C66FF867C}">
                    <a14:compatExt spid="_x0000_s1198088"/>
                  </a:ext>
                  <a:ext uri="{FF2B5EF4-FFF2-40B4-BE49-F238E27FC236}">
                    <a16:creationId xmlns:a16="http://schemas.microsoft.com/office/drawing/2014/main" id="{00000000-0008-0000-1B00-000008481200}"/>
                  </a:ext>
                </a:extLst>
              </xdr:cNvPr>
              <xdr:cNvSpPr/>
            </xdr:nvSpPr>
            <xdr:spPr bwMode="auto">
              <a:xfrm>
                <a:off x="3882539" y="405848"/>
                <a:ext cx="677519"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17</xdr:col>
      <xdr:colOff>161925</xdr:colOff>
      <xdr:row>21</xdr:row>
      <xdr:rowOff>133350</xdr:rowOff>
    </xdr:from>
    <xdr:to>
      <xdr:col>24</xdr:col>
      <xdr:colOff>124652</xdr:colOff>
      <xdr:row>23</xdr:row>
      <xdr:rowOff>5721</xdr:rowOff>
    </xdr:to>
    <xdr:grpSp>
      <xdr:nvGrpSpPr>
        <xdr:cNvPr id="3" name="グループ化 2">
          <a:extLst>
            <a:ext uri="{FF2B5EF4-FFF2-40B4-BE49-F238E27FC236}">
              <a16:creationId xmlns:a16="http://schemas.microsoft.com/office/drawing/2014/main" id="{00000000-0008-0000-1B00-000003000000}"/>
            </a:ext>
          </a:extLst>
        </xdr:cNvPr>
        <xdr:cNvGrpSpPr/>
      </xdr:nvGrpSpPr>
      <xdr:grpSpPr>
        <a:xfrm>
          <a:off x="3086100" y="3533775"/>
          <a:ext cx="1229552" cy="215271"/>
          <a:chOff x="3337898" y="405848"/>
          <a:chExt cx="1222154" cy="212035"/>
        </a:xfrm>
      </xdr:grpSpPr>
      <xdr:sp macro="" textlink="">
        <xdr:nvSpPr>
          <xdr:cNvPr id="4" name="Check Box 27" hidden="1">
            <a:extLst>
              <a:ext uri="{63B3BB69-23CF-44E3-9099-C40C66FF867C}">
                <a14:compatExt xmlns:a14="http://schemas.microsoft.com/office/drawing/2010/main" spid="_x0000_s679963"/>
              </a:ext>
              <a:ext uri="{FF2B5EF4-FFF2-40B4-BE49-F238E27FC236}">
                <a16:creationId xmlns:a16="http://schemas.microsoft.com/office/drawing/2014/main" id="{00000000-0008-0000-1B00-000004000000}"/>
              </a:ext>
            </a:extLst>
          </xdr:cNvPr>
          <xdr:cNvSpPr/>
        </xdr:nvSpPr>
        <xdr:spPr bwMode="auto">
          <a:xfrm>
            <a:off x="3337898" y="405848"/>
            <a:ext cx="670497" cy="21203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　・</a:t>
            </a:r>
          </a:p>
        </xdr:txBody>
      </xdr:sp>
      <xdr:sp macro="" textlink="">
        <xdr:nvSpPr>
          <xdr:cNvPr id="5" name="Check Box 28" hidden="1">
            <a:extLst>
              <a:ext uri="{63B3BB69-23CF-44E3-9099-C40C66FF867C}">
                <a14:compatExt xmlns:a14="http://schemas.microsoft.com/office/drawing/2010/main" spid="_x0000_s679964"/>
              </a:ext>
              <a:ext uri="{FF2B5EF4-FFF2-40B4-BE49-F238E27FC236}">
                <a16:creationId xmlns:a16="http://schemas.microsoft.com/office/drawing/2014/main" id="{00000000-0008-0000-1B00-000005000000}"/>
              </a:ext>
            </a:extLst>
          </xdr:cNvPr>
          <xdr:cNvSpPr/>
        </xdr:nvSpPr>
        <xdr:spPr bwMode="auto">
          <a:xfrm>
            <a:off x="3882536" y="405848"/>
            <a:ext cx="677516" cy="21203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xdr:twoCellAnchor>
    <xdr:from>
      <xdr:col>17</xdr:col>
      <xdr:colOff>161925</xdr:colOff>
      <xdr:row>21</xdr:row>
      <xdr:rowOff>142875</xdr:rowOff>
    </xdr:from>
    <xdr:to>
      <xdr:col>24</xdr:col>
      <xdr:colOff>124652</xdr:colOff>
      <xdr:row>23</xdr:row>
      <xdr:rowOff>15246</xdr:rowOff>
    </xdr:to>
    <xdr:grpSp>
      <xdr:nvGrpSpPr>
        <xdr:cNvPr id="7" name="グループ化 6">
          <a:extLst>
            <a:ext uri="{FF2B5EF4-FFF2-40B4-BE49-F238E27FC236}">
              <a16:creationId xmlns:a16="http://schemas.microsoft.com/office/drawing/2014/main" id="{00000000-0008-0000-1B00-000007000000}"/>
            </a:ext>
          </a:extLst>
        </xdr:cNvPr>
        <xdr:cNvGrpSpPr/>
      </xdr:nvGrpSpPr>
      <xdr:grpSpPr>
        <a:xfrm>
          <a:off x="3086100" y="3543300"/>
          <a:ext cx="1229552" cy="215271"/>
          <a:chOff x="3337898" y="405848"/>
          <a:chExt cx="1222154" cy="212035"/>
        </a:xfrm>
      </xdr:grpSpPr>
      <xdr:sp macro="" textlink="">
        <xdr:nvSpPr>
          <xdr:cNvPr id="8" name="Check Box 31" hidden="1">
            <a:extLst>
              <a:ext uri="{63B3BB69-23CF-44E3-9099-C40C66FF867C}">
                <a14:compatExt xmlns:a14="http://schemas.microsoft.com/office/drawing/2010/main" spid="_x0000_s679967"/>
              </a:ext>
              <a:ext uri="{FF2B5EF4-FFF2-40B4-BE49-F238E27FC236}">
                <a16:creationId xmlns:a16="http://schemas.microsoft.com/office/drawing/2014/main" id="{00000000-0008-0000-1B00-000008000000}"/>
              </a:ext>
            </a:extLst>
          </xdr:cNvPr>
          <xdr:cNvSpPr/>
        </xdr:nvSpPr>
        <xdr:spPr bwMode="auto">
          <a:xfrm>
            <a:off x="3337898" y="405848"/>
            <a:ext cx="670497" cy="21203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　・</a:t>
            </a:r>
          </a:p>
        </xdr:txBody>
      </xdr:sp>
      <xdr:sp macro="" textlink="">
        <xdr:nvSpPr>
          <xdr:cNvPr id="9" name="Check Box 32" hidden="1">
            <a:extLst>
              <a:ext uri="{63B3BB69-23CF-44E3-9099-C40C66FF867C}">
                <a14:compatExt xmlns:a14="http://schemas.microsoft.com/office/drawing/2010/main" spid="_x0000_s679968"/>
              </a:ext>
              <a:ext uri="{FF2B5EF4-FFF2-40B4-BE49-F238E27FC236}">
                <a16:creationId xmlns:a16="http://schemas.microsoft.com/office/drawing/2014/main" id="{00000000-0008-0000-1B00-000009000000}"/>
              </a:ext>
            </a:extLst>
          </xdr:cNvPr>
          <xdr:cNvSpPr/>
        </xdr:nvSpPr>
        <xdr:spPr bwMode="auto">
          <a:xfrm>
            <a:off x="3882536" y="405848"/>
            <a:ext cx="677516" cy="21203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AlternateContent xmlns:mc="http://schemas.openxmlformats.org/markup-compatibility/2006">
    <mc:Choice xmlns:a14="http://schemas.microsoft.com/office/drawing/2010/main" Requires="a14">
      <xdr:twoCellAnchor>
        <xdr:from>
          <xdr:col>17</xdr:col>
          <xdr:colOff>161925</xdr:colOff>
          <xdr:row>13</xdr:row>
          <xdr:rowOff>129983</xdr:rowOff>
        </xdr:from>
        <xdr:to>
          <xdr:col>24</xdr:col>
          <xdr:colOff>124652</xdr:colOff>
          <xdr:row>15</xdr:row>
          <xdr:rowOff>2353</xdr:rowOff>
        </xdr:to>
        <xdr:grpSp>
          <xdr:nvGrpSpPr>
            <xdr:cNvPr id="10" name="グループ化 9">
              <a:extLst>
                <a:ext uri="{FF2B5EF4-FFF2-40B4-BE49-F238E27FC236}">
                  <a16:creationId xmlns:a16="http://schemas.microsoft.com/office/drawing/2014/main" id="{00000000-0008-0000-1B00-00000A000000}"/>
                </a:ext>
              </a:extLst>
            </xdr:cNvPr>
            <xdr:cNvGrpSpPr/>
          </xdr:nvGrpSpPr>
          <xdr:grpSpPr>
            <a:xfrm>
              <a:off x="3086100" y="2158808"/>
              <a:ext cx="1229552" cy="215270"/>
              <a:chOff x="3337899" y="405848"/>
              <a:chExt cx="1222151" cy="212035"/>
            </a:xfrm>
          </xdr:grpSpPr>
          <xdr:sp macro="" textlink="">
            <xdr:nvSpPr>
              <xdr:cNvPr id="1198091" name="Check Box 11" hidden="1">
                <a:extLst>
                  <a:ext uri="{63B3BB69-23CF-44E3-9099-C40C66FF867C}">
                    <a14:compatExt spid="_x0000_s1198091"/>
                  </a:ext>
                  <a:ext uri="{FF2B5EF4-FFF2-40B4-BE49-F238E27FC236}">
                    <a16:creationId xmlns:a16="http://schemas.microsoft.com/office/drawing/2014/main" id="{00000000-0008-0000-1B00-00000B481200}"/>
                  </a:ext>
                </a:extLst>
              </xdr:cNvPr>
              <xdr:cNvSpPr/>
            </xdr:nvSpPr>
            <xdr:spPr bwMode="auto">
              <a:xfrm>
                <a:off x="3337899" y="405848"/>
                <a:ext cx="670497"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198092" name="Check Box 12" hidden="1">
                <a:extLst>
                  <a:ext uri="{63B3BB69-23CF-44E3-9099-C40C66FF867C}">
                    <a14:compatExt spid="_x0000_s1198092"/>
                  </a:ext>
                  <a:ext uri="{FF2B5EF4-FFF2-40B4-BE49-F238E27FC236}">
                    <a16:creationId xmlns:a16="http://schemas.microsoft.com/office/drawing/2014/main" id="{00000000-0008-0000-1B00-00000C481200}"/>
                  </a:ext>
                </a:extLst>
              </xdr:cNvPr>
              <xdr:cNvSpPr/>
            </xdr:nvSpPr>
            <xdr:spPr bwMode="auto">
              <a:xfrm>
                <a:off x="3882534" y="405848"/>
                <a:ext cx="677516"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161925</xdr:colOff>
          <xdr:row>30</xdr:row>
          <xdr:rowOff>144555</xdr:rowOff>
        </xdr:from>
        <xdr:to>
          <xdr:col>24</xdr:col>
          <xdr:colOff>123825</xdr:colOff>
          <xdr:row>32</xdr:row>
          <xdr:rowOff>20730</xdr:rowOff>
        </xdr:to>
        <xdr:grpSp>
          <xdr:nvGrpSpPr>
            <xdr:cNvPr id="11" name="グループ化 33">
              <a:extLst>
                <a:ext uri="{FF2B5EF4-FFF2-40B4-BE49-F238E27FC236}">
                  <a16:creationId xmlns:a16="http://schemas.microsoft.com/office/drawing/2014/main" id="{00000000-0008-0000-1B00-00000B000000}"/>
                </a:ext>
              </a:extLst>
            </xdr:cNvPr>
            <xdr:cNvGrpSpPr>
              <a:grpSpLocks/>
            </xdr:cNvGrpSpPr>
          </xdr:nvGrpSpPr>
          <xdr:grpSpPr bwMode="auto">
            <a:xfrm>
              <a:off x="3086100" y="5088030"/>
              <a:ext cx="1228725" cy="219075"/>
              <a:chOff x="33378" y="4058"/>
              <a:chExt cx="12222" cy="2120"/>
            </a:xfrm>
          </xdr:grpSpPr>
          <xdr:sp macro="" textlink="">
            <xdr:nvSpPr>
              <xdr:cNvPr id="1198093" name="Check Box 13" hidden="1">
                <a:extLst>
                  <a:ext uri="{63B3BB69-23CF-44E3-9099-C40C66FF867C}">
                    <a14:compatExt spid="_x0000_s1198093"/>
                  </a:ext>
                  <a:ext uri="{FF2B5EF4-FFF2-40B4-BE49-F238E27FC236}">
                    <a16:creationId xmlns:a16="http://schemas.microsoft.com/office/drawing/2014/main" id="{00000000-0008-0000-1B00-00000D481200}"/>
                  </a:ext>
                </a:extLst>
              </xdr:cNvPr>
              <xdr:cNvSpPr/>
            </xdr:nvSpPr>
            <xdr:spPr bwMode="auto">
              <a:xfrm>
                <a:off x="33378" y="4058"/>
                <a:ext cx="6705" cy="2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198094" name="Check Box 14" hidden="1">
                <a:extLst>
                  <a:ext uri="{63B3BB69-23CF-44E3-9099-C40C66FF867C}">
                    <a14:compatExt spid="_x0000_s1198094"/>
                  </a:ext>
                  <a:ext uri="{FF2B5EF4-FFF2-40B4-BE49-F238E27FC236}">
                    <a16:creationId xmlns:a16="http://schemas.microsoft.com/office/drawing/2014/main" id="{00000000-0008-0000-1B00-00000E481200}"/>
                  </a:ext>
                </a:extLst>
              </xdr:cNvPr>
              <xdr:cNvSpPr/>
            </xdr:nvSpPr>
            <xdr:spPr bwMode="auto">
              <a:xfrm>
                <a:off x="38825" y="4058"/>
                <a:ext cx="6775" cy="2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161925</xdr:colOff>
          <xdr:row>32</xdr:row>
          <xdr:rowOff>142875</xdr:rowOff>
        </xdr:from>
        <xdr:to>
          <xdr:col>24</xdr:col>
          <xdr:colOff>123825</xdr:colOff>
          <xdr:row>34</xdr:row>
          <xdr:rowOff>19049</xdr:rowOff>
        </xdr:to>
        <xdr:grpSp>
          <xdr:nvGrpSpPr>
            <xdr:cNvPr id="12" name="グループ化 39">
              <a:extLst>
                <a:ext uri="{FF2B5EF4-FFF2-40B4-BE49-F238E27FC236}">
                  <a16:creationId xmlns:a16="http://schemas.microsoft.com/office/drawing/2014/main" id="{00000000-0008-0000-1B00-00000C000000}"/>
                </a:ext>
              </a:extLst>
            </xdr:cNvPr>
            <xdr:cNvGrpSpPr>
              <a:grpSpLocks/>
            </xdr:cNvGrpSpPr>
          </xdr:nvGrpSpPr>
          <xdr:grpSpPr bwMode="auto">
            <a:xfrm>
              <a:off x="3086100" y="5429250"/>
              <a:ext cx="1228725" cy="219074"/>
              <a:chOff x="33378" y="4058"/>
              <a:chExt cx="12222" cy="2120"/>
            </a:xfrm>
          </xdr:grpSpPr>
          <xdr:sp macro="" textlink="">
            <xdr:nvSpPr>
              <xdr:cNvPr id="1198095" name="Check Box 15" hidden="1">
                <a:extLst>
                  <a:ext uri="{63B3BB69-23CF-44E3-9099-C40C66FF867C}">
                    <a14:compatExt spid="_x0000_s1198095"/>
                  </a:ext>
                  <a:ext uri="{FF2B5EF4-FFF2-40B4-BE49-F238E27FC236}">
                    <a16:creationId xmlns:a16="http://schemas.microsoft.com/office/drawing/2014/main" id="{00000000-0008-0000-1B00-00000F481200}"/>
                  </a:ext>
                </a:extLst>
              </xdr:cNvPr>
              <xdr:cNvSpPr/>
            </xdr:nvSpPr>
            <xdr:spPr bwMode="auto">
              <a:xfrm>
                <a:off x="33378" y="4058"/>
                <a:ext cx="6705" cy="2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198096" name="Check Box 16" hidden="1">
                <a:extLst>
                  <a:ext uri="{63B3BB69-23CF-44E3-9099-C40C66FF867C}">
                    <a14:compatExt spid="_x0000_s1198096"/>
                  </a:ext>
                  <a:ext uri="{FF2B5EF4-FFF2-40B4-BE49-F238E27FC236}">
                    <a16:creationId xmlns:a16="http://schemas.microsoft.com/office/drawing/2014/main" id="{00000000-0008-0000-1B00-000010481200}"/>
                  </a:ext>
                </a:extLst>
              </xdr:cNvPr>
              <xdr:cNvSpPr/>
            </xdr:nvSpPr>
            <xdr:spPr bwMode="auto">
              <a:xfrm>
                <a:off x="38825" y="4058"/>
                <a:ext cx="6775" cy="2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3</xdr:col>
      <xdr:colOff>78440</xdr:colOff>
      <xdr:row>9</xdr:row>
      <xdr:rowOff>0</xdr:rowOff>
    </xdr:from>
    <xdr:to>
      <xdr:col>37</xdr:col>
      <xdr:colOff>89647</xdr:colOff>
      <xdr:row>12</xdr:row>
      <xdr:rowOff>0</xdr:rowOff>
    </xdr:to>
    <xdr:sp macro="" textlink="">
      <xdr:nvSpPr>
        <xdr:cNvPr id="13" name="AutoShape 5">
          <a:extLst>
            <a:ext uri="{FF2B5EF4-FFF2-40B4-BE49-F238E27FC236}">
              <a16:creationId xmlns:a16="http://schemas.microsoft.com/office/drawing/2014/main" id="{00000000-0008-0000-1B00-00000D000000}"/>
            </a:ext>
          </a:extLst>
        </xdr:cNvPr>
        <xdr:cNvSpPr>
          <a:spLocks noChangeArrowheads="1"/>
        </xdr:cNvSpPr>
      </xdr:nvSpPr>
      <xdr:spPr bwMode="auto">
        <a:xfrm>
          <a:off x="468965" y="3400425"/>
          <a:ext cx="6164357" cy="514350"/>
        </a:xfrm>
        <a:prstGeom prst="bracketPair">
          <a:avLst>
            <a:gd name="adj" fmla="val 12319"/>
          </a:avLst>
        </a:prstGeom>
        <a:noFill/>
        <a:ln w="9525">
          <a:solidFill>
            <a:srgbClr val="000000"/>
          </a:solidFill>
          <a:round/>
          <a:headEnd/>
          <a:tailEnd/>
        </a:ln>
      </xdr:spPr>
    </xdr:sp>
    <xdr:clientData/>
  </xdr:twoCellAnchor>
  <xdr:twoCellAnchor>
    <xdr:from>
      <xdr:col>3</xdr:col>
      <xdr:colOff>78440</xdr:colOff>
      <xdr:row>18</xdr:row>
      <xdr:rowOff>0</xdr:rowOff>
    </xdr:from>
    <xdr:to>
      <xdr:col>37</xdr:col>
      <xdr:colOff>89647</xdr:colOff>
      <xdr:row>21</xdr:row>
      <xdr:rowOff>0</xdr:rowOff>
    </xdr:to>
    <xdr:sp macro="" textlink="">
      <xdr:nvSpPr>
        <xdr:cNvPr id="14" name="AutoShape 5">
          <a:extLst>
            <a:ext uri="{FF2B5EF4-FFF2-40B4-BE49-F238E27FC236}">
              <a16:creationId xmlns:a16="http://schemas.microsoft.com/office/drawing/2014/main" id="{00000000-0008-0000-1B00-00000E000000}"/>
            </a:ext>
          </a:extLst>
        </xdr:cNvPr>
        <xdr:cNvSpPr>
          <a:spLocks noChangeArrowheads="1"/>
        </xdr:cNvSpPr>
      </xdr:nvSpPr>
      <xdr:spPr bwMode="auto">
        <a:xfrm>
          <a:off x="468965" y="4772025"/>
          <a:ext cx="6164357" cy="514350"/>
        </a:xfrm>
        <a:prstGeom prst="bracketPair">
          <a:avLst>
            <a:gd name="adj" fmla="val 12319"/>
          </a:avLst>
        </a:prstGeom>
        <a:noFill/>
        <a:ln w="9525">
          <a:solidFill>
            <a:srgbClr val="000000"/>
          </a:solidFill>
          <a:round/>
          <a:headEnd/>
          <a:tailEnd/>
        </a:ln>
      </xdr:spPr>
    </xdr:sp>
    <xdr:clientData/>
  </xdr:twoCellAnchor>
  <mc:AlternateContent xmlns:mc="http://schemas.openxmlformats.org/markup-compatibility/2006">
    <mc:Choice xmlns:a14="http://schemas.microsoft.com/office/drawing/2010/main" Requires="a14">
      <xdr:twoCellAnchor>
        <xdr:from>
          <xdr:col>13</xdr:col>
          <xdr:colOff>160243</xdr:colOff>
          <xdr:row>35</xdr:row>
          <xdr:rowOff>123264</xdr:rowOff>
        </xdr:from>
        <xdr:to>
          <xdr:col>24</xdr:col>
          <xdr:colOff>123825</xdr:colOff>
          <xdr:row>37</xdr:row>
          <xdr:rowOff>2801</xdr:rowOff>
        </xdr:to>
        <xdr:grpSp>
          <xdr:nvGrpSpPr>
            <xdr:cNvPr id="15" name="グループ化 14">
              <a:extLst>
                <a:ext uri="{FF2B5EF4-FFF2-40B4-BE49-F238E27FC236}">
                  <a16:creationId xmlns:a16="http://schemas.microsoft.com/office/drawing/2014/main" id="{00000000-0008-0000-1B00-00000F000000}"/>
                </a:ext>
              </a:extLst>
            </xdr:cNvPr>
            <xdr:cNvGrpSpPr/>
          </xdr:nvGrpSpPr>
          <xdr:grpSpPr>
            <a:xfrm>
              <a:off x="2360518" y="5923989"/>
              <a:ext cx="1954307" cy="222437"/>
              <a:chOff x="4146197" y="7877735"/>
              <a:chExt cx="1935827" cy="215727"/>
            </a:xfrm>
          </xdr:grpSpPr>
          <xdr:sp macro="" textlink="">
            <xdr:nvSpPr>
              <xdr:cNvPr id="1198097" name="Check Box 17" hidden="1">
                <a:extLst>
                  <a:ext uri="{63B3BB69-23CF-44E3-9099-C40C66FF867C}">
                    <a14:compatExt spid="_x0000_s1198097"/>
                  </a:ext>
                  <a:ext uri="{FF2B5EF4-FFF2-40B4-BE49-F238E27FC236}">
                    <a16:creationId xmlns:a16="http://schemas.microsoft.com/office/drawing/2014/main" id="{00000000-0008-0000-1B00-000011481200}"/>
                  </a:ext>
                </a:extLst>
              </xdr:cNvPr>
              <xdr:cNvSpPr/>
            </xdr:nvSpPr>
            <xdr:spPr bwMode="auto">
              <a:xfrm>
                <a:off x="4146197" y="7877735"/>
                <a:ext cx="667664" cy="2123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198098" name="Check Box 18" hidden="1">
                <a:extLst>
                  <a:ext uri="{63B3BB69-23CF-44E3-9099-C40C66FF867C}">
                    <a14:compatExt spid="_x0000_s1198098"/>
                  </a:ext>
                  <a:ext uri="{FF2B5EF4-FFF2-40B4-BE49-F238E27FC236}">
                    <a16:creationId xmlns:a16="http://schemas.microsoft.com/office/drawing/2014/main" id="{00000000-0008-0000-1B00-000012481200}"/>
                  </a:ext>
                </a:extLst>
              </xdr:cNvPr>
              <xdr:cNvSpPr/>
            </xdr:nvSpPr>
            <xdr:spPr bwMode="auto">
              <a:xfrm>
                <a:off x="4688584" y="7877735"/>
                <a:ext cx="674649" cy="2123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sp macro="" textlink="">
            <xdr:nvSpPr>
              <xdr:cNvPr id="1198099" name="Check Box 19" hidden="1">
                <a:extLst>
                  <a:ext uri="{63B3BB69-23CF-44E3-9099-C40C66FF867C}">
                    <a14:compatExt spid="_x0000_s1198099"/>
                  </a:ext>
                  <a:ext uri="{FF2B5EF4-FFF2-40B4-BE49-F238E27FC236}">
                    <a16:creationId xmlns:a16="http://schemas.microsoft.com/office/drawing/2014/main" id="{00000000-0008-0000-1B00-000013481200}"/>
                  </a:ext>
                </a:extLst>
              </xdr:cNvPr>
              <xdr:cNvSpPr/>
            </xdr:nvSpPr>
            <xdr:spPr bwMode="auto">
              <a:xfrm>
                <a:off x="5401266" y="7877749"/>
                <a:ext cx="680758" cy="21571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grpSp>
        <xdr:clientData/>
      </xdr:twoCellAnchor>
    </mc:Choice>
    <mc:Fallback/>
  </mc:AlternateContent>
  <xdr:twoCellAnchor>
    <xdr:from>
      <xdr:col>3</xdr:col>
      <xdr:colOff>123825</xdr:colOff>
      <xdr:row>40</xdr:row>
      <xdr:rowOff>38100</xdr:rowOff>
    </xdr:from>
    <xdr:to>
      <xdr:col>37</xdr:col>
      <xdr:colOff>95250</xdr:colOff>
      <xdr:row>43</xdr:row>
      <xdr:rowOff>9525</xdr:rowOff>
    </xdr:to>
    <xdr:sp macro="" textlink="">
      <xdr:nvSpPr>
        <xdr:cNvPr id="16" name="AutoShape 5">
          <a:extLst>
            <a:ext uri="{FF2B5EF4-FFF2-40B4-BE49-F238E27FC236}">
              <a16:creationId xmlns:a16="http://schemas.microsoft.com/office/drawing/2014/main" id="{00000000-0008-0000-1B00-000010000000}"/>
            </a:ext>
          </a:extLst>
        </xdr:cNvPr>
        <xdr:cNvSpPr>
          <a:spLocks noChangeArrowheads="1"/>
        </xdr:cNvSpPr>
      </xdr:nvSpPr>
      <xdr:spPr bwMode="auto">
        <a:xfrm>
          <a:off x="514350" y="8582025"/>
          <a:ext cx="6124575" cy="485775"/>
        </a:xfrm>
        <a:prstGeom prst="bracketPair">
          <a:avLst>
            <a:gd name="adj" fmla="val 7556"/>
          </a:avLst>
        </a:prstGeom>
        <a:noFill/>
        <a:ln w="9525">
          <a:solidFill>
            <a:srgbClr val="000000"/>
          </a:solidFill>
          <a:round/>
          <a:headEnd/>
          <a:tailEnd/>
        </a:ln>
      </xdr:spPr>
    </xdr:sp>
    <xdr:clientData/>
  </xdr:twoCellAnchor>
  <mc:AlternateContent xmlns:mc="http://schemas.openxmlformats.org/markup-compatibility/2006">
    <mc:Choice xmlns:a14="http://schemas.microsoft.com/office/drawing/2010/main" Requires="a14">
      <xdr:twoCellAnchor>
        <xdr:from>
          <xdr:col>17</xdr:col>
          <xdr:colOff>161925</xdr:colOff>
          <xdr:row>51</xdr:row>
          <xdr:rowOff>0</xdr:rowOff>
        </xdr:from>
        <xdr:to>
          <xdr:col>24</xdr:col>
          <xdr:colOff>130099</xdr:colOff>
          <xdr:row>52</xdr:row>
          <xdr:rowOff>37208</xdr:rowOff>
        </xdr:to>
        <xdr:grpSp>
          <xdr:nvGrpSpPr>
            <xdr:cNvPr id="19" name="グループ化 18">
              <a:extLst>
                <a:ext uri="{FF2B5EF4-FFF2-40B4-BE49-F238E27FC236}">
                  <a16:creationId xmlns:a16="http://schemas.microsoft.com/office/drawing/2014/main" id="{00000000-0008-0000-1B00-000013000000}"/>
                </a:ext>
              </a:extLst>
            </xdr:cNvPr>
            <xdr:cNvGrpSpPr/>
          </xdr:nvGrpSpPr>
          <xdr:grpSpPr>
            <a:xfrm>
              <a:off x="3086100" y="8543925"/>
              <a:ext cx="1234999" cy="208658"/>
              <a:chOff x="3338253" y="405848"/>
              <a:chExt cx="1222069" cy="212035"/>
            </a:xfrm>
          </xdr:grpSpPr>
          <xdr:sp macro="" textlink="">
            <xdr:nvSpPr>
              <xdr:cNvPr id="1198104" name="Check Box 41" hidden="1">
                <a:extLst>
                  <a:ext uri="{63B3BB69-23CF-44E3-9099-C40C66FF867C}">
                    <a14:compatExt spid="_x0000_s1198104"/>
                  </a:ext>
                  <a:ext uri="{FF2B5EF4-FFF2-40B4-BE49-F238E27FC236}">
                    <a16:creationId xmlns:a16="http://schemas.microsoft.com/office/drawing/2014/main" id="{00000000-0008-0000-1B00-000018481200}"/>
                  </a:ext>
                </a:extLst>
              </xdr:cNvPr>
              <xdr:cNvSpPr/>
            </xdr:nvSpPr>
            <xdr:spPr bwMode="auto">
              <a:xfrm>
                <a:off x="3338253" y="405848"/>
                <a:ext cx="670477"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198105" name="Check Box 42" hidden="1">
                <a:extLst>
                  <a:ext uri="{63B3BB69-23CF-44E3-9099-C40C66FF867C}">
                    <a14:compatExt spid="_x0000_s1198105"/>
                  </a:ext>
                  <a:ext uri="{FF2B5EF4-FFF2-40B4-BE49-F238E27FC236}">
                    <a16:creationId xmlns:a16="http://schemas.microsoft.com/office/drawing/2014/main" id="{00000000-0008-0000-1B00-000019481200}"/>
                  </a:ext>
                </a:extLst>
              </xdr:cNvPr>
              <xdr:cNvSpPr/>
            </xdr:nvSpPr>
            <xdr:spPr bwMode="auto">
              <a:xfrm>
                <a:off x="3882803" y="405848"/>
                <a:ext cx="677519"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3</xdr:col>
      <xdr:colOff>112059</xdr:colOff>
      <xdr:row>55</xdr:row>
      <xdr:rowOff>19051</xdr:rowOff>
    </xdr:from>
    <xdr:to>
      <xdr:col>24</xdr:col>
      <xdr:colOff>123825</xdr:colOff>
      <xdr:row>57</xdr:row>
      <xdr:rowOff>0</xdr:rowOff>
    </xdr:to>
    <xdr:sp macro="" textlink="">
      <xdr:nvSpPr>
        <xdr:cNvPr id="20" name="AutoShape 5">
          <a:extLst>
            <a:ext uri="{FF2B5EF4-FFF2-40B4-BE49-F238E27FC236}">
              <a16:creationId xmlns:a16="http://schemas.microsoft.com/office/drawing/2014/main" id="{00000000-0008-0000-1B00-000014000000}"/>
            </a:ext>
          </a:extLst>
        </xdr:cNvPr>
        <xdr:cNvSpPr>
          <a:spLocks noChangeArrowheads="1"/>
        </xdr:cNvSpPr>
      </xdr:nvSpPr>
      <xdr:spPr bwMode="auto">
        <a:xfrm>
          <a:off x="502584" y="8905876"/>
          <a:ext cx="3812241" cy="323849"/>
        </a:xfrm>
        <a:prstGeom prst="bracketPair">
          <a:avLst>
            <a:gd name="adj" fmla="val 7556"/>
          </a:avLst>
        </a:prstGeom>
        <a:noFill/>
        <a:ln w="9525">
          <a:solidFill>
            <a:srgbClr val="000000"/>
          </a:solidFill>
          <a:round/>
          <a:headEnd/>
          <a:tailEnd/>
        </a:ln>
      </xdr:spPr>
    </xdr:sp>
    <xdr:clientData/>
  </xdr:twoCellAnchor>
</xdr:wsDr>
</file>

<file path=xl/drawings/drawing25.xml><?xml version="1.0" encoding="utf-8"?>
<xdr:wsDr xmlns:xdr="http://schemas.openxmlformats.org/drawingml/2006/spreadsheetDrawing" xmlns:a="http://schemas.openxmlformats.org/drawingml/2006/main">
  <xdr:twoCellAnchor>
    <xdr:from>
      <xdr:col>56</xdr:col>
      <xdr:colOff>0</xdr:colOff>
      <xdr:row>28</xdr:row>
      <xdr:rowOff>66675</xdr:rowOff>
    </xdr:from>
    <xdr:to>
      <xdr:col>67</xdr:col>
      <xdr:colOff>66675</xdr:colOff>
      <xdr:row>29</xdr:row>
      <xdr:rowOff>76200</xdr:rowOff>
    </xdr:to>
    <xdr:grpSp>
      <xdr:nvGrpSpPr>
        <xdr:cNvPr id="2" name="グループ化 1">
          <a:extLst>
            <a:ext uri="{FF2B5EF4-FFF2-40B4-BE49-F238E27FC236}">
              <a16:creationId xmlns:a16="http://schemas.microsoft.com/office/drawing/2014/main" id="{00000000-0008-0000-1C00-000002000000}"/>
            </a:ext>
          </a:extLst>
        </xdr:cNvPr>
        <xdr:cNvGrpSpPr/>
      </xdr:nvGrpSpPr>
      <xdr:grpSpPr>
        <a:xfrm>
          <a:off x="10001250" y="4667250"/>
          <a:ext cx="2057400" cy="180975"/>
          <a:chOff x="2200016" y="6486525"/>
          <a:chExt cx="2057386" cy="180775"/>
        </a:xfrm>
      </xdr:grpSpPr>
      <xdr:sp macro="" textlink="">
        <xdr:nvSpPr>
          <xdr:cNvPr id="3" name="Check Box 7" hidden="1">
            <a:extLst>
              <a:ext uri="{63B3BB69-23CF-44E3-9099-C40C66FF867C}">
                <a14:compatExt xmlns:a14="http://schemas.microsoft.com/office/drawing/2010/main" spid="_x0000_s680961"/>
              </a:ext>
              <a:ext uri="{FF2B5EF4-FFF2-40B4-BE49-F238E27FC236}">
                <a16:creationId xmlns:a16="http://schemas.microsoft.com/office/drawing/2014/main" id="{00000000-0008-0000-1C00-000003000000}"/>
              </a:ext>
            </a:extLst>
          </xdr:cNvPr>
          <xdr:cNvSpPr/>
        </xdr:nvSpPr>
        <xdr:spPr bwMode="auto">
          <a:xfrm>
            <a:off x="2200016" y="6495850"/>
            <a:ext cx="666761"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4" name="Check Box 8" hidden="1">
            <a:extLst>
              <a:ext uri="{63B3BB69-23CF-44E3-9099-C40C66FF867C}">
                <a14:compatExt xmlns:a14="http://schemas.microsoft.com/office/drawing/2010/main" spid="_x0000_s680962"/>
              </a:ext>
              <a:ext uri="{FF2B5EF4-FFF2-40B4-BE49-F238E27FC236}">
                <a16:creationId xmlns:a16="http://schemas.microsoft.com/office/drawing/2014/main" id="{00000000-0008-0000-1C00-000004000000}"/>
              </a:ext>
            </a:extLst>
          </xdr:cNvPr>
          <xdr:cNvSpPr/>
        </xdr:nvSpPr>
        <xdr:spPr bwMode="auto">
          <a:xfrm>
            <a:off x="2828925" y="6486525"/>
            <a:ext cx="676275"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sp macro="" textlink="">
        <xdr:nvSpPr>
          <xdr:cNvPr id="5" name="Check Box 23" hidden="1">
            <a:extLst>
              <a:ext uri="{63B3BB69-23CF-44E3-9099-C40C66FF867C}">
                <a14:compatExt xmlns:a14="http://schemas.microsoft.com/office/drawing/2010/main" spid="_x0000_s680963"/>
              </a:ext>
              <a:ext uri="{FF2B5EF4-FFF2-40B4-BE49-F238E27FC236}">
                <a16:creationId xmlns:a16="http://schemas.microsoft.com/office/drawing/2014/main" id="{00000000-0008-0000-1C00-000005000000}"/>
              </a:ext>
            </a:extLst>
          </xdr:cNvPr>
          <xdr:cNvSpPr/>
        </xdr:nvSpPr>
        <xdr:spPr bwMode="auto">
          <a:xfrm>
            <a:off x="3581138" y="6486525"/>
            <a:ext cx="676264"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grpSp>
    <xdr:clientData/>
  </xdr:twoCellAnchor>
  <mc:AlternateContent xmlns:mc="http://schemas.openxmlformats.org/markup-compatibility/2006">
    <mc:Choice xmlns:a14="http://schemas.microsoft.com/office/drawing/2010/main" Requires="a14">
      <xdr:twoCellAnchor>
        <xdr:from>
          <xdr:col>19</xdr:col>
          <xdr:colOff>61877</xdr:colOff>
          <xdr:row>13</xdr:row>
          <xdr:rowOff>144556</xdr:rowOff>
        </xdr:from>
        <xdr:to>
          <xdr:col>26</xdr:col>
          <xdr:colOff>32975</xdr:colOff>
          <xdr:row>15</xdr:row>
          <xdr:rowOff>7828</xdr:rowOff>
        </xdr:to>
        <xdr:grpSp>
          <xdr:nvGrpSpPr>
            <xdr:cNvPr id="6" name="グループ化 5">
              <a:extLst>
                <a:ext uri="{FF2B5EF4-FFF2-40B4-BE49-F238E27FC236}">
                  <a16:creationId xmlns:a16="http://schemas.microsoft.com/office/drawing/2014/main" id="{00000000-0008-0000-1C00-000006000000}"/>
                </a:ext>
              </a:extLst>
            </xdr:cNvPr>
            <xdr:cNvGrpSpPr/>
          </xdr:nvGrpSpPr>
          <xdr:grpSpPr>
            <a:xfrm>
              <a:off x="3367052" y="2173381"/>
              <a:ext cx="1237923" cy="206172"/>
              <a:chOff x="3337820" y="405848"/>
              <a:chExt cx="1222092" cy="212035"/>
            </a:xfrm>
          </xdr:grpSpPr>
          <xdr:sp macro="" textlink="">
            <xdr:nvSpPr>
              <xdr:cNvPr id="1180673" name="Check Box 24" hidden="1">
                <a:extLst>
                  <a:ext uri="{63B3BB69-23CF-44E3-9099-C40C66FF867C}">
                    <a14:compatExt spid="_x0000_s1180673"/>
                  </a:ext>
                  <a:ext uri="{FF2B5EF4-FFF2-40B4-BE49-F238E27FC236}">
                    <a16:creationId xmlns:a16="http://schemas.microsoft.com/office/drawing/2014/main" id="{00000000-0008-0000-1C00-000001041200}"/>
                  </a:ext>
                </a:extLst>
              </xdr:cNvPr>
              <xdr:cNvSpPr/>
            </xdr:nvSpPr>
            <xdr:spPr bwMode="auto">
              <a:xfrm>
                <a:off x="3337820" y="405848"/>
                <a:ext cx="670463"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180674" name="Check Box 25" hidden="1">
                <a:extLst>
                  <a:ext uri="{63B3BB69-23CF-44E3-9099-C40C66FF867C}">
                    <a14:compatExt spid="_x0000_s1180674"/>
                  </a:ext>
                  <a:ext uri="{FF2B5EF4-FFF2-40B4-BE49-F238E27FC236}">
                    <a16:creationId xmlns:a16="http://schemas.microsoft.com/office/drawing/2014/main" id="{00000000-0008-0000-1C00-000002041200}"/>
                  </a:ext>
                </a:extLst>
              </xdr:cNvPr>
              <xdr:cNvSpPr/>
            </xdr:nvSpPr>
            <xdr:spPr bwMode="auto">
              <a:xfrm>
                <a:off x="3882386" y="405848"/>
                <a:ext cx="677526"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60</xdr:col>
      <xdr:colOff>9525</xdr:colOff>
      <xdr:row>8</xdr:row>
      <xdr:rowOff>0</xdr:rowOff>
    </xdr:from>
    <xdr:to>
      <xdr:col>66</xdr:col>
      <xdr:colOff>159916</xdr:colOff>
      <xdr:row>9</xdr:row>
      <xdr:rowOff>34723</xdr:rowOff>
    </xdr:to>
    <xdr:grpSp>
      <xdr:nvGrpSpPr>
        <xdr:cNvPr id="7" name="グループ化 6">
          <a:extLst>
            <a:ext uri="{FF2B5EF4-FFF2-40B4-BE49-F238E27FC236}">
              <a16:creationId xmlns:a16="http://schemas.microsoft.com/office/drawing/2014/main" id="{00000000-0008-0000-1C00-000007000000}"/>
            </a:ext>
          </a:extLst>
        </xdr:cNvPr>
        <xdr:cNvGrpSpPr/>
      </xdr:nvGrpSpPr>
      <xdr:grpSpPr>
        <a:xfrm>
          <a:off x="10734675" y="1171575"/>
          <a:ext cx="1236241" cy="206173"/>
          <a:chOff x="3337887" y="405848"/>
          <a:chExt cx="1222096" cy="212035"/>
        </a:xfrm>
      </xdr:grpSpPr>
      <xdr:sp macro="" textlink="">
        <xdr:nvSpPr>
          <xdr:cNvPr id="8" name="Check Box 26" hidden="1">
            <a:extLst>
              <a:ext uri="{63B3BB69-23CF-44E3-9099-C40C66FF867C}">
                <a14:compatExt xmlns:a14="http://schemas.microsoft.com/office/drawing/2010/main" spid="_x0000_s680966"/>
              </a:ext>
              <a:ext uri="{FF2B5EF4-FFF2-40B4-BE49-F238E27FC236}">
                <a16:creationId xmlns:a16="http://schemas.microsoft.com/office/drawing/2014/main" id="{00000000-0008-0000-1C00-000008000000}"/>
              </a:ext>
            </a:extLst>
          </xdr:cNvPr>
          <xdr:cNvSpPr/>
        </xdr:nvSpPr>
        <xdr:spPr bwMode="auto">
          <a:xfrm>
            <a:off x="3337887" y="405848"/>
            <a:ext cx="670474" cy="21203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 name="Check Box 27" hidden="1">
            <a:extLst>
              <a:ext uri="{63B3BB69-23CF-44E3-9099-C40C66FF867C}">
                <a14:compatExt xmlns:a14="http://schemas.microsoft.com/office/drawing/2010/main" spid="_x0000_s680967"/>
              </a:ext>
              <a:ext uri="{FF2B5EF4-FFF2-40B4-BE49-F238E27FC236}">
                <a16:creationId xmlns:a16="http://schemas.microsoft.com/office/drawing/2014/main" id="{00000000-0008-0000-1C00-000009000000}"/>
              </a:ext>
            </a:extLst>
          </xdr:cNvPr>
          <xdr:cNvSpPr/>
        </xdr:nvSpPr>
        <xdr:spPr bwMode="auto">
          <a:xfrm>
            <a:off x="3882466" y="405848"/>
            <a:ext cx="677517" cy="21203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xdr:from>
          <xdr:col>19</xdr:col>
          <xdr:colOff>61877</xdr:colOff>
          <xdr:row>11</xdr:row>
          <xdr:rowOff>151839</xdr:rowOff>
        </xdr:from>
        <xdr:to>
          <xdr:col>26</xdr:col>
          <xdr:colOff>32975</xdr:colOff>
          <xdr:row>13</xdr:row>
          <xdr:rowOff>15113</xdr:rowOff>
        </xdr:to>
        <xdr:grpSp>
          <xdr:nvGrpSpPr>
            <xdr:cNvPr id="10" name="グループ化 9">
              <a:extLst>
                <a:ext uri="{FF2B5EF4-FFF2-40B4-BE49-F238E27FC236}">
                  <a16:creationId xmlns:a16="http://schemas.microsoft.com/office/drawing/2014/main" id="{00000000-0008-0000-1C00-00000A000000}"/>
                </a:ext>
              </a:extLst>
            </xdr:cNvPr>
            <xdr:cNvGrpSpPr/>
          </xdr:nvGrpSpPr>
          <xdr:grpSpPr>
            <a:xfrm>
              <a:off x="3367052" y="1837764"/>
              <a:ext cx="1237923" cy="206174"/>
              <a:chOff x="3337820" y="405848"/>
              <a:chExt cx="1222092" cy="212035"/>
            </a:xfrm>
          </xdr:grpSpPr>
          <xdr:sp macro="" textlink="">
            <xdr:nvSpPr>
              <xdr:cNvPr id="1180675" name="Check Box 30" hidden="1">
                <a:extLst>
                  <a:ext uri="{63B3BB69-23CF-44E3-9099-C40C66FF867C}">
                    <a14:compatExt spid="_x0000_s1180675"/>
                  </a:ext>
                  <a:ext uri="{FF2B5EF4-FFF2-40B4-BE49-F238E27FC236}">
                    <a16:creationId xmlns:a16="http://schemas.microsoft.com/office/drawing/2014/main" id="{00000000-0008-0000-1C00-000003041200}"/>
                  </a:ext>
                </a:extLst>
              </xdr:cNvPr>
              <xdr:cNvSpPr/>
            </xdr:nvSpPr>
            <xdr:spPr bwMode="auto">
              <a:xfrm>
                <a:off x="3337820" y="405848"/>
                <a:ext cx="670463"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180676" name="Check Box 31" hidden="1">
                <a:extLst>
                  <a:ext uri="{63B3BB69-23CF-44E3-9099-C40C66FF867C}">
                    <a14:compatExt spid="_x0000_s1180676"/>
                  </a:ext>
                  <a:ext uri="{FF2B5EF4-FFF2-40B4-BE49-F238E27FC236}">
                    <a16:creationId xmlns:a16="http://schemas.microsoft.com/office/drawing/2014/main" id="{00000000-0008-0000-1C00-000004041200}"/>
                  </a:ext>
                </a:extLst>
              </xdr:cNvPr>
              <xdr:cNvSpPr/>
            </xdr:nvSpPr>
            <xdr:spPr bwMode="auto">
              <a:xfrm>
                <a:off x="3882386" y="405848"/>
                <a:ext cx="677526"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60</xdr:col>
      <xdr:colOff>28575</xdr:colOff>
      <xdr:row>25</xdr:row>
      <xdr:rowOff>19050</xdr:rowOff>
    </xdr:from>
    <xdr:to>
      <xdr:col>66</xdr:col>
      <xdr:colOff>178966</xdr:colOff>
      <xdr:row>26</xdr:row>
      <xdr:rowOff>53773</xdr:rowOff>
    </xdr:to>
    <xdr:grpSp>
      <xdr:nvGrpSpPr>
        <xdr:cNvPr id="11" name="グループ化 10">
          <a:extLst>
            <a:ext uri="{FF2B5EF4-FFF2-40B4-BE49-F238E27FC236}">
              <a16:creationId xmlns:a16="http://schemas.microsoft.com/office/drawing/2014/main" id="{00000000-0008-0000-1C00-00000B000000}"/>
            </a:ext>
          </a:extLst>
        </xdr:cNvPr>
        <xdr:cNvGrpSpPr/>
      </xdr:nvGrpSpPr>
      <xdr:grpSpPr>
        <a:xfrm>
          <a:off x="10753725" y="4105275"/>
          <a:ext cx="1236241" cy="206173"/>
          <a:chOff x="3337999" y="405848"/>
          <a:chExt cx="1222106" cy="212035"/>
        </a:xfrm>
      </xdr:grpSpPr>
      <xdr:sp macro="" textlink="">
        <xdr:nvSpPr>
          <xdr:cNvPr id="12" name="Check Box 32" hidden="1">
            <a:extLst>
              <a:ext uri="{63B3BB69-23CF-44E3-9099-C40C66FF867C}">
                <a14:compatExt xmlns:a14="http://schemas.microsoft.com/office/drawing/2010/main" spid="_x0000_s680973"/>
              </a:ext>
              <a:ext uri="{FF2B5EF4-FFF2-40B4-BE49-F238E27FC236}">
                <a16:creationId xmlns:a16="http://schemas.microsoft.com/office/drawing/2014/main" id="{00000000-0008-0000-1C00-00000C000000}"/>
              </a:ext>
            </a:extLst>
          </xdr:cNvPr>
          <xdr:cNvSpPr/>
        </xdr:nvSpPr>
        <xdr:spPr bwMode="auto">
          <a:xfrm>
            <a:off x="3337999" y="405848"/>
            <a:ext cx="670471" cy="21203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3" name="Check Box 33" hidden="1">
            <a:extLst>
              <a:ext uri="{63B3BB69-23CF-44E3-9099-C40C66FF867C}">
                <a14:compatExt xmlns:a14="http://schemas.microsoft.com/office/drawing/2010/main" spid="_x0000_s680974"/>
              </a:ext>
              <a:ext uri="{FF2B5EF4-FFF2-40B4-BE49-F238E27FC236}">
                <a16:creationId xmlns:a16="http://schemas.microsoft.com/office/drawing/2014/main" id="{00000000-0008-0000-1C00-00000D000000}"/>
              </a:ext>
            </a:extLst>
          </xdr:cNvPr>
          <xdr:cNvSpPr/>
        </xdr:nvSpPr>
        <xdr:spPr bwMode="auto">
          <a:xfrm>
            <a:off x="3882588" y="405848"/>
            <a:ext cx="677517" cy="21203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xdr:from>
          <xdr:col>19</xdr:col>
          <xdr:colOff>61877</xdr:colOff>
          <xdr:row>5</xdr:row>
          <xdr:rowOff>148985</xdr:rowOff>
        </xdr:from>
        <xdr:to>
          <xdr:col>26</xdr:col>
          <xdr:colOff>30051</xdr:colOff>
          <xdr:row>7</xdr:row>
          <xdr:rowOff>18105</xdr:rowOff>
        </xdr:to>
        <xdr:grpSp>
          <xdr:nvGrpSpPr>
            <xdr:cNvPr id="15" name="グループ化 14">
              <a:extLst>
                <a:ext uri="{FF2B5EF4-FFF2-40B4-BE49-F238E27FC236}">
                  <a16:creationId xmlns:a16="http://schemas.microsoft.com/office/drawing/2014/main" id="{00000000-0008-0000-1C00-00000F000000}"/>
                </a:ext>
              </a:extLst>
            </xdr:cNvPr>
            <xdr:cNvGrpSpPr/>
          </xdr:nvGrpSpPr>
          <xdr:grpSpPr>
            <a:xfrm>
              <a:off x="3367052" y="806210"/>
              <a:ext cx="1234999" cy="212020"/>
              <a:chOff x="3338260" y="405848"/>
              <a:chExt cx="1222069" cy="212035"/>
            </a:xfrm>
          </xdr:grpSpPr>
          <xdr:sp macro="" textlink="">
            <xdr:nvSpPr>
              <xdr:cNvPr id="1180679" name="Check Box 39" hidden="1">
                <a:extLst>
                  <a:ext uri="{63B3BB69-23CF-44E3-9099-C40C66FF867C}">
                    <a14:compatExt spid="_x0000_s1180679"/>
                  </a:ext>
                  <a:ext uri="{FF2B5EF4-FFF2-40B4-BE49-F238E27FC236}">
                    <a16:creationId xmlns:a16="http://schemas.microsoft.com/office/drawing/2014/main" id="{00000000-0008-0000-1C00-000007041200}"/>
                  </a:ext>
                </a:extLst>
              </xdr:cNvPr>
              <xdr:cNvSpPr/>
            </xdr:nvSpPr>
            <xdr:spPr bwMode="auto">
              <a:xfrm>
                <a:off x="3338260" y="405848"/>
                <a:ext cx="670475"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180680" name="Check Box 40" hidden="1">
                <a:extLst>
                  <a:ext uri="{63B3BB69-23CF-44E3-9099-C40C66FF867C}">
                    <a14:compatExt spid="_x0000_s1180680"/>
                  </a:ext>
                  <a:ext uri="{FF2B5EF4-FFF2-40B4-BE49-F238E27FC236}">
                    <a16:creationId xmlns:a16="http://schemas.microsoft.com/office/drawing/2014/main" id="{00000000-0008-0000-1C00-000008041200}"/>
                  </a:ext>
                </a:extLst>
              </xdr:cNvPr>
              <xdr:cNvSpPr/>
            </xdr:nvSpPr>
            <xdr:spPr bwMode="auto">
              <a:xfrm>
                <a:off x="3882812" y="405848"/>
                <a:ext cx="677517"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61877</xdr:colOff>
          <xdr:row>9</xdr:row>
          <xdr:rowOff>1</xdr:rowOff>
        </xdr:from>
        <xdr:to>
          <xdr:col>26</xdr:col>
          <xdr:colOff>34984</xdr:colOff>
          <xdr:row>10</xdr:row>
          <xdr:rowOff>38100</xdr:rowOff>
        </xdr:to>
        <xdr:grpSp>
          <xdr:nvGrpSpPr>
            <xdr:cNvPr id="18" name="グループ化 11">
              <a:extLst>
                <a:ext uri="{FF2B5EF4-FFF2-40B4-BE49-F238E27FC236}">
                  <a16:creationId xmlns:a16="http://schemas.microsoft.com/office/drawing/2014/main" id="{00000000-0008-0000-1C00-000012000000}"/>
                </a:ext>
              </a:extLst>
            </xdr:cNvPr>
            <xdr:cNvGrpSpPr>
              <a:grpSpLocks/>
            </xdr:cNvGrpSpPr>
          </xdr:nvGrpSpPr>
          <xdr:grpSpPr bwMode="auto">
            <a:xfrm>
              <a:off x="3367052" y="1343026"/>
              <a:ext cx="1239932" cy="209549"/>
              <a:chOff x="33378" y="4058"/>
              <a:chExt cx="12221" cy="2120"/>
            </a:xfrm>
          </xdr:grpSpPr>
          <xdr:sp macro="" textlink="">
            <xdr:nvSpPr>
              <xdr:cNvPr id="1180683" name="Check Box 26" hidden="1">
                <a:extLst>
                  <a:ext uri="{63B3BB69-23CF-44E3-9099-C40C66FF867C}">
                    <a14:compatExt spid="_x0000_s1180683"/>
                  </a:ext>
                  <a:ext uri="{FF2B5EF4-FFF2-40B4-BE49-F238E27FC236}">
                    <a16:creationId xmlns:a16="http://schemas.microsoft.com/office/drawing/2014/main" id="{00000000-0008-0000-1C00-00000B041200}"/>
                  </a:ext>
                </a:extLst>
              </xdr:cNvPr>
              <xdr:cNvSpPr/>
            </xdr:nvSpPr>
            <xdr:spPr bwMode="auto">
              <a:xfrm>
                <a:off x="33378" y="4058"/>
                <a:ext cx="6705" cy="2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180684" name="Check Box 27" hidden="1">
                <a:extLst>
                  <a:ext uri="{63B3BB69-23CF-44E3-9099-C40C66FF867C}">
                    <a14:compatExt spid="_x0000_s1180684"/>
                  </a:ext>
                  <a:ext uri="{FF2B5EF4-FFF2-40B4-BE49-F238E27FC236}">
                    <a16:creationId xmlns:a16="http://schemas.microsoft.com/office/drawing/2014/main" id="{00000000-0008-0000-1C00-00000C041200}"/>
                  </a:ext>
                </a:extLst>
              </xdr:cNvPr>
              <xdr:cNvSpPr/>
            </xdr:nvSpPr>
            <xdr:spPr bwMode="auto">
              <a:xfrm>
                <a:off x="38824" y="4058"/>
                <a:ext cx="6775" cy="2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61877</xdr:colOff>
          <xdr:row>15</xdr:row>
          <xdr:rowOff>126627</xdr:rowOff>
        </xdr:from>
        <xdr:to>
          <xdr:col>26</xdr:col>
          <xdr:colOff>33303</xdr:colOff>
          <xdr:row>16</xdr:row>
          <xdr:rowOff>168089</xdr:rowOff>
        </xdr:to>
        <xdr:grpSp>
          <xdr:nvGrpSpPr>
            <xdr:cNvPr id="19" name="グループ化 21">
              <a:extLst>
                <a:ext uri="{FF2B5EF4-FFF2-40B4-BE49-F238E27FC236}">
                  <a16:creationId xmlns:a16="http://schemas.microsoft.com/office/drawing/2014/main" id="{00000000-0008-0000-1C00-000013000000}"/>
                </a:ext>
              </a:extLst>
            </xdr:cNvPr>
            <xdr:cNvGrpSpPr>
              <a:grpSpLocks/>
            </xdr:cNvGrpSpPr>
          </xdr:nvGrpSpPr>
          <xdr:grpSpPr bwMode="auto">
            <a:xfrm>
              <a:off x="3367052" y="2498352"/>
              <a:ext cx="1238251" cy="212912"/>
              <a:chOff x="33379" y="4058"/>
              <a:chExt cx="12222" cy="2120"/>
            </a:xfrm>
          </xdr:grpSpPr>
          <xdr:sp macro="" textlink="">
            <xdr:nvSpPr>
              <xdr:cNvPr id="1180685" name="Check Box 32" hidden="1">
                <a:extLst>
                  <a:ext uri="{63B3BB69-23CF-44E3-9099-C40C66FF867C}">
                    <a14:compatExt spid="_x0000_s1180685"/>
                  </a:ext>
                  <a:ext uri="{FF2B5EF4-FFF2-40B4-BE49-F238E27FC236}">
                    <a16:creationId xmlns:a16="http://schemas.microsoft.com/office/drawing/2014/main" id="{00000000-0008-0000-1C00-00000D041200}"/>
                  </a:ext>
                </a:extLst>
              </xdr:cNvPr>
              <xdr:cNvSpPr/>
            </xdr:nvSpPr>
            <xdr:spPr bwMode="auto">
              <a:xfrm>
                <a:off x="33379" y="4058"/>
                <a:ext cx="6705" cy="2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180686" name="Check Box 33" hidden="1">
                <a:extLst>
                  <a:ext uri="{63B3BB69-23CF-44E3-9099-C40C66FF867C}">
                    <a14:compatExt spid="_x0000_s1180686"/>
                  </a:ext>
                  <a:ext uri="{FF2B5EF4-FFF2-40B4-BE49-F238E27FC236}">
                    <a16:creationId xmlns:a16="http://schemas.microsoft.com/office/drawing/2014/main" id="{00000000-0008-0000-1C00-00000E041200}"/>
                  </a:ext>
                </a:extLst>
              </xdr:cNvPr>
              <xdr:cNvSpPr/>
            </xdr:nvSpPr>
            <xdr:spPr bwMode="auto">
              <a:xfrm>
                <a:off x="38825" y="4058"/>
                <a:ext cx="6776" cy="2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61877</xdr:colOff>
          <xdr:row>42</xdr:row>
          <xdr:rowOff>147844</xdr:rowOff>
        </xdr:from>
        <xdr:to>
          <xdr:col>26</xdr:col>
          <xdr:colOff>32061</xdr:colOff>
          <xdr:row>44</xdr:row>
          <xdr:rowOff>15371</xdr:rowOff>
        </xdr:to>
        <xdr:grpSp>
          <xdr:nvGrpSpPr>
            <xdr:cNvPr id="21" name="グループ化 21">
              <a:extLst>
                <a:ext uri="{FF2B5EF4-FFF2-40B4-BE49-F238E27FC236}">
                  <a16:creationId xmlns:a16="http://schemas.microsoft.com/office/drawing/2014/main" id="{00000000-0008-0000-1C00-000015000000}"/>
                </a:ext>
              </a:extLst>
            </xdr:cNvPr>
            <xdr:cNvGrpSpPr>
              <a:grpSpLocks/>
            </xdr:cNvGrpSpPr>
          </xdr:nvGrpSpPr>
          <xdr:grpSpPr bwMode="auto">
            <a:xfrm>
              <a:off x="3367052" y="7148719"/>
              <a:ext cx="1237009" cy="210427"/>
              <a:chOff x="33379" y="4058"/>
              <a:chExt cx="12222" cy="2120"/>
            </a:xfrm>
          </xdr:grpSpPr>
          <xdr:sp macro="" textlink="">
            <xdr:nvSpPr>
              <xdr:cNvPr id="1180687" name="Check Box 15" hidden="1">
                <a:extLst>
                  <a:ext uri="{63B3BB69-23CF-44E3-9099-C40C66FF867C}">
                    <a14:compatExt spid="_x0000_s1180687"/>
                  </a:ext>
                  <a:ext uri="{FF2B5EF4-FFF2-40B4-BE49-F238E27FC236}">
                    <a16:creationId xmlns:a16="http://schemas.microsoft.com/office/drawing/2014/main" id="{00000000-0008-0000-1C00-00000F041200}"/>
                  </a:ext>
                </a:extLst>
              </xdr:cNvPr>
              <xdr:cNvSpPr/>
            </xdr:nvSpPr>
            <xdr:spPr bwMode="auto">
              <a:xfrm>
                <a:off x="33379" y="4058"/>
                <a:ext cx="6705" cy="2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180688" name="Check Box 16" hidden="1">
                <a:extLst>
                  <a:ext uri="{63B3BB69-23CF-44E3-9099-C40C66FF867C}">
                    <a14:compatExt spid="_x0000_s1180688"/>
                  </a:ext>
                  <a:ext uri="{FF2B5EF4-FFF2-40B4-BE49-F238E27FC236}">
                    <a16:creationId xmlns:a16="http://schemas.microsoft.com/office/drawing/2014/main" id="{00000000-0008-0000-1C00-000010041200}"/>
                  </a:ext>
                </a:extLst>
              </xdr:cNvPr>
              <xdr:cNvSpPr/>
            </xdr:nvSpPr>
            <xdr:spPr bwMode="auto">
              <a:xfrm>
                <a:off x="38825" y="4058"/>
                <a:ext cx="6776" cy="2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3</xdr:col>
      <xdr:colOff>110156</xdr:colOff>
      <xdr:row>45</xdr:row>
      <xdr:rowOff>9525</xdr:rowOff>
    </xdr:from>
    <xdr:to>
      <xdr:col>36</xdr:col>
      <xdr:colOff>95250</xdr:colOff>
      <xdr:row>47</xdr:row>
      <xdr:rowOff>12009</xdr:rowOff>
    </xdr:to>
    <xdr:sp macro="" textlink="">
      <xdr:nvSpPr>
        <xdr:cNvPr id="22" name="AutoShape 2">
          <a:extLst>
            <a:ext uri="{FF2B5EF4-FFF2-40B4-BE49-F238E27FC236}">
              <a16:creationId xmlns:a16="http://schemas.microsoft.com/office/drawing/2014/main" id="{00000000-0008-0000-1C00-000016000000}"/>
            </a:ext>
          </a:extLst>
        </xdr:cNvPr>
        <xdr:cNvSpPr>
          <a:spLocks noChangeArrowheads="1"/>
        </xdr:cNvSpPr>
      </xdr:nvSpPr>
      <xdr:spPr bwMode="auto">
        <a:xfrm>
          <a:off x="519731" y="9410700"/>
          <a:ext cx="5957269" cy="345384"/>
        </a:xfrm>
        <a:prstGeom prst="bracketPair">
          <a:avLst>
            <a:gd name="adj" fmla="val 9889"/>
          </a:avLst>
        </a:prstGeom>
        <a:noFill/>
        <a:ln w="9525">
          <a:solidFill>
            <a:srgbClr val="000000"/>
          </a:solidFill>
          <a:round/>
          <a:headEnd/>
          <a:tailEnd/>
        </a:ln>
      </xdr:spPr>
    </xdr:sp>
    <xdr:clientData/>
  </xdr:twoCellAnchor>
  <mc:AlternateContent xmlns:mc="http://schemas.openxmlformats.org/markup-compatibility/2006">
    <mc:Choice xmlns:a14="http://schemas.microsoft.com/office/drawing/2010/main" Requires="a14">
      <xdr:twoCellAnchor>
        <xdr:from>
          <xdr:col>19</xdr:col>
          <xdr:colOff>61877</xdr:colOff>
          <xdr:row>49</xdr:row>
          <xdr:rowOff>0</xdr:rowOff>
        </xdr:from>
        <xdr:to>
          <xdr:col>26</xdr:col>
          <xdr:colOff>32061</xdr:colOff>
          <xdr:row>50</xdr:row>
          <xdr:rowOff>29452</xdr:rowOff>
        </xdr:to>
        <xdr:grpSp>
          <xdr:nvGrpSpPr>
            <xdr:cNvPr id="23" name="グループ化 21">
              <a:extLst>
                <a:ext uri="{FF2B5EF4-FFF2-40B4-BE49-F238E27FC236}">
                  <a16:creationId xmlns:a16="http://schemas.microsoft.com/office/drawing/2014/main" id="{00000000-0008-0000-1C00-000017000000}"/>
                </a:ext>
              </a:extLst>
            </xdr:cNvPr>
            <xdr:cNvGrpSpPr>
              <a:grpSpLocks/>
            </xdr:cNvGrpSpPr>
          </xdr:nvGrpSpPr>
          <xdr:grpSpPr bwMode="auto">
            <a:xfrm>
              <a:off x="3367052" y="8201025"/>
              <a:ext cx="1237009" cy="200902"/>
              <a:chOff x="33379" y="4058"/>
              <a:chExt cx="12222" cy="2120"/>
            </a:xfrm>
          </xdr:grpSpPr>
          <xdr:sp macro="" textlink="">
            <xdr:nvSpPr>
              <xdr:cNvPr id="1180689" name="Check Box 17" hidden="1">
                <a:extLst>
                  <a:ext uri="{63B3BB69-23CF-44E3-9099-C40C66FF867C}">
                    <a14:compatExt spid="_x0000_s1180689"/>
                  </a:ext>
                  <a:ext uri="{FF2B5EF4-FFF2-40B4-BE49-F238E27FC236}">
                    <a16:creationId xmlns:a16="http://schemas.microsoft.com/office/drawing/2014/main" id="{00000000-0008-0000-1C00-000011041200}"/>
                  </a:ext>
                </a:extLst>
              </xdr:cNvPr>
              <xdr:cNvSpPr/>
            </xdr:nvSpPr>
            <xdr:spPr bwMode="auto">
              <a:xfrm>
                <a:off x="33379" y="4058"/>
                <a:ext cx="6705" cy="2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180690" name="Check Box 18" hidden="1">
                <a:extLst>
                  <a:ext uri="{63B3BB69-23CF-44E3-9099-C40C66FF867C}">
                    <a14:compatExt spid="_x0000_s1180690"/>
                  </a:ext>
                  <a:ext uri="{FF2B5EF4-FFF2-40B4-BE49-F238E27FC236}">
                    <a16:creationId xmlns:a16="http://schemas.microsoft.com/office/drawing/2014/main" id="{00000000-0008-0000-1C00-000012041200}"/>
                  </a:ext>
                </a:extLst>
              </xdr:cNvPr>
              <xdr:cNvSpPr/>
            </xdr:nvSpPr>
            <xdr:spPr bwMode="auto">
              <a:xfrm>
                <a:off x="38825" y="4058"/>
                <a:ext cx="6776" cy="2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39</xdr:col>
      <xdr:colOff>38100</xdr:colOff>
      <xdr:row>19</xdr:row>
      <xdr:rowOff>152400</xdr:rowOff>
    </xdr:from>
    <xdr:to>
      <xdr:col>75</xdr:col>
      <xdr:colOff>533400</xdr:colOff>
      <xdr:row>55</xdr:row>
      <xdr:rowOff>123825</xdr:rowOff>
    </xdr:to>
    <xdr:grpSp>
      <xdr:nvGrpSpPr>
        <xdr:cNvPr id="14" name="グループ化 13">
          <a:extLst>
            <a:ext uri="{FF2B5EF4-FFF2-40B4-BE49-F238E27FC236}">
              <a16:creationId xmlns:a16="http://schemas.microsoft.com/office/drawing/2014/main" id="{00000000-0008-0000-1C00-00000E000000}"/>
            </a:ext>
          </a:extLst>
        </xdr:cNvPr>
        <xdr:cNvGrpSpPr/>
      </xdr:nvGrpSpPr>
      <xdr:grpSpPr>
        <a:xfrm>
          <a:off x="6962775" y="3209925"/>
          <a:ext cx="8724900" cy="6143625"/>
          <a:chOff x="7629525" y="247650"/>
          <a:chExt cx="9334500" cy="6826748"/>
        </a:xfrm>
      </xdr:grpSpPr>
      <xdr:pic>
        <xdr:nvPicPr>
          <xdr:cNvPr id="16" name="図 15">
            <a:extLst>
              <a:ext uri="{FF2B5EF4-FFF2-40B4-BE49-F238E27FC236}">
                <a16:creationId xmlns:a16="http://schemas.microsoft.com/office/drawing/2014/main" id="{00000000-0008-0000-1C00-000010000000}"/>
              </a:ext>
            </a:extLst>
          </xdr:cNvPr>
          <xdr:cNvPicPr>
            <a:picLocks noChangeAspect="1"/>
          </xdr:cNvPicPr>
        </xdr:nvPicPr>
        <xdr:blipFill rotWithShape="1">
          <a:blip xmlns:r="http://schemas.openxmlformats.org/officeDocument/2006/relationships" r:embed="rId1"/>
          <a:srcRect l="40794" t="20005" r="29744" b="4158"/>
          <a:stretch/>
        </xdr:blipFill>
        <xdr:spPr>
          <a:xfrm>
            <a:off x="7629525" y="247650"/>
            <a:ext cx="4714876" cy="6826748"/>
          </a:xfrm>
          <a:prstGeom prst="rect">
            <a:avLst/>
          </a:prstGeom>
        </xdr:spPr>
      </xdr:pic>
      <xdr:pic>
        <xdr:nvPicPr>
          <xdr:cNvPr id="17" name="図 16">
            <a:extLst>
              <a:ext uri="{FF2B5EF4-FFF2-40B4-BE49-F238E27FC236}">
                <a16:creationId xmlns:a16="http://schemas.microsoft.com/office/drawing/2014/main" id="{00000000-0008-0000-1C00-000011000000}"/>
              </a:ext>
            </a:extLst>
          </xdr:cNvPr>
          <xdr:cNvPicPr>
            <a:picLocks noChangeAspect="1"/>
          </xdr:cNvPicPr>
        </xdr:nvPicPr>
        <xdr:blipFill rotWithShape="1">
          <a:blip xmlns:r="http://schemas.openxmlformats.org/officeDocument/2006/relationships" r:embed="rId2"/>
          <a:srcRect l="41067" t="17576" r="30085" b="28172"/>
          <a:stretch/>
        </xdr:blipFill>
        <xdr:spPr>
          <a:xfrm>
            <a:off x="12353924" y="257176"/>
            <a:ext cx="4610101" cy="4876800"/>
          </a:xfrm>
          <a:prstGeom prst="rect">
            <a:avLst/>
          </a:prstGeom>
        </xdr:spPr>
      </xdr:pic>
    </xdr:grpSp>
    <xdr:clientData/>
  </xdr:twoCellAnchor>
  <mc:AlternateContent xmlns:mc="http://schemas.openxmlformats.org/markup-compatibility/2006">
    <mc:Choice xmlns:a14="http://schemas.microsoft.com/office/drawing/2010/main" Requires="a14">
      <xdr:twoCellAnchor>
        <xdr:from>
          <xdr:col>18</xdr:col>
          <xdr:colOff>161925</xdr:colOff>
          <xdr:row>28</xdr:row>
          <xdr:rowOff>38100</xdr:rowOff>
        </xdr:from>
        <xdr:to>
          <xdr:col>25</xdr:col>
          <xdr:colOff>132109</xdr:colOff>
          <xdr:row>29</xdr:row>
          <xdr:rowOff>77077</xdr:rowOff>
        </xdr:to>
        <xdr:grpSp>
          <xdr:nvGrpSpPr>
            <xdr:cNvPr id="20" name="グループ化 21">
              <a:extLst>
                <a:ext uri="{FF2B5EF4-FFF2-40B4-BE49-F238E27FC236}">
                  <a16:creationId xmlns:a16="http://schemas.microsoft.com/office/drawing/2014/main" id="{00000000-0008-0000-1C00-000014000000}"/>
                </a:ext>
              </a:extLst>
            </xdr:cNvPr>
            <xdr:cNvGrpSpPr>
              <a:grpSpLocks/>
            </xdr:cNvGrpSpPr>
          </xdr:nvGrpSpPr>
          <xdr:grpSpPr bwMode="auto">
            <a:xfrm>
              <a:off x="3286125" y="4638675"/>
              <a:ext cx="1237009" cy="210427"/>
              <a:chOff x="33379" y="4058"/>
              <a:chExt cx="12222" cy="2120"/>
            </a:xfrm>
          </xdr:grpSpPr>
          <xdr:sp macro="" textlink="">
            <xdr:nvSpPr>
              <xdr:cNvPr id="1180697" name="Check Box 25" hidden="1">
                <a:extLst>
                  <a:ext uri="{63B3BB69-23CF-44E3-9099-C40C66FF867C}">
                    <a14:compatExt spid="_x0000_s1180697"/>
                  </a:ext>
                  <a:ext uri="{FF2B5EF4-FFF2-40B4-BE49-F238E27FC236}">
                    <a16:creationId xmlns:a16="http://schemas.microsoft.com/office/drawing/2014/main" id="{00000000-0008-0000-1C00-000019041200}"/>
                  </a:ext>
                </a:extLst>
              </xdr:cNvPr>
              <xdr:cNvSpPr/>
            </xdr:nvSpPr>
            <xdr:spPr bwMode="auto">
              <a:xfrm>
                <a:off x="33379" y="4058"/>
                <a:ext cx="6705" cy="2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180698" name="Check Box 26" hidden="1">
                <a:extLst>
                  <a:ext uri="{63B3BB69-23CF-44E3-9099-C40C66FF867C}">
                    <a14:compatExt spid="_x0000_s1180698"/>
                  </a:ext>
                  <a:ext uri="{FF2B5EF4-FFF2-40B4-BE49-F238E27FC236}">
                    <a16:creationId xmlns:a16="http://schemas.microsoft.com/office/drawing/2014/main" id="{00000000-0008-0000-1C00-00001A041200}"/>
                  </a:ext>
                </a:extLst>
              </xdr:cNvPr>
              <xdr:cNvSpPr/>
            </xdr:nvSpPr>
            <xdr:spPr bwMode="auto">
              <a:xfrm>
                <a:off x="38825" y="4058"/>
                <a:ext cx="6776" cy="2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wsDr>
</file>

<file path=xl/drawings/drawing26.xml><?xml version="1.0" encoding="utf-8"?>
<xdr:wsDr xmlns:xdr="http://schemas.openxmlformats.org/drawingml/2006/spreadsheetDrawing" xmlns:a="http://schemas.openxmlformats.org/drawingml/2006/main">
  <xdr:twoCellAnchor>
    <xdr:from>
      <xdr:col>3</xdr:col>
      <xdr:colOff>104775</xdr:colOff>
      <xdr:row>6</xdr:row>
      <xdr:rowOff>0</xdr:rowOff>
    </xdr:from>
    <xdr:to>
      <xdr:col>25</xdr:col>
      <xdr:colOff>66675</xdr:colOff>
      <xdr:row>8</xdr:row>
      <xdr:rowOff>0</xdr:rowOff>
    </xdr:to>
    <xdr:sp macro="" textlink="">
      <xdr:nvSpPr>
        <xdr:cNvPr id="2" name="AutoShape 2">
          <a:extLst>
            <a:ext uri="{FF2B5EF4-FFF2-40B4-BE49-F238E27FC236}">
              <a16:creationId xmlns:a16="http://schemas.microsoft.com/office/drawing/2014/main" id="{00000000-0008-0000-1D00-000002000000}"/>
            </a:ext>
          </a:extLst>
        </xdr:cNvPr>
        <xdr:cNvSpPr>
          <a:spLocks noChangeArrowheads="1"/>
        </xdr:cNvSpPr>
      </xdr:nvSpPr>
      <xdr:spPr bwMode="auto">
        <a:xfrm>
          <a:off x="495300" y="828675"/>
          <a:ext cx="3943350" cy="342900"/>
        </a:xfrm>
        <a:prstGeom prst="bracketPair">
          <a:avLst>
            <a:gd name="adj" fmla="val 9889"/>
          </a:avLst>
        </a:prstGeom>
        <a:noFill/>
        <a:ln w="9525">
          <a:solidFill>
            <a:srgbClr val="000000"/>
          </a:solidFill>
          <a:round/>
          <a:headEnd/>
          <a:tailEnd/>
        </a:ln>
      </xdr:spPr>
    </xdr:sp>
    <xdr:clientData/>
  </xdr:twoCellAnchor>
  <xdr:twoCellAnchor>
    <xdr:from>
      <xdr:col>3</xdr:col>
      <xdr:colOff>81581</xdr:colOff>
      <xdr:row>39</xdr:row>
      <xdr:rowOff>0</xdr:rowOff>
    </xdr:from>
    <xdr:to>
      <xdr:col>36</xdr:col>
      <xdr:colOff>66675</xdr:colOff>
      <xdr:row>40</xdr:row>
      <xdr:rowOff>2484</xdr:rowOff>
    </xdr:to>
    <xdr:sp macro="" textlink="">
      <xdr:nvSpPr>
        <xdr:cNvPr id="3" name="AutoShape 2">
          <a:extLst>
            <a:ext uri="{FF2B5EF4-FFF2-40B4-BE49-F238E27FC236}">
              <a16:creationId xmlns:a16="http://schemas.microsoft.com/office/drawing/2014/main" id="{00000000-0008-0000-1D00-000003000000}"/>
            </a:ext>
          </a:extLst>
        </xdr:cNvPr>
        <xdr:cNvSpPr>
          <a:spLocks noChangeArrowheads="1"/>
        </xdr:cNvSpPr>
      </xdr:nvSpPr>
      <xdr:spPr bwMode="auto">
        <a:xfrm>
          <a:off x="472106" y="6486525"/>
          <a:ext cx="5957269" cy="173934"/>
        </a:xfrm>
        <a:prstGeom prst="bracketPair">
          <a:avLst>
            <a:gd name="adj" fmla="val 9889"/>
          </a:avLst>
        </a:prstGeom>
        <a:noFill/>
        <a:ln w="9525">
          <a:solidFill>
            <a:srgbClr val="000000"/>
          </a:solidFill>
          <a:round/>
          <a:headEnd/>
          <a:tailEnd/>
        </a:ln>
      </xdr:spPr>
    </xdr:sp>
    <xdr:clientData/>
  </xdr:twoCellAnchor>
  <xdr:twoCellAnchor>
    <xdr:from>
      <xdr:col>3</xdr:col>
      <xdr:colOff>95250</xdr:colOff>
      <xdr:row>17</xdr:row>
      <xdr:rowOff>0</xdr:rowOff>
    </xdr:from>
    <xdr:to>
      <xdr:col>36</xdr:col>
      <xdr:colOff>95250</xdr:colOff>
      <xdr:row>18</xdr:row>
      <xdr:rowOff>19050</xdr:rowOff>
    </xdr:to>
    <xdr:sp macro="" textlink="">
      <xdr:nvSpPr>
        <xdr:cNvPr id="4" name="AutoShape 2">
          <a:extLst>
            <a:ext uri="{FF2B5EF4-FFF2-40B4-BE49-F238E27FC236}">
              <a16:creationId xmlns:a16="http://schemas.microsoft.com/office/drawing/2014/main" id="{00000000-0008-0000-1D00-000004000000}"/>
            </a:ext>
          </a:extLst>
        </xdr:cNvPr>
        <xdr:cNvSpPr>
          <a:spLocks noChangeArrowheads="1"/>
        </xdr:cNvSpPr>
      </xdr:nvSpPr>
      <xdr:spPr bwMode="auto">
        <a:xfrm>
          <a:off x="485775" y="2714625"/>
          <a:ext cx="5972175" cy="190500"/>
        </a:xfrm>
        <a:prstGeom prst="bracketPair">
          <a:avLst>
            <a:gd name="adj" fmla="val 9889"/>
          </a:avLst>
        </a:prstGeom>
        <a:noFill/>
        <a:ln w="9525">
          <a:solidFill>
            <a:srgbClr val="000000"/>
          </a:solidFill>
          <a:round/>
          <a:headEnd/>
          <a:tailEnd/>
        </a:ln>
      </xdr:spPr>
    </xdr:sp>
    <xdr:clientData/>
  </xdr:twoCellAnchor>
  <xdr:twoCellAnchor>
    <xdr:from>
      <xdr:col>19</xdr:col>
      <xdr:colOff>152400</xdr:colOff>
      <xdr:row>36</xdr:row>
      <xdr:rowOff>95250</xdr:rowOff>
    </xdr:from>
    <xdr:to>
      <xdr:col>26</xdr:col>
      <xdr:colOff>121816</xdr:colOff>
      <xdr:row>37</xdr:row>
      <xdr:rowOff>142875</xdr:rowOff>
    </xdr:to>
    <xdr:grpSp>
      <xdr:nvGrpSpPr>
        <xdr:cNvPr id="5" name="グループ化 4">
          <a:extLst>
            <a:ext uri="{FF2B5EF4-FFF2-40B4-BE49-F238E27FC236}">
              <a16:creationId xmlns:a16="http://schemas.microsoft.com/office/drawing/2014/main" id="{00000000-0008-0000-1D00-000005000000}"/>
            </a:ext>
          </a:extLst>
        </xdr:cNvPr>
        <xdr:cNvGrpSpPr/>
      </xdr:nvGrpSpPr>
      <xdr:grpSpPr>
        <a:xfrm>
          <a:off x="3438525" y="6067425"/>
          <a:ext cx="1236241" cy="219075"/>
          <a:chOff x="3337678" y="405848"/>
          <a:chExt cx="1222098" cy="212035"/>
        </a:xfrm>
      </xdr:grpSpPr>
      <xdr:sp macro="" textlink="">
        <xdr:nvSpPr>
          <xdr:cNvPr id="6" name="Check Box 38" hidden="1">
            <a:extLst>
              <a:ext uri="{63B3BB69-23CF-44E3-9099-C40C66FF867C}">
                <a14:compatExt xmlns:a14="http://schemas.microsoft.com/office/drawing/2010/main" spid="_x0000_s682022"/>
              </a:ext>
              <a:ext uri="{FF2B5EF4-FFF2-40B4-BE49-F238E27FC236}">
                <a16:creationId xmlns:a16="http://schemas.microsoft.com/office/drawing/2014/main" id="{00000000-0008-0000-1D00-000006000000}"/>
              </a:ext>
            </a:extLst>
          </xdr:cNvPr>
          <xdr:cNvSpPr/>
        </xdr:nvSpPr>
        <xdr:spPr bwMode="auto">
          <a:xfrm>
            <a:off x="3337678" y="405848"/>
            <a:ext cx="670472" cy="21203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7" name="Check Box 39" hidden="1">
            <a:extLst>
              <a:ext uri="{63B3BB69-23CF-44E3-9099-C40C66FF867C}">
                <a14:compatExt xmlns:a14="http://schemas.microsoft.com/office/drawing/2010/main" spid="_x0000_s682023"/>
              </a:ext>
              <a:ext uri="{FF2B5EF4-FFF2-40B4-BE49-F238E27FC236}">
                <a16:creationId xmlns:a16="http://schemas.microsoft.com/office/drawing/2014/main" id="{00000000-0008-0000-1D00-000007000000}"/>
              </a:ext>
            </a:extLst>
          </xdr:cNvPr>
          <xdr:cNvSpPr/>
        </xdr:nvSpPr>
        <xdr:spPr bwMode="auto">
          <a:xfrm>
            <a:off x="3882262" y="405848"/>
            <a:ext cx="677514" cy="21203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xdr:from>
          <xdr:col>19</xdr:col>
          <xdr:colOff>142875</xdr:colOff>
          <xdr:row>10</xdr:row>
          <xdr:rowOff>152400</xdr:rowOff>
        </xdr:from>
        <xdr:to>
          <xdr:col>26</xdr:col>
          <xdr:colOff>112291</xdr:colOff>
          <xdr:row>12</xdr:row>
          <xdr:rowOff>28575</xdr:rowOff>
        </xdr:to>
        <xdr:grpSp>
          <xdr:nvGrpSpPr>
            <xdr:cNvPr id="8" name="グループ化 7">
              <a:extLst>
                <a:ext uri="{FF2B5EF4-FFF2-40B4-BE49-F238E27FC236}">
                  <a16:creationId xmlns:a16="http://schemas.microsoft.com/office/drawing/2014/main" id="{00000000-0008-0000-1D00-000008000000}"/>
                </a:ext>
              </a:extLst>
            </xdr:cNvPr>
            <xdr:cNvGrpSpPr/>
          </xdr:nvGrpSpPr>
          <xdr:grpSpPr>
            <a:xfrm>
              <a:off x="3429000" y="1666875"/>
              <a:ext cx="1236241" cy="219075"/>
              <a:chOff x="3337546" y="405848"/>
              <a:chExt cx="1222098" cy="212035"/>
            </a:xfrm>
          </xdr:grpSpPr>
          <xdr:sp macro="" textlink="">
            <xdr:nvSpPr>
              <xdr:cNvPr id="1448961" name="Check Box 1" hidden="1">
                <a:extLst>
                  <a:ext uri="{63B3BB69-23CF-44E3-9099-C40C66FF867C}">
                    <a14:compatExt spid="_x0000_s1448961"/>
                  </a:ext>
                  <a:ext uri="{FF2B5EF4-FFF2-40B4-BE49-F238E27FC236}">
                    <a16:creationId xmlns:a16="http://schemas.microsoft.com/office/drawing/2014/main" id="{00000000-0008-0000-1D00-0000011C1600}"/>
                  </a:ext>
                </a:extLst>
              </xdr:cNvPr>
              <xdr:cNvSpPr/>
            </xdr:nvSpPr>
            <xdr:spPr bwMode="auto">
              <a:xfrm>
                <a:off x="3337546" y="405848"/>
                <a:ext cx="670472"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448962" name="Check Box 2" hidden="1">
                <a:extLst>
                  <a:ext uri="{63B3BB69-23CF-44E3-9099-C40C66FF867C}">
                    <a14:compatExt spid="_x0000_s1448962"/>
                  </a:ext>
                  <a:ext uri="{FF2B5EF4-FFF2-40B4-BE49-F238E27FC236}">
                    <a16:creationId xmlns:a16="http://schemas.microsoft.com/office/drawing/2014/main" id="{00000000-0008-0000-1D00-0000021C1600}"/>
                  </a:ext>
                </a:extLst>
              </xdr:cNvPr>
              <xdr:cNvSpPr/>
            </xdr:nvSpPr>
            <xdr:spPr bwMode="auto">
              <a:xfrm>
                <a:off x="3882130" y="405848"/>
                <a:ext cx="677514"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152400</xdr:colOff>
          <xdr:row>14</xdr:row>
          <xdr:rowOff>152400</xdr:rowOff>
        </xdr:from>
        <xdr:to>
          <xdr:col>26</xdr:col>
          <xdr:colOff>121816</xdr:colOff>
          <xdr:row>16</xdr:row>
          <xdr:rowOff>28575</xdr:rowOff>
        </xdr:to>
        <xdr:grpSp>
          <xdr:nvGrpSpPr>
            <xdr:cNvPr id="9" name="グループ化 8">
              <a:extLst>
                <a:ext uri="{FF2B5EF4-FFF2-40B4-BE49-F238E27FC236}">
                  <a16:creationId xmlns:a16="http://schemas.microsoft.com/office/drawing/2014/main" id="{00000000-0008-0000-1D00-000009000000}"/>
                </a:ext>
              </a:extLst>
            </xdr:cNvPr>
            <xdr:cNvGrpSpPr/>
          </xdr:nvGrpSpPr>
          <xdr:grpSpPr>
            <a:xfrm>
              <a:off x="3438525" y="2352675"/>
              <a:ext cx="1236241" cy="219075"/>
              <a:chOff x="3337668" y="405848"/>
              <a:chExt cx="1222097" cy="212035"/>
            </a:xfrm>
          </xdr:grpSpPr>
          <xdr:sp macro="" textlink="">
            <xdr:nvSpPr>
              <xdr:cNvPr id="1448963" name="Check Box 3" hidden="1">
                <a:extLst>
                  <a:ext uri="{63B3BB69-23CF-44E3-9099-C40C66FF867C}">
                    <a14:compatExt spid="_x0000_s1448963"/>
                  </a:ext>
                  <a:ext uri="{FF2B5EF4-FFF2-40B4-BE49-F238E27FC236}">
                    <a16:creationId xmlns:a16="http://schemas.microsoft.com/office/drawing/2014/main" id="{00000000-0008-0000-1D00-0000031C1600}"/>
                  </a:ext>
                </a:extLst>
              </xdr:cNvPr>
              <xdr:cNvSpPr/>
            </xdr:nvSpPr>
            <xdr:spPr bwMode="auto">
              <a:xfrm>
                <a:off x="3337668" y="405848"/>
                <a:ext cx="670472"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448964" name="Check Box 4" hidden="1">
                <a:extLst>
                  <a:ext uri="{63B3BB69-23CF-44E3-9099-C40C66FF867C}">
                    <a14:compatExt spid="_x0000_s1448964"/>
                  </a:ext>
                  <a:ext uri="{FF2B5EF4-FFF2-40B4-BE49-F238E27FC236}">
                    <a16:creationId xmlns:a16="http://schemas.microsoft.com/office/drawing/2014/main" id="{00000000-0008-0000-1D00-0000041C1600}"/>
                  </a:ext>
                </a:extLst>
              </xdr:cNvPr>
              <xdr:cNvSpPr/>
            </xdr:nvSpPr>
            <xdr:spPr bwMode="auto">
              <a:xfrm>
                <a:off x="3882251" y="405848"/>
                <a:ext cx="677514"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152400</xdr:colOff>
          <xdr:row>19</xdr:row>
          <xdr:rowOff>152400</xdr:rowOff>
        </xdr:from>
        <xdr:to>
          <xdr:col>26</xdr:col>
          <xdr:colOff>121816</xdr:colOff>
          <xdr:row>21</xdr:row>
          <xdr:rowOff>28575</xdr:rowOff>
        </xdr:to>
        <xdr:grpSp>
          <xdr:nvGrpSpPr>
            <xdr:cNvPr id="10" name="グループ化 9">
              <a:extLst>
                <a:ext uri="{FF2B5EF4-FFF2-40B4-BE49-F238E27FC236}">
                  <a16:creationId xmlns:a16="http://schemas.microsoft.com/office/drawing/2014/main" id="{00000000-0008-0000-1D00-00000A000000}"/>
                </a:ext>
              </a:extLst>
            </xdr:cNvPr>
            <xdr:cNvGrpSpPr/>
          </xdr:nvGrpSpPr>
          <xdr:grpSpPr>
            <a:xfrm>
              <a:off x="3438525" y="3209925"/>
              <a:ext cx="1236241" cy="219075"/>
              <a:chOff x="3337668" y="405848"/>
              <a:chExt cx="1222097" cy="212035"/>
            </a:xfrm>
          </xdr:grpSpPr>
          <xdr:sp macro="" textlink="">
            <xdr:nvSpPr>
              <xdr:cNvPr id="1448965" name="Check Box 5" hidden="1">
                <a:extLst>
                  <a:ext uri="{63B3BB69-23CF-44E3-9099-C40C66FF867C}">
                    <a14:compatExt spid="_x0000_s1448965"/>
                  </a:ext>
                  <a:ext uri="{FF2B5EF4-FFF2-40B4-BE49-F238E27FC236}">
                    <a16:creationId xmlns:a16="http://schemas.microsoft.com/office/drawing/2014/main" id="{00000000-0008-0000-1D00-0000051C1600}"/>
                  </a:ext>
                </a:extLst>
              </xdr:cNvPr>
              <xdr:cNvSpPr/>
            </xdr:nvSpPr>
            <xdr:spPr bwMode="auto">
              <a:xfrm>
                <a:off x="3337668" y="405848"/>
                <a:ext cx="670472"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448966" name="Check Box 6" hidden="1">
                <a:extLst>
                  <a:ext uri="{63B3BB69-23CF-44E3-9099-C40C66FF867C}">
                    <a14:compatExt spid="_x0000_s1448966"/>
                  </a:ext>
                  <a:ext uri="{FF2B5EF4-FFF2-40B4-BE49-F238E27FC236}">
                    <a16:creationId xmlns:a16="http://schemas.microsoft.com/office/drawing/2014/main" id="{00000000-0008-0000-1D00-0000061C1600}"/>
                  </a:ext>
                </a:extLst>
              </xdr:cNvPr>
              <xdr:cNvSpPr/>
            </xdr:nvSpPr>
            <xdr:spPr bwMode="auto">
              <a:xfrm>
                <a:off x="3882251" y="405848"/>
                <a:ext cx="677514"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152400</xdr:colOff>
          <xdr:row>21</xdr:row>
          <xdr:rowOff>142875</xdr:rowOff>
        </xdr:from>
        <xdr:to>
          <xdr:col>26</xdr:col>
          <xdr:colOff>121816</xdr:colOff>
          <xdr:row>23</xdr:row>
          <xdr:rowOff>19050</xdr:rowOff>
        </xdr:to>
        <xdr:grpSp>
          <xdr:nvGrpSpPr>
            <xdr:cNvPr id="11" name="グループ化 10">
              <a:extLst>
                <a:ext uri="{FF2B5EF4-FFF2-40B4-BE49-F238E27FC236}">
                  <a16:creationId xmlns:a16="http://schemas.microsoft.com/office/drawing/2014/main" id="{00000000-0008-0000-1D00-00000B000000}"/>
                </a:ext>
              </a:extLst>
            </xdr:cNvPr>
            <xdr:cNvGrpSpPr/>
          </xdr:nvGrpSpPr>
          <xdr:grpSpPr>
            <a:xfrm>
              <a:off x="3438525" y="3543300"/>
              <a:ext cx="1236241" cy="219075"/>
              <a:chOff x="3337668" y="405848"/>
              <a:chExt cx="1222097" cy="212035"/>
            </a:xfrm>
          </xdr:grpSpPr>
          <xdr:sp macro="" textlink="">
            <xdr:nvSpPr>
              <xdr:cNvPr id="1448967" name="Check Box 7" hidden="1">
                <a:extLst>
                  <a:ext uri="{63B3BB69-23CF-44E3-9099-C40C66FF867C}">
                    <a14:compatExt spid="_x0000_s1448967"/>
                  </a:ext>
                  <a:ext uri="{FF2B5EF4-FFF2-40B4-BE49-F238E27FC236}">
                    <a16:creationId xmlns:a16="http://schemas.microsoft.com/office/drawing/2014/main" id="{00000000-0008-0000-1D00-0000071C1600}"/>
                  </a:ext>
                </a:extLst>
              </xdr:cNvPr>
              <xdr:cNvSpPr/>
            </xdr:nvSpPr>
            <xdr:spPr bwMode="auto">
              <a:xfrm>
                <a:off x="3337668" y="405848"/>
                <a:ext cx="670472"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448968" name="Check Box 8" hidden="1">
                <a:extLst>
                  <a:ext uri="{63B3BB69-23CF-44E3-9099-C40C66FF867C}">
                    <a14:compatExt spid="_x0000_s1448968"/>
                  </a:ext>
                  <a:ext uri="{FF2B5EF4-FFF2-40B4-BE49-F238E27FC236}">
                    <a16:creationId xmlns:a16="http://schemas.microsoft.com/office/drawing/2014/main" id="{00000000-0008-0000-1D00-0000081C1600}"/>
                  </a:ext>
                </a:extLst>
              </xdr:cNvPr>
              <xdr:cNvSpPr/>
            </xdr:nvSpPr>
            <xdr:spPr bwMode="auto">
              <a:xfrm>
                <a:off x="3882251" y="405848"/>
                <a:ext cx="677514"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3</xdr:col>
      <xdr:colOff>123824</xdr:colOff>
      <xdr:row>24</xdr:row>
      <xdr:rowOff>1</xdr:rowOff>
    </xdr:from>
    <xdr:to>
      <xdr:col>36</xdr:col>
      <xdr:colOff>47625</xdr:colOff>
      <xdr:row>25</xdr:row>
      <xdr:rowOff>1</xdr:rowOff>
    </xdr:to>
    <xdr:sp macro="" textlink="">
      <xdr:nvSpPr>
        <xdr:cNvPr id="12" name="AutoShape 2">
          <a:extLst>
            <a:ext uri="{FF2B5EF4-FFF2-40B4-BE49-F238E27FC236}">
              <a16:creationId xmlns:a16="http://schemas.microsoft.com/office/drawing/2014/main" id="{00000000-0008-0000-1D00-00000C000000}"/>
            </a:ext>
          </a:extLst>
        </xdr:cNvPr>
        <xdr:cNvSpPr>
          <a:spLocks noChangeArrowheads="1"/>
        </xdr:cNvSpPr>
      </xdr:nvSpPr>
      <xdr:spPr bwMode="auto">
        <a:xfrm>
          <a:off x="514349" y="3914776"/>
          <a:ext cx="5895976" cy="171450"/>
        </a:xfrm>
        <a:prstGeom prst="bracketPair">
          <a:avLst>
            <a:gd name="adj" fmla="val 9889"/>
          </a:avLst>
        </a:prstGeom>
        <a:noFill/>
        <a:ln w="9525">
          <a:solidFill>
            <a:srgbClr val="000000"/>
          </a:solidFill>
          <a:round/>
          <a:headEnd/>
          <a:tailEnd/>
        </a:ln>
      </xdr:spPr>
    </xdr:sp>
    <xdr:clientData/>
  </xdr:twoCellAnchor>
  <mc:AlternateContent xmlns:mc="http://schemas.openxmlformats.org/markup-compatibility/2006">
    <mc:Choice xmlns:a14="http://schemas.microsoft.com/office/drawing/2010/main" Requires="a14">
      <xdr:twoCellAnchor>
        <xdr:from>
          <xdr:col>19</xdr:col>
          <xdr:colOff>152400</xdr:colOff>
          <xdr:row>25</xdr:row>
          <xdr:rowOff>152400</xdr:rowOff>
        </xdr:from>
        <xdr:to>
          <xdr:col>26</xdr:col>
          <xdr:colOff>121816</xdr:colOff>
          <xdr:row>27</xdr:row>
          <xdr:rowOff>28575</xdr:rowOff>
        </xdr:to>
        <xdr:grpSp>
          <xdr:nvGrpSpPr>
            <xdr:cNvPr id="13" name="グループ化 12">
              <a:extLst>
                <a:ext uri="{FF2B5EF4-FFF2-40B4-BE49-F238E27FC236}">
                  <a16:creationId xmlns:a16="http://schemas.microsoft.com/office/drawing/2014/main" id="{00000000-0008-0000-1D00-00000D000000}"/>
                </a:ext>
              </a:extLst>
            </xdr:cNvPr>
            <xdr:cNvGrpSpPr/>
          </xdr:nvGrpSpPr>
          <xdr:grpSpPr>
            <a:xfrm>
              <a:off x="3438525" y="4238625"/>
              <a:ext cx="1236241" cy="219075"/>
              <a:chOff x="3337668" y="405848"/>
              <a:chExt cx="1222097" cy="212035"/>
            </a:xfrm>
          </xdr:grpSpPr>
          <xdr:sp macro="" textlink="">
            <xdr:nvSpPr>
              <xdr:cNvPr id="1448969" name="Check Box 9" hidden="1">
                <a:extLst>
                  <a:ext uri="{63B3BB69-23CF-44E3-9099-C40C66FF867C}">
                    <a14:compatExt spid="_x0000_s1448969"/>
                  </a:ext>
                  <a:ext uri="{FF2B5EF4-FFF2-40B4-BE49-F238E27FC236}">
                    <a16:creationId xmlns:a16="http://schemas.microsoft.com/office/drawing/2014/main" id="{00000000-0008-0000-1D00-0000091C1600}"/>
                  </a:ext>
                </a:extLst>
              </xdr:cNvPr>
              <xdr:cNvSpPr/>
            </xdr:nvSpPr>
            <xdr:spPr bwMode="auto">
              <a:xfrm>
                <a:off x="3337668" y="405848"/>
                <a:ext cx="670472"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448970" name="Check Box 10" hidden="1">
                <a:extLst>
                  <a:ext uri="{63B3BB69-23CF-44E3-9099-C40C66FF867C}">
                    <a14:compatExt spid="_x0000_s1448970"/>
                  </a:ext>
                  <a:ext uri="{FF2B5EF4-FFF2-40B4-BE49-F238E27FC236}">
                    <a16:creationId xmlns:a16="http://schemas.microsoft.com/office/drawing/2014/main" id="{00000000-0008-0000-1D00-00000A1C1600}"/>
                  </a:ext>
                </a:extLst>
              </xdr:cNvPr>
              <xdr:cNvSpPr/>
            </xdr:nvSpPr>
            <xdr:spPr bwMode="auto">
              <a:xfrm>
                <a:off x="3882251" y="405848"/>
                <a:ext cx="677514"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152400</xdr:colOff>
          <xdr:row>29</xdr:row>
          <xdr:rowOff>133350</xdr:rowOff>
        </xdr:from>
        <xdr:to>
          <xdr:col>26</xdr:col>
          <xdr:colOff>121816</xdr:colOff>
          <xdr:row>31</xdr:row>
          <xdr:rowOff>9525</xdr:rowOff>
        </xdr:to>
        <xdr:grpSp>
          <xdr:nvGrpSpPr>
            <xdr:cNvPr id="14" name="グループ化 13">
              <a:extLst>
                <a:ext uri="{FF2B5EF4-FFF2-40B4-BE49-F238E27FC236}">
                  <a16:creationId xmlns:a16="http://schemas.microsoft.com/office/drawing/2014/main" id="{00000000-0008-0000-1D00-00000E000000}"/>
                </a:ext>
              </a:extLst>
            </xdr:cNvPr>
            <xdr:cNvGrpSpPr/>
          </xdr:nvGrpSpPr>
          <xdr:grpSpPr>
            <a:xfrm>
              <a:off x="3438525" y="4905375"/>
              <a:ext cx="1236241" cy="219075"/>
              <a:chOff x="3337668" y="405848"/>
              <a:chExt cx="1222097" cy="212035"/>
            </a:xfrm>
          </xdr:grpSpPr>
          <xdr:sp macro="" textlink="">
            <xdr:nvSpPr>
              <xdr:cNvPr id="1448971" name="Check Box 11" hidden="1">
                <a:extLst>
                  <a:ext uri="{63B3BB69-23CF-44E3-9099-C40C66FF867C}">
                    <a14:compatExt spid="_x0000_s1448971"/>
                  </a:ext>
                  <a:ext uri="{FF2B5EF4-FFF2-40B4-BE49-F238E27FC236}">
                    <a16:creationId xmlns:a16="http://schemas.microsoft.com/office/drawing/2014/main" id="{00000000-0008-0000-1D00-00000B1C1600}"/>
                  </a:ext>
                </a:extLst>
              </xdr:cNvPr>
              <xdr:cNvSpPr/>
            </xdr:nvSpPr>
            <xdr:spPr bwMode="auto">
              <a:xfrm>
                <a:off x="3337668" y="405848"/>
                <a:ext cx="670472"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448972" name="Check Box 12" hidden="1">
                <a:extLst>
                  <a:ext uri="{63B3BB69-23CF-44E3-9099-C40C66FF867C}">
                    <a14:compatExt spid="_x0000_s1448972"/>
                  </a:ext>
                  <a:ext uri="{FF2B5EF4-FFF2-40B4-BE49-F238E27FC236}">
                    <a16:creationId xmlns:a16="http://schemas.microsoft.com/office/drawing/2014/main" id="{00000000-0008-0000-1D00-00000C1C1600}"/>
                  </a:ext>
                </a:extLst>
              </xdr:cNvPr>
              <xdr:cNvSpPr/>
            </xdr:nvSpPr>
            <xdr:spPr bwMode="auto">
              <a:xfrm>
                <a:off x="3882251" y="405848"/>
                <a:ext cx="677514"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152400</xdr:colOff>
          <xdr:row>31</xdr:row>
          <xdr:rowOff>152400</xdr:rowOff>
        </xdr:from>
        <xdr:to>
          <xdr:col>26</xdr:col>
          <xdr:colOff>121816</xdr:colOff>
          <xdr:row>33</xdr:row>
          <xdr:rowOff>28575</xdr:rowOff>
        </xdr:to>
        <xdr:grpSp>
          <xdr:nvGrpSpPr>
            <xdr:cNvPr id="15" name="グループ化 14">
              <a:extLst>
                <a:ext uri="{FF2B5EF4-FFF2-40B4-BE49-F238E27FC236}">
                  <a16:creationId xmlns:a16="http://schemas.microsoft.com/office/drawing/2014/main" id="{00000000-0008-0000-1D00-00000F000000}"/>
                </a:ext>
              </a:extLst>
            </xdr:cNvPr>
            <xdr:cNvGrpSpPr/>
          </xdr:nvGrpSpPr>
          <xdr:grpSpPr>
            <a:xfrm>
              <a:off x="3438525" y="5267325"/>
              <a:ext cx="1236241" cy="219075"/>
              <a:chOff x="3337668" y="405848"/>
              <a:chExt cx="1222097" cy="212035"/>
            </a:xfrm>
          </xdr:grpSpPr>
          <xdr:sp macro="" textlink="">
            <xdr:nvSpPr>
              <xdr:cNvPr id="1448973" name="Check Box 13" hidden="1">
                <a:extLst>
                  <a:ext uri="{63B3BB69-23CF-44E3-9099-C40C66FF867C}">
                    <a14:compatExt spid="_x0000_s1448973"/>
                  </a:ext>
                  <a:ext uri="{FF2B5EF4-FFF2-40B4-BE49-F238E27FC236}">
                    <a16:creationId xmlns:a16="http://schemas.microsoft.com/office/drawing/2014/main" id="{00000000-0008-0000-1D00-00000D1C1600}"/>
                  </a:ext>
                </a:extLst>
              </xdr:cNvPr>
              <xdr:cNvSpPr/>
            </xdr:nvSpPr>
            <xdr:spPr bwMode="auto">
              <a:xfrm>
                <a:off x="3337668" y="405848"/>
                <a:ext cx="670472"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448974" name="Check Box 14" hidden="1">
                <a:extLst>
                  <a:ext uri="{63B3BB69-23CF-44E3-9099-C40C66FF867C}">
                    <a14:compatExt spid="_x0000_s1448974"/>
                  </a:ext>
                  <a:ext uri="{FF2B5EF4-FFF2-40B4-BE49-F238E27FC236}">
                    <a16:creationId xmlns:a16="http://schemas.microsoft.com/office/drawing/2014/main" id="{00000000-0008-0000-1D00-00000E1C1600}"/>
                  </a:ext>
                </a:extLst>
              </xdr:cNvPr>
              <xdr:cNvSpPr/>
            </xdr:nvSpPr>
            <xdr:spPr bwMode="auto">
              <a:xfrm>
                <a:off x="3882251" y="405848"/>
                <a:ext cx="677514"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14</xdr:col>
          <xdr:colOff>0</xdr:colOff>
          <xdr:row>42</xdr:row>
          <xdr:rowOff>75819</xdr:rowOff>
        </xdr:from>
        <xdr:to>
          <xdr:col>25</xdr:col>
          <xdr:colOff>168022</xdr:colOff>
          <xdr:row>43</xdr:row>
          <xdr:rowOff>148209</xdr:rowOff>
        </xdr:to>
        <xdr:grpSp>
          <xdr:nvGrpSpPr>
            <xdr:cNvPr id="16" name="グループ化 15">
              <a:extLst>
                <a:ext uri="{FF2B5EF4-FFF2-40B4-BE49-F238E27FC236}">
                  <a16:creationId xmlns:a16="http://schemas.microsoft.com/office/drawing/2014/main" id="{00000000-0008-0000-1D00-000010000000}"/>
                </a:ext>
              </a:extLst>
            </xdr:cNvPr>
            <xdr:cNvGrpSpPr/>
          </xdr:nvGrpSpPr>
          <xdr:grpSpPr>
            <a:xfrm>
              <a:off x="2381250" y="7076694"/>
              <a:ext cx="2158747" cy="243840"/>
              <a:chOff x="2562224" y="9704536"/>
              <a:chExt cx="2009780" cy="247650"/>
            </a:xfrm>
          </xdr:grpSpPr>
          <xdr:grpSp>
            <xdr:nvGrpSpPr>
              <xdr:cNvPr id="17" name="グループ化 29">
                <a:extLst>
                  <a:ext uri="{FF2B5EF4-FFF2-40B4-BE49-F238E27FC236}">
                    <a16:creationId xmlns:a16="http://schemas.microsoft.com/office/drawing/2014/main" id="{00000000-0008-0000-1D00-000011000000}"/>
                  </a:ext>
                </a:extLst>
              </xdr:cNvPr>
              <xdr:cNvGrpSpPr>
                <a:grpSpLocks/>
              </xdr:cNvGrpSpPr>
            </xdr:nvGrpSpPr>
            <xdr:grpSpPr bwMode="auto">
              <a:xfrm>
                <a:off x="2562224" y="9715500"/>
                <a:ext cx="1238351" cy="219075"/>
                <a:chOff x="33376" y="4058"/>
                <a:chExt cx="12221" cy="2120"/>
              </a:xfrm>
            </xdr:grpSpPr>
            <xdr:sp macro="" textlink="">
              <xdr:nvSpPr>
                <xdr:cNvPr id="1448975" name="Check Box 15" hidden="1">
                  <a:extLst>
                    <a:ext uri="{63B3BB69-23CF-44E3-9099-C40C66FF867C}">
                      <a14:compatExt spid="_x0000_s1448975"/>
                    </a:ext>
                    <a:ext uri="{FF2B5EF4-FFF2-40B4-BE49-F238E27FC236}">
                      <a16:creationId xmlns:a16="http://schemas.microsoft.com/office/drawing/2014/main" id="{00000000-0008-0000-1D00-00000F1C1600}"/>
                    </a:ext>
                  </a:extLst>
                </xdr:cNvPr>
                <xdr:cNvSpPr/>
              </xdr:nvSpPr>
              <xdr:spPr bwMode="auto">
                <a:xfrm>
                  <a:off x="33376" y="4058"/>
                  <a:ext cx="6705" cy="2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448976" name="Check Box 16" hidden="1">
                  <a:extLst>
                    <a:ext uri="{63B3BB69-23CF-44E3-9099-C40C66FF867C}">
                      <a14:compatExt spid="_x0000_s1448976"/>
                    </a:ext>
                    <a:ext uri="{FF2B5EF4-FFF2-40B4-BE49-F238E27FC236}">
                      <a16:creationId xmlns:a16="http://schemas.microsoft.com/office/drawing/2014/main" id="{00000000-0008-0000-1D00-0000101C1600}"/>
                    </a:ext>
                  </a:extLst>
                </xdr:cNvPr>
                <xdr:cNvSpPr/>
              </xdr:nvSpPr>
              <xdr:spPr bwMode="auto">
                <a:xfrm>
                  <a:off x="38822" y="4058"/>
                  <a:ext cx="6775" cy="2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grpSp>
          <xdr:sp macro="" textlink="">
            <xdr:nvSpPr>
              <xdr:cNvPr id="1448977" name="Check Box 17" hidden="1">
                <a:extLst>
                  <a:ext uri="{63B3BB69-23CF-44E3-9099-C40C66FF867C}">
                    <a14:compatExt spid="_x0000_s1448977"/>
                  </a:ext>
                  <a:ext uri="{FF2B5EF4-FFF2-40B4-BE49-F238E27FC236}">
                    <a16:creationId xmlns:a16="http://schemas.microsoft.com/office/drawing/2014/main" id="{00000000-0008-0000-1D00-0000111C1600}"/>
                  </a:ext>
                </a:extLst>
              </xdr:cNvPr>
              <xdr:cNvSpPr/>
            </xdr:nvSpPr>
            <xdr:spPr bwMode="auto">
              <a:xfrm>
                <a:off x="3724278" y="9704536"/>
                <a:ext cx="847726"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喫煙者なし</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152400</xdr:colOff>
          <xdr:row>36</xdr:row>
          <xdr:rowOff>114300</xdr:rowOff>
        </xdr:from>
        <xdr:to>
          <xdr:col>26</xdr:col>
          <xdr:colOff>121816</xdr:colOff>
          <xdr:row>37</xdr:row>
          <xdr:rowOff>161925</xdr:rowOff>
        </xdr:to>
        <xdr:grpSp>
          <xdr:nvGrpSpPr>
            <xdr:cNvPr id="18" name="グループ化 17">
              <a:extLst>
                <a:ext uri="{FF2B5EF4-FFF2-40B4-BE49-F238E27FC236}">
                  <a16:creationId xmlns:a16="http://schemas.microsoft.com/office/drawing/2014/main" id="{00000000-0008-0000-1D00-000012000000}"/>
                </a:ext>
              </a:extLst>
            </xdr:cNvPr>
            <xdr:cNvGrpSpPr/>
          </xdr:nvGrpSpPr>
          <xdr:grpSpPr>
            <a:xfrm>
              <a:off x="3438525" y="6086475"/>
              <a:ext cx="1236241" cy="219075"/>
              <a:chOff x="3337668" y="405848"/>
              <a:chExt cx="1222097" cy="212035"/>
            </a:xfrm>
          </xdr:grpSpPr>
          <xdr:sp macro="" textlink="">
            <xdr:nvSpPr>
              <xdr:cNvPr id="1448978" name="Check Box 18" hidden="1">
                <a:extLst>
                  <a:ext uri="{63B3BB69-23CF-44E3-9099-C40C66FF867C}">
                    <a14:compatExt spid="_x0000_s1448978"/>
                  </a:ext>
                  <a:ext uri="{FF2B5EF4-FFF2-40B4-BE49-F238E27FC236}">
                    <a16:creationId xmlns:a16="http://schemas.microsoft.com/office/drawing/2014/main" id="{00000000-0008-0000-1D00-0000121C1600}"/>
                  </a:ext>
                </a:extLst>
              </xdr:cNvPr>
              <xdr:cNvSpPr/>
            </xdr:nvSpPr>
            <xdr:spPr bwMode="auto">
              <a:xfrm>
                <a:off x="3337668" y="405848"/>
                <a:ext cx="670472"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448979" name="Check Box 19" hidden="1">
                <a:extLst>
                  <a:ext uri="{63B3BB69-23CF-44E3-9099-C40C66FF867C}">
                    <a14:compatExt spid="_x0000_s1448979"/>
                  </a:ext>
                  <a:ext uri="{FF2B5EF4-FFF2-40B4-BE49-F238E27FC236}">
                    <a16:creationId xmlns:a16="http://schemas.microsoft.com/office/drawing/2014/main" id="{00000000-0008-0000-1D00-0000131C1600}"/>
                  </a:ext>
                </a:extLst>
              </xdr:cNvPr>
              <xdr:cNvSpPr/>
            </xdr:nvSpPr>
            <xdr:spPr bwMode="auto">
              <a:xfrm>
                <a:off x="3882251" y="405848"/>
                <a:ext cx="677514"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16</xdr:col>
      <xdr:colOff>161925</xdr:colOff>
      <xdr:row>45</xdr:row>
      <xdr:rowOff>0</xdr:rowOff>
    </xdr:from>
    <xdr:to>
      <xdr:col>23</xdr:col>
      <xdr:colOff>57150</xdr:colOff>
      <xdr:row>46</xdr:row>
      <xdr:rowOff>19422</xdr:rowOff>
    </xdr:to>
    <xdr:grpSp>
      <xdr:nvGrpSpPr>
        <xdr:cNvPr id="19" name="グループ化 18">
          <a:extLst>
            <a:ext uri="{FF2B5EF4-FFF2-40B4-BE49-F238E27FC236}">
              <a16:creationId xmlns:a16="http://schemas.microsoft.com/office/drawing/2014/main" id="{00000000-0008-0000-1D00-000013000000}"/>
            </a:ext>
          </a:extLst>
        </xdr:cNvPr>
        <xdr:cNvGrpSpPr/>
      </xdr:nvGrpSpPr>
      <xdr:grpSpPr>
        <a:xfrm>
          <a:off x="2905125" y="7515225"/>
          <a:ext cx="1162050" cy="190872"/>
          <a:chOff x="3149608" y="2696140"/>
          <a:chExt cx="1162622" cy="202825"/>
        </a:xfrm>
      </xdr:grpSpPr>
      <xdr:sp macro="" textlink="">
        <xdr:nvSpPr>
          <xdr:cNvPr id="20" name="Check Box 15" hidden="1">
            <a:extLst>
              <a:ext uri="{63B3BB69-23CF-44E3-9099-C40C66FF867C}">
                <a14:compatExt xmlns:a14="http://schemas.microsoft.com/office/drawing/2010/main" spid="_x0000_s683023"/>
              </a:ext>
              <a:ext uri="{FF2B5EF4-FFF2-40B4-BE49-F238E27FC236}">
                <a16:creationId xmlns:a16="http://schemas.microsoft.com/office/drawing/2014/main" id="{00000000-0008-0000-1D00-000014000000}"/>
              </a:ext>
            </a:extLst>
          </xdr:cNvPr>
          <xdr:cNvSpPr/>
        </xdr:nvSpPr>
        <xdr:spPr bwMode="auto">
          <a:xfrm>
            <a:off x="3149608" y="2696140"/>
            <a:ext cx="557493" cy="202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21" name="Check Box 16" hidden="1">
            <a:extLst>
              <a:ext uri="{63B3BB69-23CF-44E3-9099-C40C66FF867C}">
                <a14:compatExt xmlns:a14="http://schemas.microsoft.com/office/drawing/2010/main" spid="_x0000_s683024"/>
              </a:ext>
              <a:ext uri="{FF2B5EF4-FFF2-40B4-BE49-F238E27FC236}">
                <a16:creationId xmlns:a16="http://schemas.microsoft.com/office/drawing/2014/main" id="{00000000-0008-0000-1D00-000015000000}"/>
              </a:ext>
            </a:extLst>
          </xdr:cNvPr>
          <xdr:cNvSpPr/>
        </xdr:nvSpPr>
        <xdr:spPr bwMode="auto">
          <a:xfrm>
            <a:off x="3754737" y="2696176"/>
            <a:ext cx="557493" cy="19330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xdr:from>
          <xdr:col>18</xdr:col>
          <xdr:colOff>161925</xdr:colOff>
          <xdr:row>45</xdr:row>
          <xdr:rowOff>161925</xdr:rowOff>
        </xdr:from>
        <xdr:to>
          <xdr:col>25</xdr:col>
          <xdr:colOff>57150</xdr:colOff>
          <xdr:row>47</xdr:row>
          <xdr:rowOff>0</xdr:rowOff>
        </xdr:to>
        <xdr:grpSp>
          <xdr:nvGrpSpPr>
            <xdr:cNvPr id="22" name="グループ化 21">
              <a:extLst>
                <a:ext uri="{FF2B5EF4-FFF2-40B4-BE49-F238E27FC236}">
                  <a16:creationId xmlns:a16="http://schemas.microsoft.com/office/drawing/2014/main" id="{00000000-0008-0000-1D00-000016000000}"/>
                </a:ext>
              </a:extLst>
            </xdr:cNvPr>
            <xdr:cNvGrpSpPr/>
          </xdr:nvGrpSpPr>
          <xdr:grpSpPr>
            <a:xfrm>
              <a:off x="3267075" y="7677150"/>
              <a:ext cx="1162050" cy="180975"/>
              <a:chOff x="3149711" y="2697335"/>
              <a:chExt cx="1162624" cy="202824"/>
            </a:xfrm>
          </xdr:grpSpPr>
          <xdr:sp macro="" textlink="">
            <xdr:nvSpPr>
              <xdr:cNvPr id="1448980" name="Check Box 20" hidden="1">
                <a:extLst>
                  <a:ext uri="{63B3BB69-23CF-44E3-9099-C40C66FF867C}">
                    <a14:compatExt spid="_x0000_s1448980"/>
                  </a:ext>
                  <a:ext uri="{FF2B5EF4-FFF2-40B4-BE49-F238E27FC236}">
                    <a16:creationId xmlns:a16="http://schemas.microsoft.com/office/drawing/2014/main" id="{00000000-0008-0000-1D00-0000141C1600}"/>
                  </a:ext>
                </a:extLst>
              </xdr:cNvPr>
              <xdr:cNvSpPr/>
            </xdr:nvSpPr>
            <xdr:spPr bwMode="auto">
              <a:xfrm>
                <a:off x="3149711" y="2697335"/>
                <a:ext cx="557493" cy="2028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448981" name="Check Box 21" hidden="1">
                <a:extLst>
                  <a:ext uri="{63B3BB69-23CF-44E3-9099-C40C66FF867C}">
                    <a14:compatExt spid="_x0000_s1448981"/>
                  </a:ext>
                  <a:ext uri="{FF2B5EF4-FFF2-40B4-BE49-F238E27FC236}">
                    <a16:creationId xmlns:a16="http://schemas.microsoft.com/office/drawing/2014/main" id="{00000000-0008-0000-1D00-0000151C1600}"/>
                  </a:ext>
                </a:extLst>
              </xdr:cNvPr>
              <xdr:cNvSpPr/>
            </xdr:nvSpPr>
            <xdr:spPr bwMode="auto">
              <a:xfrm>
                <a:off x="3754842" y="2697336"/>
                <a:ext cx="557493" cy="19330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11</xdr:col>
          <xdr:colOff>171450</xdr:colOff>
          <xdr:row>50</xdr:row>
          <xdr:rowOff>152401</xdr:rowOff>
        </xdr:from>
        <xdr:to>
          <xdr:col>13</xdr:col>
          <xdr:colOff>47625</xdr:colOff>
          <xdr:row>53</xdr:row>
          <xdr:rowOff>9525</xdr:rowOff>
        </xdr:to>
        <xdr:grpSp>
          <xdr:nvGrpSpPr>
            <xdr:cNvPr id="23" name="グループ化 22">
              <a:extLst>
                <a:ext uri="{FF2B5EF4-FFF2-40B4-BE49-F238E27FC236}">
                  <a16:creationId xmlns:a16="http://schemas.microsoft.com/office/drawing/2014/main" id="{00000000-0008-0000-1D00-000017000000}"/>
                </a:ext>
              </a:extLst>
            </xdr:cNvPr>
            <xdr:cNvGrpSpPr/>
          </xdr:nvGrpSpPr>
          <xdr:grpSpPr>
            <a:xfrm>
              <a:off x="2009775" y="8524876"/>
              <a:ext cx="238125" cy="371474"/>
              <a:chOff x="2028825" y="8354272"/>
              <a:chExt cx="238125" cy="371442"/>
            </a:xfrm>
          </xdr:grpSpPr>
          <xdr:sp macro="" textlink="">
            <xdr:nvSpPr>
              <xdr:cNvPr id="1448982" name="Check Box 25" hidden="1">
                <a:extLst>
                  <a:ext uri="{63B3BB69-23CF-44E3-9099-C40C66FF867C}">
                    <a14:compatExt spid="_x0000_s1448982"/>
                  </a:ext>
                  <a:ext uri="{FF2B5EF4-FFF2-40B4-BE49-F238E27FC236}">
                    <a16:creationId xmlns:a16="http://schemas.microsoft.com/office/drawing/2014/main" id="{00000000-0008-0000-1D00-0000161C1600}"/>
                  </a:ext>
                </a:extLst>
              </xdr:cNvPr>
              <xdr:cNvSpPr/>
            </xdr:nvSpPr>
            <xdr:spPr bwMode="auto">
              <a:xfrm>
                <a:off x="2028825" y="8354272"/>
                <a:ext cx="238125" cy="2000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448983" name="Check Box 23" hidden="1">
                <a:extLst>
                  <a:ext uri="{63B3BB69-23CF-44E3-9099-C40C66FF867C}">
                    <a14:compatExt spid="_x0000_s1448983"/>
                  </a:ext>
                  <a:ext uri="{FF2B5EF4-FFF2-40B4-BE49-F238E27FC236}">
                    <a16:creationId xmlns:a16="http://schemas.microsoft.com/office/drawing/2014/main" id="{00000000-0008-0000-1D00-0000171C1600}"/>
                  </a:ext>
                </a:extLst>
              </xdr:cNvPr>
              <xdr:cNvSpPr/>
            </xdr:nvSpPr>
            <xdr:spPr bwMode="auto">
              <a:xfrm>
                <a:off x="2028825" y="8525689"/>
                <a:ext cx="238125"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twoCellAnchor>
    <xdr:from>
      <xdr:col>17</xdr:col>
      <xdr:colOff>161925</xdr:colOff>
      <xdr:row>52</xdr:row>
      <xdr:rowOff>0</xdr:rowOff>
    </xdr:from>
    <xdr:to>
      <xdr:col>24</xdr:col>
      <xdr:colOff>57150</xdr:colOff>
      <xdr:row>53</xdr:row>
      <xdr:rowOff>28947</xdr:rowOff>
    </xdr:to>
    <xdr:grpSp>
      <xdr:nvGrpSpPr>
        <xdr:cNvPr id="24" name="グループ化 23">
          <a:extLst>
            <a:ext uri="{FF2B5EF4-FFF2-40B4-BE49-F238E27FC236}">
              <a16:creationId xmlns:a16="http://schemas.microsoft.com/office/drawing/2014/main" id="{00000000-0008-0000-1D00-000018000000}"/>
            </a:ext>
          </a:extLst>
        </xdr:cNvPr>
        <xdr:cNvGrpSpPr/>
      </xdr:nvGrpSpPr>
      <xdr:grpSpPr>
        <a:xfrm>
          <a:off x="3086100" y="8715375"/>
          <a:ext cx="1162050" cy="200397"/>
          <a:chOff x="3149650" y="2696140"/>
          <a:chExt cx="1162627" cy="202825"/>
        </a:xfrm>
      </xdr:grpSpPr>
      <xdr:sp macro="" textlink="">
        <xdr:nvSpPr>
          <xdr:cNvPr id="25" name="Check Box 23" hidden="1">
            <a:extLst>
              <a:ext uri="{63B3BB69-23CF-44E3-9099-C40C66FF867C}">
                <a14:compatExt xmlns:a14="http://schemas.microsoft.com/office/drawing/2010/main" spid="_x0000_s683031"/>
              </a:ext>
              <a:ext uri="{FF2B5EF4-FFF2-40B4-BE49-F238E27FC236}">
                <a16:creationId xmlns:a16="http://schemas.microsoft.com/office/drawing/2014/main" id="{00000000-0008-0000-1D00-000019000000}"/>
              </a:ext>
            </a:extLst>
          </xdr:cNvPr>
          <xdr:cNvSpPr/>
        </xdr:nvSpPr>
        <xdr:spPr bwMode="auto">
          <a:xfrm>
            <a:off x="3149650" y="2696140"/>
            <a:ext cx="557493" cy="202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26" name="Check Box 24" hidden="1">
            <a:extLst>
              <a:ext uri="{63B3BB69-23CF-44E3-9099-C40C66FF867C}">
                <a14:compatExt xmlns:a14="http://schemas.microsoft.com/office/drawing/2010/main" spid="_x0000_s683032"/>
              </a:ext>
              <a:ext uri="{FF2B5EF4-FFF2-40B4-BE49-F238E27FC236}">
                <a16:creationId xmlns:a16="http://schemas.microsoft.com/office/drawing/2014/main" id="{00000000-0008-0000-1D00-00001A000000}"/>
              </a:ext>
            </a:extLst>
          </xdr:cNvPr>
          <xdr:cNvSpPr/>
        </xdr:nvSpPr>
        <xdr:spPr bwMode="auto">
          <a:xfrm>
            <a:off x="3754784" y="2696176"/>
            <a:ext cx="557493" cy="19330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xdr:twoCellAnchor>
    <xdr:from>
      <xdr:col>16</xdr:col>
      <xdr:colOff>161925</xdr:colOff>
      <xdr:row>45</xdr:row>
      <xdr:rowOff>0</xdr:rowOff>
    </xdr:from>
    <xdr:to>
      <xdr:col>23</xdr:col>
      <xdr:colOff>57150</xdr:colOff>
      <xdr:row>46</xdr:row>
      <xdr:rowOff>19050</xdr:rowOff>
    </xdr:to>
    <xdr:grpSp>
      <xdr:nvGrpSpPr>
        <xdr:cNvPr id="27" name="Group 36">
          <a:extLst>
            <a:ext uri="{FF2B5EF4-FFF2-40B4-BE49-F238E27FC236}">
              <a16:creationId xmlns:a16="http://schemas.microsoft.com/office/drawing/2014/main" id="{00000000-0008-0000-1D00-00001B000000}"/>
            </a:ext>
          </a:extLst>
        </xdr:cNvPr>
        <xdr:cNvGrpSpPr>
          <a:grpSpLocks/>
        </xdr:cNvGrpSpPr>
      </xdr:nvGrpSpPr>
      <xdr:grpSpPr bwMode="auto">
        <a:xfrm>
          <a:off x="2905125" y="7515225"/>
          <a:ext cx="1162050" cy="190500"/>
          <a:chOff x="31496" y="26961"/>
          <a:chExt cx="11626" cy="2028"/>
        </a:xfrm>
      </xdr:grpSpPr>
      <xdr:sp macro="" textlink="">
        <xdr:nvSpPr>
          <xdr:cNvPr id="28" name="Check Box 15" hidden="1">
            <a:extLst>
              <a:ext uri="{63B3BB69-23CF-44E3-9099-C40C66FF867C}">
                <a14:compatExt xmlns:a14="http://schemas.microsoft.com/office/drawing/2010/main" spid="_x0000_s683023"/>
              </a:ext>
              <a:ext uri="{FF2B5EF4-FFF2-40B4-BE49-F238E27FC236}">
                <a16:creationId xmlns:a16="http://schemas.microsoft.com/office/drawing/2014/main" id="{00000000-0008-0000-1D00-00001C000000}"/>
              </a:ext>
            </a:extLst>
          </xdr:cNvPr>
          <xdr:cNvSpPr/>
        </xdr:nvSpPr>
        <xdr:spPr bwMode="auto">
          <a:xfrm>
            <a:off x="31496" y="26961"/>
            <a:ext cx="5575" cy="202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29" name="Check Box 16" hidden="1">
            <a:extLst>
              <a:ext uri="{63B3BB69-23CF-44E3-9099-C40C66FF867C}">
                <a14:compatExt xmlns:a14="http://schemas.microsoft.com/office/drawing/2010/main" spid="_x0000_s683024"/>
              </a:ext>
              <a:ext uri="{FF2B5EF4-FFF2-40B4-BE49-F238E27FC236}">
                <a16:creationId xmlns:a16="http://schemas.microsoft.com/office/drawing/2014/main" id="{00000000-0008-0000-1D00-00001D000000}"/>
              </a:ext>
            </a:extLst>
          </xdr:cNvPr>
          <xdr:cNvSpPr/>
        </xdr:nvSpPr>
        <xdr:spPr bwMode="auto">
          <a:xfrm>
            <a:off x="37547" y="26961"/>
            <a:ext cx="5575" cy="193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editAs="oneCell">
        <xdr:from>
          <xdr:col>19</xdr:col>
          <xdr:colOff>171450</xdr:colOff>
          <xdr:row>49</xdr:row>
          <xdr:rowOff>161925</xdr:rowOff>
        </xdr:from>
        <xdr:to>
          <xdr:col>21</xdr:col>
          <xdr:colOff>47625</xdr:colOff>
          <xdr:row>51</xdr:row>
          <xdr:rowOff>19050</xdr:rowOff>
        </xdr:to>
        <xdr:sp macro="" textlink="">
          <xdr:nvSpPr>
            <xdr:cNvPr id="1448984" name="Check Box 24" hidden="1">
              <a:extLst>
                <a:ext uri="{63B3BB69-23CF-44E3-9099-C40C66FF867C}">
                  <a14:compatExt spid="_x0000_s1448984"/>
                </a:ext>
                <a:ext uri="{FF2B5EF4-FFF2-40B4-BE49-F238E27FC236}">
                  <a16:creationId xmlns:a16="http://schemas.microsoft.com/office/drawing/2014/main" id="{00000000-0008-0000-1D00-0000181C1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161925</xdr:colOff>
          <xdr:row>49</xdr:row>
          <xdr:rowOff>161925</xdr:rowOff>
        </xdr:from>
        <xdr:to>
          <xdr:col>24</xdr:col>
          <xdr:colOff>38100</xdr:colOff>
          <xdr:row>51</xdr:row>
          <xdr:rowOff>19050</xdr:rowOff>
        </xdr:to>
        <xdr:sp macro="" textlink="">
          <xdr:nvSpPr>
            <xdr:cNvPr id="1448985" name="Check Box 25" hidden="1">
              <a:extLst>
                <a:ext uri="{63B3BB69-23CF-44E3-9099-C40C66FF867C}">
                  <a14:compatExt spid="_x0000_s1448985"/>
                </a:ext>
                <a:ext uri="{FF2B5EF4-FFF2-40B4-BE49-F238E27FC236}">
                  <a16:creationId xmlns:a16="http://schemas.microsoft.com/office/drawing/2014/main" id="{00000000-0008-0000-1D00-0000191C1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171450</xdr:colOff>
          <xdr:row>50</xdr:row>
          <xdr:rowOff>161925</xdr:rowOff>
        </xdr:from>
        <xdr:to>
          <xdr:col>21</xdr:col>
          <xdr:colOff>47625</xdr:colOff>
          <xdr:row>52</xdr:row>
          <xdr:rowOff>19050</xdr:rowOff>
        </xdr:to>
        <xdr:sp macro="" textlink="">
          <xdr:nvSpPr>
            <xdr:cNvPr id="1448986" name="Check Box 26" hidden="1">
              <a:extLst>
                <a:ext uri="{63B3BB69-23CF-44E3-9099-C40C66FF867C}">
                  <a14:compatExt spid="_x0000_s1448986"/>
                </a:ext>
                <a:ext uri="{FF2B5EF4-FFF2-40B4-BE49-F238E27FC236}">
                  <a16:creationId xmlns:a16="http://schemas.microsoft.com/office/drawing/2014/main" id="{00000000-0008-0000-1D00-00001A1C1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161925</xdr:colOff>
          <xdr:row>50</xdr:row>
          <xdr:rowOff>161925</xdr:rowOff>
        </xdr:from>
        <xdr:to>
          <xdr:col>24</xdr:col>
          <xdr:colOff>38100</xdr:colOff>
          <xdr:row>52</xdr:row>
          <xdr:rowOff>19050</xdr:rowOff>
        </xdr:to>
        <xdr:sp macro="" textlink="">
          <xdr:nvSpPr>
            <xdr:cNvPr id="1448987" name="Check Box 27" hidden="1">
              <a:extLst>
                <a:ext uri="{63B3BB69-23CF-44E3-9099-C40C66FF867C}">
                  <a14:compatExt spid="_x0000_s1448987"/>
                </a:ext>
                <a:ext uri="{FF2B5EF4-FFF2-40B4-BE49-F238E27FC236}">
                  <a16:creationId xmlns:a16="http://schemas.microsoft.com/office/drawing/2014/main" id="{00000000-0008-0000-1D00-00001B1C1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171450</xdr:colOff>
          <xdr:row>51</xdr:row>
          <xdr:rowOff>161925</xdr:rowOff>
        </xdr:from>
        <xdr:to>
          <xdr:col>21</xdr:col>
          <xdr:colOff>47625</xdr:colOff>
          <xdr:row>53</xdr:row>
          <xdr:rowOff>19050</xdr:rowOff>
        </xdr:to>
        <xdr:sp macro="" textlink="">
          <xdr:nvSpPr>
            <xdr:cNvPr id="1448988" name="Check Box 28" hidden="1">
              <a:extLst>
                <a:ext uri="{63B3BB69-23CF-44E3-9099-C40C66FF867C}">
                  <a14:compatExt spid="_x0000_s1448988"/>
                </a:ext>
                <a:ext uri="{FF2B5EF4-FFF2-40B4-BE49-F238E27FC236}">
                  <a16:creationId xmlns:a16="http://schemas.microsoft.com/office/drawing/2014/main" id="{00000000-0008-0000-1D00-00001C1C1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161925</xdr:colOff>
          <xdr:row>51</xdr:row>
          <xdr:rowOff>161925</xdr:rowOff>
        </xdr:from>
        <xdr:to>
          <xdr:col>24</xdr:col>
          <xdr:colOff>38100</xdr:colOff>
          <xdr:row>53</xdr:row>
          <xdr:rowOff>19050</xdr:rowOff>
        </xdr:to>
        <xdr:sp macro="" textlink="">
          <xdr:nvSpPr>
            <xdr:cNvPr id="1448989" name="Check Box 29" hidden="1">
              <a:extLst>
                <a:ext uri="{63B3BB69-23CF-44E3-9099-C40C66FF867C}">
                  <a14:compatExt spid="_x0000_s1448989"/>
                </a:ext>
                <a:ext uri="{FF2B5EF4-FFF2-40B4-BE49-F238E27FC236}">
                  <a16:creationId xmlns:a16="http://schemas.microsoft.com/office/drawing/2014/main" id="{00000000-0008-0000-1D00-00001D1C1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161925</xdr:colOff>
          <xdr:row>55</xdr:row>
          <xdr:rowOff>0</xdr:rowOff>
        </xdr:from>
        <xdr:to>
          <xdr:col>25</xdr:col>
          <xdr:colOff>57150</xdr:colOff>
          <xdr:row>56</xdr:row>
          <xdr:rowOff>85725</xdr:rowOff>
        </xdr:to>
        <xdr:grpSp>
          <xdr:nvGrpSpPr>
            <xdr:cNvPr id="30" name="グループ化 29">
              <a:extLst>
                <a:ext uri="{FF2B5EF4-FFF2-40B4-BE49-F238E27FC236}">
                  <a16:creationId xmlns:a16="http://schemas.microsoft.com/office/drawing/2014/main" id="{00000000-0008-0000-1D00-00001E000000}"/>
                </a:ext>
              </a:extLst>
            </xdr:cNvPr>
            <xdr:cNvGrpSpPr/>
          </xdr:nvGrpSpPr>
          <xdr:grpSpPr>
            <a:xfrm>
              <a:off x="3267075" y="9229725"/>
              <a:ext cx="1162050" cy="257175"/>
              <a:chOff x="3149711" y="2697343"/>
              <a:chExt cx="1162624" cy="202824"/>
            </a:xfrm>
          </xdr:grpSpPr>
          <xdr:sp macro="" textlink="">
            <xdr:nvSpPr>
              <xdr:cNvPr id="1448990" name="Check Box 30" hidden="1">
                <a:extLst>
                  <a:ext uri="{63B3BB69-23CF-44E3-9099-C40C66FF867C}">
                    <a14:compatExt spid="_x0000_s1448990"/>
                  </a:ext>
                  <a:ext uri="{FF2B5EF4-FFF2-40B4-BE49-F238E27FC236}">
                    <a16:creationId xmlns:a16="http://schemas.microsoft.com/office/drawing/2014/main" id="{00000000-0008-0000-1D00-00001E1C1600}"/>
                  </a:ext>
                </a:extLst>
              </xdr:cNvPr>
              <xdr:cNvSpPr/>
            </xdr:nvSpPr>
            <xdr:spPr bwMode="auto">
              <a:xfrm>
                <a:off x="3149711" y="2697343"/>
                <a:ext cx="557493" cy="2028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448991" name="Check Box 31" hidden="1">
                <a:extLst>
                  <a:ext uri="{63B3BB69-23CF-44E3-9099-C40C66FF867C}">
                    <a14:compatExt spid="_x0000_s1448991"/>
                  </a:ext>
                  <a:ext uri="{FF2B5EF4-FFF2-40B4-BE49-F238E27FC236}">
                    <a16:creationId xmlns:a16="http://schemas.microsoft.com/office/drawing/2014/main" id="{00000000-0008-0000-1D00-00001F1C1600}"/>
                  </a:ext>
                </a:extLst>
              </xdr:cNvPr>
              <xdr:cNvSpPr/>
            </xdr:nvSpPr>
            <xdr:spPr bwMode="auto">
              <a:xfrm>
                <a:off x="3754842" y="2697380"/>
                <a:ext cx="557493" cy="19330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16</xdr:col>
      <xdr:colOff>161925</xdr:colOff>
      <xdr:row>58</xdr:row>
      <xdr:rowOff>0</xdr:rowOff>
    </xdr:from>
    <xdr:to>
      <xdr:col>23</xdr:col>
      <xdr:colOff>57150</xdr:colOff>
      <xdr:row>59</xdr:row>
      <xdr:rowOff>0</xdr:rowOff>
    </xdr:to>
    <xdr:grpSp>
      <xdr:nvGrpSpPr>
        <xdr:cNvPr id="31" name="グループ化 30">
          <a:extLst>
            <a:ext uri="{FF2B5EF4-FFF2-40B4-BE49-F238E27FC236}">
              <a16:creationId xmlns:a16="http://schemas.microsoft.com/office/drawing/2014/main" id="{00000000-0008-0000-1D00-00001F000000}"/>
            </a:ext>
          </a:extLst>
        </xdr:cNvPr>
        <xdr:cNvGrpSpPr/>
      </xdr:nvGrpSpPr>
      <xdr:grpSpPr>
        <a:xfrm>
          <a:off x="2905125" y="9744075"/>
          <a:ext cx="1162050" cy="171450"/>
          <a:chOff x="3149608" y="2696140"/>
          <a:chExt cx="1162622" cy="202825"/>
        </a:xfrm>
      </xdr:grpSpPr>
      <xdr:sp macro="" textlink="">
        <xdr:nvSpPr>
          <xdr:cNvPr id="32" name="Check Box 15" hidden="1">
            <a:extLst>
              <a:ext uri="{63B3BB69-23CF-44E3-9099-C40C66FF867C}">
                <a14:compatExt xmlns:a14="http://schemas.microsoft.com/office/drawing/2010/main" spid="_x0000_s683023"/>
              </a:ext>
              <a:ext uri="{FF2B5EF4-FFF2-40B4-BE49-F238E27FC236}">
                <a16:creationId xmlns:a16="http://schemas.microsoft.com/office/drawing/2014/main" id="{00000000-0008-0000-1D00-000020000000}"/>
              </a:ext>
            </a:extLst>
          </xdr:cNvPr>
          <xdr:cNvSpPr/>
        </xdr:nvSpPr>
        <xdr:spPr bwMode="auto">
          <a:xfrm>
            <a:off x="3149608" y="2696140"/>
            <a:ext cx="557493" cy="202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33" name="Check Box 16" hidden="1">
            <a:extLst>
              <a:ext uri="{63B3BB69-23CF-44E3-9099-C40C66FF867C}">
                <a14:compatExt xmlns:a14="http://schemas.microsoft.com/office/drawing/2010/main" spid="_x0000_s683024"/>
              </a:ext>
              <a:ext uri="{FF2B5EF4-FFF2-40B4-BE49-F238E27FC236}">
                <a16:creationId xmlns:a16="http://schemas.microsoft.com/office/drawing/2014/main" id="{00000000-0008-0000-1D00-000021000000}"/>
              </a:ext>
            </a:extLst>
          </xdr:cNvPr>
          <xdr:cNvSpPr/>
        </xdr:nvSpPr>
        <xdr:spPr bwMode="auto">
          <a:xfrm>
            <a:off x="3754737" y="2696176"/>
            <a:ext cx="557493" cy="19330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xdr:twoCellAnchor>
    <xdr:from>
      <xdr:col>4</xdr:col>
      <xdr:colOff>133350</xdr:colOff>
      <xdr:row>58</xdr:row>
      <xdr:rowOff>9525</xdr:rowOff>
    </xdr:from>
    <xdr:to>
      <xdr:col>36</xdr:col>
      <xdr:colOff>104775</xdr:colOff>
      <xdr:row>59</xdr:row>
      <xdr:rowOff>0</xdr:rowOff>
    </xdr:to>
    <xdr:sp macro="" textlink="">
      <xdr:nvSpPr>
        <xdr:cNvPr id="34" name="AutoShape 5">
          <a:extLst>
            <a:ext uri="{FF2B5EF4-FFF2-40B4-BE49-F238E27FC236}">
              <a16:creationId xmlns:a16="http://schemas.microsoft.com/office/drawing/2014/main" id="{00000000-0008-0000-1D00-000022000000}"/>
            </a:ext>
          </a:extLst>
        </xdr:cNvPr>
        <xdr:cNvSpPr>
          <a:spLocks noChangeArrowheads="1"/>
        </xdr:cNvSpPr>
      </xdr:nvSpPr>
      <xdr:spPr bwMode="auto">
        <a:xfrm>
          <a:off x="704850" y="9753600"/>
          <a:ext cx="5762625" cy="161925"/>
        </a:xfrm>
        <a:prstGeom prst="bracketPair">
          <a:avLst>
            <a:gd name="adj" fmla="val 7736"/>
          </a:avLst>
        </a:prstGeom>
        <a:noFill/>
        <a:ln w="9525">
          <a:solidFill>
            <a:srgbClr val="000000"/>
          </a:solidFill>
          <a:round/>
          <a:headEnd/>
          <a:tailEnd/>
        </a:ln>
      </xdr:spPr>
    </xdr:sp>
    <xdr:clientData/>
  </xdr:twoCellAnchor>
  <xdr:twoCellAnchor>
    <xdr:from>
      <xdr:col>16</xdr:col>
      <xdr:colOff>161925</xdr:colOff>
      <xdr:row>58</xdr:row>
      <xdr:rowOff>0</xdr:rowOff>
    </xdr:from>
    <xdr:to>
      <xdr:col>23</xdr:col>
      <xdr:colOff>57150</xdr:colOff>
      <xdr:row>59</xdr:row>
      <xdr:rowOff>0</xdr:rowOff>
    </xdr:to>
    <xdr:grpSp>
      <xdr:nvGrpSpPr>
        <xdr:cNvPr id="35" name="Group 36">
          <a:extLst>
            <a:ext uri="{FF2B5EF4-FFF2-40B4-BE49-F238E27FC236}">
              <a16:creationId xmlns:a16="http://schemas.microsoft.com/office/drawing/2014/main" id="{00000000-0008-0000-1D00-000023000000}"/>
            </a:ext>
          </a:extLst>
        </xdr:cNvPr>
        <xdr:cNvGrpSpPr>
          <a:grpSpLocks/>
        </xdr:cNvGrpSpPr>
      </xdr:nvGrpSpPr>
      <xdr:grpSpPr bwMode="auto">
        <a:xfrm>
          <a:off x="2905125" y="9744075"/>
          <a:ext cx="1162050" cy="171450"/>
          <a:chOff x="31496" y="26961"/>
          <a:chExt cx="11626" cy="2028"/>
        </a:xfrm>
      </xdr:grpSpPr>
      <xdr:sp macro="" textlink="">
        <xdr:nvSpPr>
          <xdr:cNvPr id="36" name="Check Box 15" hidden="1">
            <a:extLst>
              <a:ext uri="{63B3BB69-23CF-44E3-9099-C40C66FF867C}">
                <a14:compatExt xmlns:a14="http://schemas.microsoft.com/office/drawing/2010/main" spid="_x0000_s683023"/>
              </a:ext>
              <a:ext uri="{FF2B5EF4-FFF2-40B4-BE49-F238E27FC236}">
                <a16:creationId xmlns:a16="http://schemas.microsoft.com/office/drawing/2014/main" id="{00000000-0008-0000-1D00-000024000000}"/>
              </a:ext>
            </a:extLst>
          </xdr:cNvPr>
          <xdr:cNvSpPr/>
        </xdr:nvSpPr>
        <xdr:spPr bwMode="auto">
          <a:xfrm>
            <a:off x="31496" y="26961"/>
            <a:ext cx="5575" cy="202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37" name="Check Box 16" hidden="1">
            <a:extLst>
              <a:ext uri="{63B3BB69-23CF-44E3-9099-C40C66FF867C}">
                <a14:compatExt xmlns:a14="http://schemas.microsoft.com/office/drawing/2010/main" spid="_x0000_s683024"/>
              </a:ext>
              <a:ext uri="{FF2B5EF4-FFF2-40B4-BE49-F238E27FC236}">
                <a16:creationId xmlns:a16="http://schemas.microsoft.com/office/drawing/2014/main" id="{00000000-0008-0000-1D00-000025000000}"/>
              </a:ext>
            </a:extLst>
          </xdr:cNvPr>
          <xdr:cNvSpPr/>
        </xdr:nvSpPr>
        <xdr:spPr bwMode="auto">
          <a:xfrm>
            <a:off x="37547" y="26961"/>
            <a:ext cx="5575" cy="193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xdr:wsDr>
</file>

<file path=xl/drawings/drawing2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-61959</xdr:colOff>
          <xdr:row>0</xdr:row>
          <xdr:rowOff>-1854240</xdr:rowOff>
        </xdr:from>
        <xdr:to>
          <xdr:col>0</xdr:col>
          <xdr:colOff>-61959</xdr:colOff>
          <xdr:row>0</xdr:row>
          <xdr:rowOff>-1854240</xdr:rowOff>
        </xdr:to>
        <xdr:grpSp>
          <xdr:nvGrpSpPr>
            <xdr:cNvPr id="2" name="グループ化 1">
              <a:extLst>
                <a:ext uri="{FF2B5EF4-FFF2-40B4-BE49-F238E27FC236}">
                  <a16:creationId xmlns:a16="http://schemas.microsoft.com/office/drawing/2014/main" id="{00000000-0008-0000-1E00-000002000000}"/>
                </a:ext>
              </a:extLst>
            </xdr:cNvPr>
            <xdr:cNvGrpSpPr/>
          </xdr:nvGrpSpPr>
          <xdr:grpSpPr>
            <a:xfrm>
              <a:off x="-61959" y="-1854240"/>
              <a:ext cx="0" cy="0"/>
              <a:chOff x="-61959" y="-1854240"/>
              <a:chExt cx="0" cy="0"/>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0</xdr:col>
          <xdr:colOff>-61959</xdr:colOff>
          <xdr:row>0</xdr:row>
          <xdr:rowOff>-1168440</xdr:rowOff>
        </xdr:from>
        <xdr:to>
          <xdr:col>0</xdr:col>
          <xdr:colOff>-61959</xdr:colOff>
          <xdr:row>0</xdr:row>
          <xdr:rowOff>-1168440</xdr:rowOff>
        </xdr:to>
        <xdr:grpSp>
          <xdr:nvGrpSpPr>
            <xdr:cNvPr id="3" name="グループ化 2">
              <a:extLst>
                <a:ext uri="{FF2B5EF4-FFF2-40B4-BE49-F238E27FC236}">
                  <a16:creationId xmlns:a16="http://schemas.microsoft.com/office/drawing/2014/main" id="{00000000-0008-0000-1E00-000003000000}"/>
                </a:ext>
              </a:extLst>
            </xdr:cNvPr>
            <xdr:cNvGrpSpPr/>
          </xdr:nvGrpSpPr>
          <xdr:grpSpPr>
            <a:xfrm>
              <a:off x="-61959" y="-1168440"/>
              <a:ext cx="0" cy="0"/>
              <a:chOff x="-61959" y="-1168440"/>
              <a:chExt cx="0" cy="0"/>
            </a:xfrm>
          </xdr:grpSpPr>
        </xdr:grpSp>
        <xdr:clientData/>
      </xdr:twoCellAnchor>
    </mc:Choice>
    <mc:Fallback/>
  </mc:AlternateContent>
  <xdr:twoCellAnchor>
    <xdr:from>
      <xdr:col>17</xdr:col>
      <xdr:colOff>161925</xdr:colOff>
      <xdr:row>6</xdr:row>
      <xdr:rowOff>0</xdr:rowOff>
    </xdr:from>
    <xdr:to>
      <xdr:col>24</xdr:col>
      <xdr:colOff>57150</xdr:colOff>
      <xdr:row>7</xdr:row>
      <xdr:rowOff>28947</xdr:rowOff>
    </xdr:to>
    <xdr:grpSp>
      <xdr:nvGrpSpPr>
        <xdr:cNvPr id="4" name="グループ化 3">
          <a:extLst>
            <a:ext uri="{FF2B5EF4-FFF2-40B4-BE49-F238E27FC236}">
              <a16:creationId xmlns:a16="http://schemas.microsoft.com/office/drawing/2014/main" id="{00000000-0008-0000-1E00-000004000000}"/>
            </a:ext>
          </a:extLst>
        </xdr:cNvPr>
        <xdr:cNvGrpSpPr/>
      </xdr:nvGrpSpPr>
      <xdr:grpSpPr>
        <a:xfrm>
          <a:off x="3086100" y="828675"/>
          <a:ext cx="1162050" cy="200397"/>
          <a:chOff x="3149650" y="2696140"/>
          <a:chExt cx="1162627" cy="202825"/>
        </a:xfrm>
      </xdr:grpSpPr>
      <xdr:sp macro="" textlink="">
        <xdr:nvSpPr>
          <xdr:cNvPr id="5" name="Check Box 23" hidden="1">
            <a:extLst>
              <a:ext uri="{63B3BB69-23CF-44E3-9099-C40C66FF867C}">
                <a14:compatExt xmlns:a14="http://schemas.microsoft.com/office/drawing/2010/main" spid="_x0000_s683031"/>
              </a:ext>
              <a:ext uri="{FF2B5EF4-FFF2-40B4-BE49-F238E27FC236}">
                <a16:creationId xmlns:a16="http://schemas.microsoft.com/office/drawing/2014/main" id="{00000000-0008-0000-1E00-000005000000}"/>
              </a:ext>
            </a:extLst>
          </xdr:cNvPr>
          <xdr:cNvSpPr/>
        </xdr:nvSpPr>
        <xdr:spPr bwMode="auto">
          <a:xfrm>
            <a:off x="3149650" y="2696140"/>
            <a:ext cx="557493" cy="202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 name="Check Box 24" hidden="1">
            <a:extLst>
              <a:ext uri="{63B3BB69-23CF-44E3-9099-C40C66FF867C}">
                <a14:compatExt xmlns:a14="http://schemas.microsoft.com/office/drawing/2010/main" spid="_x0000_s683032"/>
              </a:ext>
              <a:ext uri="{FF2B5EF4-FFF2-40B4-BE49-F238E27FC236}">
                <a16:creationId xmlns:a16="http://schemas.microsoft.com/office/drawing/2014/main" id="{00000000-0008-0000-1E00-000006000000}"/>
              </a:ext>
            </a:extLst>
          </xdr:cNvPr>
          <xdr:cNvSpPr/>
        </xdr:nvSpPr>
        <xdr:spPr bwMode="auto">
          <a:xfrm>
            <a:off x="3754784" y="2696176"/>
            <a:ext cx="557493" cy="19330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editAs="oneCell">
        <xdr:from>
          <xdr:col>2</xdr:col>
          <xdr:colOff>123825</xdr:colOff>
          <xdr:row>14</xdr:row>
          <xdr:rowOff>161925</xdr:rowOff>
        </xdr:from>
        <xdr:to>
          <xdr:col>5</xdr:col>
          <xdr:colOff>142875</xdr:colOff>
          <xdr:row>16</xdr:row>
          <xdr:rowOff>19050</xdr:rowOff>
        </xdr:to>
        <xdr:sp macro="" textlink="">
          <xdr:nvSpPr>
            <xdr:cNvPr id="1449985" name="Check Box 1" hidden="1">
              <a:extLst>
                <a:ext uri="{63B3BB69-23CF-44E3-9099-C40C66FF867C}">
                  <a14:compatExt spid="_x0000_s1449985"/>
                </a:ext>
                <a:ext uri="{FF2B5EF4-FFF2-40B4-BE49-F238E27FC236}">
                  <a16:creationId xmlns:a16="http://schemas.microsoft.com/office/drawing/2014/main" id="{00000000-0008-0000-1E00-000001201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した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152400</xdr:colOff>
          <xdr:row>14</xdr:row>
          <xdr:rowOff>161925</xdr:rowOff>
        </xdr:from>
        <xdr:to>
          <xdr:col>26</xdr:col>
          <xdr:colOff>47625</xdr:colOff>
          <xdr:row>16</xdr:row>
          <xdr:rowOff>19050</xdr:rowOff>
        </xdr:to>
        <xdr:sp macro="" textlink="">
          <xdr:nvSpPr>
            <xdr:cNvPr id="1449986" name="Check Box 2" hidden="1">
              <a:extLst>
                <a:ext uri="{63B3BB69-23CF-44E3-9099-C40C66FF867C}">
                  <a14:compatExt spid="_x0000_s1449986"/>
                </a:ext>
                <a:ext uri="{FF2B5EF4-FFF2-40B4-BE49-F238E27FC236}">
                  <a16:creationId xmlns:a16="http://schemas.microsoft.com/office/drawing/2014/main" id="{00000000-0008-0000-1E00-000002201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していない</a:t>
              </a:r>
            </a:p>
          </xdr:txBody>
        </xdr:sp>
        <xdr:clientData/>
      </xdr:twoCellAnchor>
    </mc:Choice>
    <mc:Fallback/>
  </mc:AlternateContent>
  <xdr:twoCellAnchor>
    <xdr:from>
      <xdr:col>4</xdr:col>
      <xdr:colOff>95250</xdr:colOff>
      <xdr:row>24</xdr:row>
      <xdr:rowOff>0</xdr:rowOff>
    </xdr:from>
    <xdr:to>
      <xdr:col>36</xdr:col>
      <xdr:colOff>85726</xdr:colOff>
      <xdr:row>26</xdr:row>
      <xdr:rowOff>9526</xdr:rowOff>
    </xdr:to>
    <xdr:sp macro="" textlink="">
      <xdr:nvSpPr>
        <xdr:cNvPr id="7" name="AutoShape 5">
          <a:extLst>
            <a:ext uri="{FF2B5EF4-FFF2-40B4-BE49-F238E27FC236}">
              <a16:creationId xmlns:a16="http://schemas.microsoft.com/office/drawing/2014/main" id="{00000000-0008-0000-1E00-000007000000}"/>
            </a:ext>
          </a:extLst>
        </xdr:cNvPr>
        <xdr:cNvSpPr>
          <a:spLocks noChangeArrowheads="1"/>
        </xdr:cNvSpPr>
      </xdr:nvSpPr>
      <xdr:spPr bwMode="auto">
        <a:xfrm>
          <a:off x="666750" y="3914775"/>
          <a:ext cx="5781676" cy="352426"/>
        </a:xfrm>
        <a:prstGeom prst="bracketPair">
          <a:avLst>
            <a:gd name="adj" fmla="val 7736"/>
          </a:avLst>
        </a:prstGeom>
        <a:noFill/>
        <a:ln w="9525">
          <a:solidFill>
            <a:srgbClr val="000000"/>
          </a:solidFill>
          <a:round/>
          <a:headEnd/>
          <a:tailEnd/>
        </a:ln>
      </xdr:spPr>
    </xdr:sp>
    <xdr:clientData/>
  </xdr:twoCellAnchor>
  <mc:AlternateContent xmlns:mc="http://schemas.openxmlformats.org/markup-compatibility/2006">
    <mc:Choice xmlns:a14="http://schemas.microsoft.com/office/drawing/2010/main" Requires="a14">
      <xdr:twoCellAnchor>
        <xdr:from>
          <xdr:col>17</xdr:col>
          <xdr:colOff>161925</xdr:colOff>
          <xdr:row>22</xdr:row>
          <xdr:rowOff>0</xdr:rowOff>
        </xdr:from>
        <xdr:to>
          <xdr:col>24</xdr:col>
          <xdr:colOff>57150</xdr:colOff>
          <xdr:row>23</xdr:row>
          <xdr:rowOff>9525</xdr:rowOff>
        </xdr:to>
        <xdr:grpSp>
          <xdr:nvGrpSpPr>
            <xdr:cNvPr id="8" name="グループ化 7">
              <a:extLst>
                <a:ext uri="{FF2B5EF4-FFF2-40B4-BE49-F238E27FC236}">
                  <a16:creationId xmlns:a16="http://schemas.microsoft.com/office/drawing/2014/main" id="{00000000-0008-0000-1E00-000008000000}"/>
                </a:ext>
              </a:extLst>
            </xdr:cNvPr>
            <xdr:cNvGrpSpPr/>
          </xdr:nvGrpSpPr>
          <xdr:grpSpPr>
            <a:xfrm>
              <a:off x="3086100" y="3571875"/>
              <a:ext cx="1162050" cy="180975"/>
              <a:chOff x="3149705" y="2697297"/>
              <a:chExt cx="1162627" cy="202824"/>
            </a:xfrm>
          </xdr:grpSpPr>
          <xdr:sp macro="" textlink="">
            <xdr:nvSpPr>
              <xdr:cNvPr id="1449987" name="Check Box 3" hidden="1">
                <a:extLst>
                  <a:ext uri="{63B3BB69-23CF-44E3-9099-C40C66FF867C}">
                    <a14:compatExt spid="_x0000_s1449987"/>
                  </a:ext>
                  <a:ext uri="{FF2B5EF4-FFF2-40B4-BE49-F238E27FC236}">
                    <a16:creationId xmlns:a16="http://schemas.microsoft.com/office/drawing/2014/main" id="{00000000-0008-0000-1E00-000003201600}"/>
                  </a:ext>
                </a:extLst>
              </xdr:cNvPr>
              <xdr:cNvSpPr/>
            </xdr:nvSpPr>
            <xdr:spPr bwMode="auto">
              <a:xfrm>
                <a:off x="3149705" y="2697297"/>
                <a:ext cx="557493" cy="2028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449988" name="Check Box 4" hidden="1">
                <a:extLst>
                  <a:ext uri="{63B3BB69-23CF-44E3-9099-C40C66FF867C}">
                    <a14:compatExt spid="_x0000_s1449988"/>
                  </a:ext>
                  <a:ext uri="{FF2B5EF4-FFF2-40B4-BE49-F238E27FC236}">
                    <a16:creationId xmlns:a16="http://schemas.microsoft.com/office/drawing/2014/main" id="{00000000-0008-0000-1E00-000004201600}"/>
                  </a:ext>
                </a:extLst>
              </xdr:cNvPr>
              <xdr:cNvSpPr/>
            </xdr:nvSpPr>
            <xdr:spPr bwMode="auto">
              <a:xfrm>
                <a:off x="3754839" y="2697298"/>
                <a:ext cx="557493" cy="19330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161925</xdr:colOff>
          <xdr:row>31</xdr:row>
          <xdr:rowOff>161925</xdr:rowOff>
        </xdr:from>
        <xdr:to>
          <xdr:col>25</xdr:col>
          <xdr:colOff>95250</xdr:colOff>
          <xdr:row>33</xdr:row>
          <xdr:rowOff>8550</xdr:rowOff>
        </xdr:to>
        <xdr:grpSp>
          <xdr:nvGrpSpPr>
            <xdr:cNvPr id="9" name="グループ化 8">
              <a:extLst>
                <a:ext uri="{FF2B5EF4-FFF2-40B4-BE49-F238E27FC236}">
                  <a16:creationId xmlns:a16="http://schemas.microsoft.com/office/drawing/2014/main" id="{00000000-0008-0000-1E00-000009000000}"/>
                </a:ext>
              </a:extLst>
            </xdr:cNvPr>
            <xdr:cNvGrpSpPr/>
          </xdr:nvGrpSpPr>
          <xdr:grpSpPr>
            <a:xfrm>
              <a:off x="371475" y="5276850"/>
              <a:ext cx="4095750" cy="189525"/>
              <a:chOff x="371475" y="9048750"/>
              <a:chExt cx="4095751" cy="189493"/>
            </a:xfrm>
          </xdr:grpSpPr>
          <xdr:sp macro="" textlink="">
            <xdr:nvSpPr>
              <xdr:cNvPr id="1449989" name="Check Box 7" hidden="1">
                <a:extLst>
                  <a:ext uri="{63B3BB69-23CF-44E3-9099-C40C66FF867C}">
                    <a14:compatExt spid="_x0000_s1449989"/>
                  </a:ext>
                  <a:ext uri="{FF2B5EF4-FFF2-40B4-BE49-F238E27FC236}">
                    <a16:creationId xmlns:a16="http://schemas.microsoft.com/office/drawing/2014/main" id="{00000000-0008-0000-1E00-000005201600}"/>
                  </a:ext>
                </a:extLst>
              </xdr:cNvPr>
              <xdr:cNvSpPr/>
            </xdr:nvSpPr>
            <xdr:spPr bwMode="auto">
              <a:xfrm>
                <a:off x="371475" y="9058243"/>
                <a:ext cx="666750" cy="180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449990" name="Check Box 8" hidden="1">
                <a:extLst>
                  <a:ext uri="{63B3BB69-23CF-44E3-9099-C40C66FF867C}">
                    <a14:compatExt spid="_x0000_s1449990"/>
                  </a:ext>
                  <a:ext uri="{FF2B5EF4-FFF2-40B4-BE49-F238E27FC236}">
                    <a16:creationId xmlns:a16="http://schemas.microsoft.com/office/drawing/2014/main" id="{00000000-0008-0000-1E00-000006201600}"/>
                  </a:ext>
                </a:extLst>
              </xdr:cNvPr>
              <xdr:cNvSpPr/>
            </xdr:nvSpPr>
            <xdr:spPr bwMode="auto">
              <a:xfrm>
                <a:off x="3038475" y="9048750"/>
                <a:ext cx="676274" cy="180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sp macro="" textlink="">
            <xdr:nvSpPr>
              <xdr:cNvPr id="1449991" name="Check Box 23" hidden="1">
                <a:extLst>
                  <a:ext uri="{63B3BB69-23CF-44E3-9099-C40C66FF867C}">
                    <a14:compatExt spid="_x0000_s1449991"/>
                  </a:ext>
                  <a:ext uri="{FF2B5EF4-FFF2-40B4-BE49-F238E27FC236}">
                    <a16:creationId xmlns:a16="http://schemas.microsoft.com/office/drawing/2014/main" id="{00000000-0008-0000-1E00-000007201600}"/>
                  </a:ext>
                </a:extLst>
              </xdr:cNvPr>
              <xdr:cNvSpPr/>
            </xdr:nvSpPr>
            <xdr:spPr bwMode="auto">
              <a:xfrm>
                <a:off x="3790951" y="9048750"/>
                <a:ext cx="676275" cy="180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事例なし</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152400</xdr:colOff>
          <xdr:row>27</xdr:row>
          <xdr:rowOff>152400</xdr:rowOff>
        </xdr:from>
        <xdr:to>
          <xdr:col>24</xdr:col>
          <xdr:colOff>47625</xdr:colOff>
          <xdr:row>29</xdr:row>
          <xdr:rowOff>66675</xdr:rowOff>
        </xdr:to>
        <xdr:grpSp>
          <xdr:nvGrpSpPr>
            <xdr:cNvPr id="10" name="グループ化 9">
              <a:extLst>
                <a:ext uri="{FF2B5EF4-FFF2-40B4-BE49-F238E27FC236}">
                  <a16:creationId xmlns:a16="http://schemas.microsoft.com/office/drawing/2014/main" id="{00000000-0008-0000-1E00-00000A000000}"/>
                </a:ext>
              </a:extLst>
            </xdr:cNvPr>
            <xdr:cNvGrpSpPr/>
          </xdr:nvGrpSpPr>
          <xdr:grpSpPr>
            <a:xfrm>
              <a:off x="3076575" y="4581525"/>
              <a:ext cx="1162050" cy="257175"/>
              <a:chOff x="3149705" y="2697271"/>
              <a:chExt cx="1162627" cy="202824"/>
            </a:xfrm>
          </xdr:grpSpPr>
          <xdr:sp macro="" textlink="">
            <xdr:nvSpPr>
              <xdr:cNvPr id="1449992" name="Check Box 8" hidden="1">
                <a:extLst>
                  <a:ext uri="{63B3BB69-23CF-44E3-9099-C40C66FF867C}">
                    <a14:compatExt spid="_x0000_s1449992"/>
                  </a:ext>
                  <a:ext uri="{FF2B5EF4-FFF2-40B4-BE49-F238E27FC236}">
                    <a16:creationId xmlns:a16="http://schemas.microsoft.com/office/drawing/2014/main" id="{00000000-0008-0000-1E00-000008201600}"/>
                  </a:ext>
                </a:extLst>
              </xdr:cNvPr>
              <xdr:cNvSpPr/>
            </xdr:nvSpPr>
            <xdr:spPr bwMode="auto">
              <a:xfrm>
                <a:off x="3149705" y="2697271"/>
                <a:ext cx="557493" cy="2028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449993" name="Check Box 9" hidden="1">
                <a:extLst>
                  <a:ext uri="{63B3BB69-23CF-44E3-9099-C40C66FF867C}">
                    <a14:compatExt spid="_x0000_s1449993"/>
                  </a:ext>
                  <a:ext uri="{FF2B5EF4-FFF2-40B4-BE49-F238E27FC236}">
                    <a16:creationId xmlns:a16="http://schemas.microsoft.com/office/drawing/2014/main" id="{00000000-0008-0000-1E00-000009201600}"/>
                  </a:ext>
                </a:extLst>
              </xdr:cNvPr>
              <xdr:cNvSpPr/>
            </xdr:nvSpPr>
            <xdr:spPr bwMode="auto">
              <a:xfrm>
                <a:off x="3754839" y="2697272"/>
                <a:ext cx="557493" cy="19330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161925</xdr:colOff>
          <xdr:row>6</xdr:row>
          <xdr:rowOff>0</xdr:rowOff>
        </xdr:from>
        <xdr:to>
          <xdr:col>25</xdr:col>
          <xdr:colOff>57150</xdr:colOff>
          <xdr:row>7</xdr:row>
          <xdr:rowOff>28575</xdr:rowOff>
        </xdr:to>
        <xdr:grpSp>
          <xdr:nvGrpSpPr>
            <xdr:cNvPr id="11" name="Group 68">
              <a:extLst>
                <a:ext uri="{FF2B5EF4-FFF2-40B4-BE49-F238E27FC236}">
                  <a16:creationId xmlns:a16="http://schemas.microsoft.com/office/drawing/2014/main" id="{00000000-0008-0000-1E00-00000B000000}"/>
                </a:ext>
              </a:extLst>
            </xdr:cNvPr>
            <xdr:cNvGrpSpPr>
              <a:grpSpLocks/>
            </xdr:cNvGrpSpPr>
          </xdr:nvGrpSpPr>
          <xdr:grpSpPr bwMode="auto">
            <a:xfrm>
              <a:off x="3267075" y="828675"/>
              <a:ext cx="1162050" cy="200025"/>
              <a:chOff x="31496" y="26961"/>
              <a:chExt cx="11626" cy="2028"/>
            </a:xfrm>
          </xdr:grpSpPr>
          <xdr:sp macro="" textlink="">
            <xdr:nvSpPr>
              <xdr:cNvPr id="1449994" name="Check Box 10" hidden="1">
                <a:extLst>
                  <a:ext uri="{63B3BB69-23CF-44E3-9099-C40C66FF867C}">
                    <a14:compatExt spid="_x0000_s1449994"/>
                  </a:ext>
                  <a:ext uri="{FF2B5EF4-FFF2-40B4-BE49-F238E27FC236}">
                    <a16:creationId xmlns:a16="http://schemas.microsoft.com/office/drawing/2014/main" id="{00000000-0008-0000-1E00-00000A201600}"/>
                  </a:ext>
                </a:extLst>
              </xdr:cNvPr>
              <xdr:cNvSpPr/>
            </xdr:nvSpPr>
            <xdr:spPr bwMode="auto">
              <a:xfrm>
                <a:off x="31496" y="26961"/>
                <a:ext cx="5575" cy="202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449995" name="Check Box 11" hidden="1">
                <a:extLst>
                  <a:ext uri="{63B3BB69-23CF-44E3-9099-C40C66FF867C}">
                    <a14:compatExt spid="_x0000_s1449995"/>
                  </a:ext>
                  <a:ext uri="{FF2B5EF4-FFF2-40B4-BE49-F238E27FC236}">
                    <a16:creationId xmlns:a16="http://schemas.microsoft.com/office/drawing/2014/main" id="{00000000-0008-0000-1E00-00000B201600}"/>
                  </a:ext>
                </a:extLst>
              </xdr:cNvPr>
              <xdr:cNvSpPr/>
            </xdr:nvSpPr>
            <xdr:spPr bwMode="auto">
              <a:xfrm>
                <a:off x="37547" y="26961"/>
                <a:ext cx="5575" cy="193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161925</xdr:colOff>
          <xdr:row>10</xdr:row>
          <xdr:rowOff>155621</xdr:rowOff>
        </xdr:from>
        <xdr:to>
          <xdr:col>25</xdr:col>
          <xdr:colOff>57150</xdr:colOff>
          <xdr:row>12</xdr:row>
          <xdr:rowOff>12746</xdr:rowOff>
        </xdr:to>
        <xdr:grpSp>
          <xdr:nvGrpSpPr>
            <xdr:cNvPr id="12" name="Group 68">
              <a:extLst>
                <a:ext uri="{FF2B5EF4-FFF2-40B4-BE49-F238E27FC236}">
                  <a16:creationId xmlns:a16="http://schemas.microsoft.com/office/drawing/2014/main" id="{00000000-0008-0000-1E00-00000C000000}"/>
                </a:ext>
              </a:extLst>
            </xdr:cNvPr>
            <xdr:cNvGrpSpPr>
              <a:grpSpLocks/>
            </xdr:cNvGrpSpPr>
          </xdr:nvGrpSpPr>
          <xdr:grpSpPr bwMode="auto">
            <a:xfrm>
              <a:off x="3267075" y="1670096"/>
              <a:ext cx="1162050" cy="200025"/>
              <a:chOff x="31496" y="26961"/>
              <a:chExt cx="11626" cy="2028"/>
            </a:xfrm>
          </xdr:grpSpPr>
          <xdr:sp macro="" textlink="">
            <xdr:nvSpPr>
              <xdr:cNvPr id="1449996" name="Check Box 12" hidden="1">
                <a:extLst>
                  <a:ext uri="{63B3BB69-23CF-44E3-9099-C40C66FF867C}">
                    <a14:compatExt spid="_x0000_s1449996"/>
                  </a:ext>
                  <a:ext uri="{FF2B5EF4-FFF2-40B4-BE49-F238E27FC236}">
                    <a16:creationId xmlns:a16="http://schemas.microsoft.com/office/drawing/2014/main" id="{00000000-0008-0000-1E00-00000C201600}"/>
                  </a:ext>
                </a:extLst>
              </xdr:cNvPr>
              <xdr:cNvSpPr/>
            </xdr:nvSpPr>
            <xdr:spPr bwMode="auto">
              <a:xfrm>
                <a:off x="31496" y="26961"/>
                <a:ext cx="5575" cy="202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449997" name="Check Box 13" hidden="1">
                <a:extLst>
                  <a:ext uri="{63B3BB69-23CF-44E3-9099-C40C66FF867C}">
                    <a14:compatExt spid="_x0000_s1449997"/>
                  </a:ext>
                  <a:ext uri="{FF2B5EF4-FFF2-40B4-BE49-F238E27FC236}">
                    <a16:creationId xmlns:a16="http://schemas.microsoft.com/office/drawing/2014/main" id="{00000000-0008-0000-1E00-00000D201600}"/>
                  </a:ext>
                </a:extLst>
              </xdr:cNvPr>
              <xdr:cNvSpPr/>
            </xdr:nvSpPr>
            <xdr:spPr bwMode="auto">
              <a:xfrm>
                <a:off x="37547" y="26961"/>
                <a:ext cx="5575" cy="193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171450</xdr:colOff>
          <xdr:row>39</xdr:row>
          <xdr:rowOff>161925</xdr:rowOff>
        </xdr:from>
        <xdr:to>
          <xdr:col>24</xdr:col>
          <xdr:colOff>66675</xdr:colOff>
          <xdr:row>41</xdr:row>
          <xdr:rowOff>19422</xdr:rowOff>
        </xdr:to>
        <xdr:grpSp>
          <xdr:nvGrpSpPr>
            <xdr:cNvPr id="13" name="グループ化 12">
              <a:extLst>
                <a:ext uri="{FF2B5EF4-FFF2-40B4-BE49-F238E27FC236}">
                  <a16:creationId xmlns:a16="http://schemas.microsoft.com/office/drawing/2014/main" id="{00000000-0008-0000-1E00-00000D000000}"/>
                </a:ext>
              </a:extLst>
            </xdr:cNvPr>
            <xdr:cNvGrpSpPr/>
          </xdr:nvGrpSpPr>
          <xdr:grpSpPr>
            <a:xfrm>
              <a:off x="3095625" y="6648450"/>
              <a:ext cx="1162050" cy="200397"/>
              <a:chOff x="3149686" y="2696696"/>
              <a:chExt cx="1162624" cy="202830"/>
            </a:xfrm>
          </xdr:grpSpPr>
          <xdr:sp macro="" textlink="">
            <xdr:nvSpPr>
              <xdr:cNvPr id="1449998" name="Check Box 14" hidden="1">
                <a:extLst>
                  <a:ext uri="{63B3BB69-23CF-44E3-9099-C40C66FF867C}">
                    <a14:compatExt spid="_x0000_s1449998"/>
                  </a:ext>
                  <a:ext uri="{FF2B5EF4-FFF2-40B4-BE49-F238E27FC236}">
                    <a16:creationId xmlns:a16="http://schemas.microsoft.com/office/drawing/2014/main" id="{00000000-0008-0000-1E00-00000E201600}"/>
                  </a:ext>
                </a:extLst>
              </xdr:cNvPr>
              <xdr:cNvSpPr/>
            </xdr:nvSpPr>
            <xdr:spPr bwMode="auto">
              <a:xfrm>
                <a:off x="3149686" y="2696706"/>
                <a:ext cx="557493" cy="2028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449999" name="Check Box 15" hidden="1">
                <a:extLst>
                  <a:ext uri="{63B3BB69-23CF-44E3-9099-C40C66FF867C}">
                    <a14:compatExt spid="_x0000_s1449999"/>
                  </a:ext>
                  <a:ext uri="{FF2B5EF4-FFF2-40B4-BE49-F238E27FC236}">
                    <a16:creationId xmlns:a16="http://schemas.microsoft.com/office/drawing/2014/main" id="{00000000-0008-0000-1E00-00000F201600}"/>
                  </a:ext>
                </a:extLst>
              </xdr:cNvPr>
              <xdr:cNvSpPr/>
            </xdr:nvSpPr>
            <xdr:spPr bwMode="auto">
              <a:xfrm>
                <a:off x="3754817" y="2696696"/>
                <a:ext cx="557493" cy="19331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171450</xdr:colOff>
          <xdr:row>42</xdr:row>
          <xdr:rowOff>152400</xdr:rowOff>
        </xdr:from>
        <xdr:to>
          <xdr:col>24</xdr:col>
          <xdr:colOff>66675</xdr:colOff>
          <xdr:row>44</xdr:row>
          <xdr:rowOff>38100</xdr:rowOff>
        </xdr:to>
        <xdr:grpSp>
          <xdr:nvGrpSpPr>
            <xdr:cNvPr id="14" name="グループ化 23">
              <a:extLst>
                <a:ext uri="{FF2B5EF4-FFF2-40B4-BE49-F238E27FC236}">
                  <a16:creationId xmlns:a16="http://schemas.microsoft.com/office/drawing/2014/main" id="{00000000-0008-0000-1E00-00000E000000}"/>
                </a:ext>
              </a:extLst>
            </xdr:cNvPr>
            <xdr:cNvGrpSpPr>
              <a:grpSpLocks/>
            </xdr:cNvGrpSpPr>
          </xdr:nvGrpSpPr>
          <xdr:grpSpPr bwMode="auto">
            <a:xfrm>
              <a:off x="3095625" y="7153275"/>
              <a:ext cx="1162050" cy="228600"/>
              <a:chOff x="31496" y="26964"/>
              <a:chExt cx="11626" cy="2029"/>
            </a:xfrm>
          </xdr:grpSpPr>
          <xdr:sp macro="" textlink="">
            <xdr:nvSpPr>
              <xdr:cNvPr id="1450000" name="Check Box 16" hidden="1">
                <a:extLst>
                  <a:ext uri="{63B3BB69-23CF-44E3-9099-C40C66FF867C}">
                    <a14:compatExt spid="_x0000_s1450000"/>
                  </a:ext>
                  <a:ext uri="{FF2B5EF4-FFF2-40B4-BE49-F238E27FC236}">
                    <a16:creationId xmlns:a16="http://schemas.microsoft.com/office/drawing/2014/main" id="{00000000-0008-0000-1E00-000010201600}"/>
                  </a:ext>
                </a:extLst>
              </xdr:cNvPr>
              <xdr:cNvSpPr/>
            </xdr:nvSpPr>
            <xdr:spPr bwMode="auto">
              <a:xfrm>
                <a:off x="31496" y="26964"/>
                <a:ext cx="5575" cy="202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450001" name="Check Box 17" hidden="1">
                <a:extLst>
                  <a:ext uri="{63B3BB69-23CF-44E3-9099-C40C66FF867C}">
                    <a14:compatExt spid="_x0000_s1450001"/>
                  </a:ext>
                  <a:ext uri="{FF2B5EF4-FFF2-40B4-BE49-F238E27FC236}">
                    <a16:creationId xmlns:a16="http://schemas.microsoft.com/office/drawing/2014/main" id="{00000000-0008-0000-1E00-000011201600}"/>
                  </a:ext>
                </a:extLst>
              </xdr:cNvPr>
              <xdr:cNvSpPr/>
            </xdr:nvSpPr>
            <xdr:spPr bwMode="auto">
              <a:xfrm>
                <a:off x="37547" y="26964"/>
                <a:ext cx="5575" cy="193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171450</xdr:colOff>
          <xdr:row>45</xdr:row>
          <xdr:rowOff>152400</xdr:rowOff>
        </xdr:from>
        <xdr:to>
          <xdr:col>24</xdr:col>
          <xdr:colOff>66675</xdr:colOff>
          <xdr:row>47</xdr:row>
          <xdr:rowOff>9897</xdr:rowOff>
        </xdr:to>
        <xdr:grpSp>
          <xdr:nvGrpSpPr>
            <xdr:cNvPr id="15" name="グループ化 14">
              <a:extLst>
                <a:ext uri="{FF2B5EF4-FFF2-40B4-BE49-F238E27FC236}">
                  <a16:creationId xmlns:a16="http://schemas.microsoft.com/office/drawing/2014/main" id="{00000000-0008-0000-1E00-00000F000000}"/>
                </a:ext>
              </a:extLst>
            </xdr:cNvPr>
            <xdr:cNvGrpSpPr/>
          </xdr:nvGrpSpPr>
          <xdr:grpSpPr>
            <a:xfrm>
              <a:off x="3095625" y="7667625"/>
              <a:ext cx="1162050" cy="200397"/>
              <a:chOff x="3149686" y="2696696"/>
              <a:chExt cx="1162624" cy="202830"/>
            </a:xfrm>
          </xdr:grpSpPr>
          <xdr:sp macro="" textlink="">
            <xdr:nvSpPr>
              <xdr:cNvPr id="1450002" name="Check Box 18" hidden="1">
                <a:extLst>
                  <a:ext uri="{63B3BB69-23CF-44E3-9099-C40C66FF867C}">
                    <a14:compatExt spid="_x0000_s1450002"/>
                  </a:ext>
                  <a:ext uri="{FF2B5EF4-FFF2-40B4-BE49-F238E27FC236}">
                    <a16:creationId xmlns:a16="http://schemas.microsoft.com/office/drawing/2014/main" id="{00000000-0008-0000-1E00-000012201600}"/>
                  </a:ext>
                </a:extLst>
              </xdr:cNvPr>
              <xdr:cNvSpPr/>
            </xdr:nvSpPr>
            <xdr:spPr bwMode="auto">
              <a:xfrm>
                <a:off x="3149686" y="2696706"/>
                <a:ext cx="557493" cy="2028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450003" name="Check Box 19" hidden="1">
                <a:extLst>
                  <a:ext uri="{63B3BB69-23CF-44E3-9099-C40C66FF867C}">
                    <a14:compatExt spid="_x0000_s1450003"/>
                  </a:ext>
                  <a:ext uri="{FF2B5EF4-FFF2-40B4-BE49-F238E27FC236}">
                    <a16:creationId xmlns:a16="http://schemas.microsoft.com/office/drawing/2014/main" id="{00000000-0008-0000-1E00-000013201600}"/>
                  </a:ext>
                </a:extLst>
              </xdr:cNvPr>
              <xdr:cNvSpPr/>
            </xdr:nvSpPr>
            <xdr:spPr bwMode="auto">
              <a:xfrm>
                <a:off x="3754817" y="2696696"/>
                <a:ext cx="557493" cy="19331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4</xdr:col>
      <xdr:colOff>95250</xdr:colOff>
      <xdr:row>35</xdr:row>
      <xdr:rowOff>0</xdr:rowOff>
    </xdr:from>
    <xdr:to>
      <xdr:col>36</xdr:col>
      <xdr:colOff>85726</xdr:colOff>
      <xdr:row>37</xdr:row>
      <xdr:rowOff>9525</xdr:rowOff>
    </xdr:to>
    <xdr:sp macro="" textlink="">
      <xdr:nvSpPr>
        <xdr:cNvPr id="16" name="AutoShape 5">
          <a:extLst>
            <a:ext uri="{FF2B5EF4-FFF2-40B4-BE49-F238E27FC236}">
              <a16:creationId xmlns:a16="http://schemas.microsoft.com/office/drawing/2014/main" id="{00000000-0008-0000-1E00-000010000000}"/>
            </a:ext>
          </a:extLst>
        </xdr:cNvPr>
        <xdr:cNvSpPr>
          <a:spLocks noChangeArrowheads="1"/>
        </xdr:cNvSpPr>
      </xdr:nvSpPr>
      <xdr:spPr bwMode="auto">
        <a:xfrm>
          <a:off x="666750" y="5800725"/>
          <a:ext cx="5781676" cy="352425"/>
        </a:xfrm>
        <a:prstGeom prst="bracketPair">
          <a:avLst>
            <a:gd name="adj" fmla="val 7736"/>
          </a:avLst>
        </a:prstGeom>
        <a:noFill/>
        <a:ln w="9525">
          <a:solidFill>
            <a:srgbClr val="000000"/>
          </a:solidFill>
          <a:round/>
          <a:headEnd/>
          <a:tailEnd/>
        </a:ln>
      </xdr:spPr>
    </xdr:sp>
    <xdr:clientData/>
  </xdr:twoCellAnchor>
  <mc:AlternateContent xmlns:mc="http://schemas.openxmlformats.org/markup-compatibility/2006">
    <mc:Choice xmlns:a14="http://schemas.microsoft.com/office/drawing/2010/main" Requires="a14">
      <xdr:twoCellAnchor>
        <xdr:from>
          <xdr:col>18</xdr:col>
          <xdr:colOff>0</xdr:colOff>
          <xdr:row>55</xdr:row>
          <xdr:rowOff>57150</xdr:rowOff>
        </xdr:from>
        <xdr:to>
          <xdr:col>24</xdr:col>
          <xdr:colOff>76200</xdr:colOff>
          <xdr:row>56</xdr:row>
          <xdr:rowOff>86097</xdr:rowOff>
        </xdr:to>
        <xdr:grpSp>
          <xdr:nvGrpSpPr>
            <xdr:cNvPr id="17" name="グループ化 16">
              <a:extLst>
                <a:ext uri="{FF2B5EF4-FFF2-40B4-BE49-F238E27FC236}">
                  <a16:creationId xmlns:a16="http://schemas.microsoft.com/office/drawing/2014/main" id="{00000000-0008-0000-1E00-000011000000}"/>
                </a:ext>
              </a:extLst>
            </xdr:cNvPr>
            <xdr:cNvGrpSpPr/>
          </xdr:nvGrpSpPr>
          <xdr:grpSpPr>
            <a:xfrm>
              <a:off x="3105150" y="9286875"/>
              <a:ext cx="1162050" cy="200397"/>
              <a:chOff x="3149686" y="2696696"/>
              <a:chExt cx="1162624" cy="202830"/>
            </a:xfrm>
          </xdr:grpSpPr>
          <xdr:sp macro="" textlink="">
            <xdr:nvSpPr>
              <xdr:cNvPr id="1450004" name="Check Box 20" hidden="1">
                <a:extLst>
                  <a:ext uri="{63B3BB69-23CF-44E3-9099-C40C66FF867C}">
                    <a14:compatExt spid="_x0000_s1450004"/>
                  </a:ext>
                  <a:ext uri="{FF2B5EF4-FFF2-40B4-BE49-F238E27FC236}">
                    <a16:creationId xmlns:a16="http://schemas.microsoft.com/office/drawing/2014/main" id="{00000000-0008-0000-1E00-000014201600}"/>
                  </a:ext>
                </a:extLst>
              </xdr:cNvPr>
              <xdr:cNvSpPr/>
            </xdr:nvSpPr>
            <xdr:spPr bwMode="auto">
              <a:xfrm>
                <a:off x="3149686" y="2696706"/>
                <a:ext cx="557493" cy="2028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450005" name="Check Box 21" hidden="1">
                <a:extLst>
                  <a:ext uri="{63B3BB69-23CF-44E3-9099-C40C66FF867C}">
                    <a14:compatExt spid="_x0000_s1450005"/>
                  </a:ext>
                  <a:ext uri="{FF2B5EF4-FFF2-40B4-BE49-F238E27FC236}">
                    <a16:creationId xmlns:a16="http://schemas.microsoft.com/office/drawing/2014/main" id="{00000000-0008-0000-1E00-000015201600}"/>
                  </a:ext>
                </a:extLst>
              </xdr:cNvPr>
              <xdr:cNvSpPr/>
            </xdr:nvSpPr>
            <xdr:spPr bwMode="auto">
              <a:xfrm>
                <a:off x="3754817" y="2696696"/>
                <a:ext cx="557493" cy="19331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4</xdr:col>
      <xdr:colOff>95250</xdr:colOff>
      <xdr:row>48</xdr:row>
      <xdr:rowOff>161925</xdr:rowOff>
    </xdr:from>
    <xdr:to>
      <xdr:col>36</xdr:col>
      <xdr:colOff>85726</xdr:colOff>
      <xdr:row>51</xdr:row>
      <xdr:rowOff>0</xdr:rowOff>
    </xdr:to>
    <xdr:sp macro="" textlink="">
      <xdr:nvSpPr>
        <xdr:cNvPr id="18" name="AutoShape 5">
          <a:extLst>
            <a:ext uri="{FF2B5EF4-FFF2-40B4-BE49-F238E27FC236}">
              <a16:creationId xmlns:a16="http://schemas.microsoft.com/office/drawing/2014/main" id="{00000000-0008-0000-1E00-000012000000}"/>
            </a:ext>
          </a:extLst>
        </xdr:cNvPr>
        <xdr:cNvSpPr>
          <a:spLocks noChangeArrowheads="1"/>
        </xdr:cNvSpPr>
      </xdr:nvSpPr>
      <xdr:spPr bwMode="auto">
        <a:xfrm>
          <a:off x="666750" y="8191500"/>
          <a:ext cx="5781676" cy="352425"/>
        </a:xfrm>
        <a:prstGeom prst="bracketPair">
          <a:avLst>
            <a:gd name="adj" fmla="val 7736"/>
          </a:avLst>
        </a:prstGeom>
        <a:noFill/>
        <a:ln w="9525">
          <a:solidFill>
            <a:srgbClr val="000000"/>
          </a:solidFill>
          <a:round/>
          <a:headEnd/>
          <a:tailEnd/>
        </a:ln>
      </xdr:spPr>
    </xdr:sp>
    <xdr:clientData/>
  </xdr:twoCellAnchor>
  <mc:AlternateContent xmlns:mc="http://schemas.openxmlformats.org/markup-compatibility/2006">
    <mc:Choice xmlns:a14="http://schemas.microsoft.com/office/drawing/2010/main" Requires="a14">
      <xdr:twoCellAnchor>
        <xdr:from>
          <xdr:col>17</xdr:col>
          <xdr:colOff>104774</xdr:colOff>
          <xdr:row>58</xdr:row>
          <xdr:rowOff>152400</xdr:rowOff>
        </xdr:from>
        <xdr:to>
          <xdr:col>26</xdr:col>
          <xdr:colOff>57149</xdr:colOff>
          <xdr:row>60</xdr:row>
          <xdr:rowOff>114300</xdr:rowOff>
        </xdr:to>
        <xdr:grpSp>
          <xdr:nvGrpSpPr>
            <xdr:cNvPr id="19" name="グループ化 18">
              <a:extLst>
                <a:ext uri="{FF2B5EF4-FFF2-40B4-BE49-F238E27FC236}">
                  <a16:creationId xmlns:a16="http://schemas.microsoft.com/office/drawing/2014/main" id="{00000000-0008-0000-1E00-000013000000}"/>
                </a:ext>
              </a:extLst>
            </xdr:cNvPr>
            <xdr:cNvGrpSpPr/>
          </xdr:nvGrpSpPr>
          <xdr:grpSpPr>
            <a:xfrm>
              <a:off x="3028949" y="9896475"/>
              <a:ext cx="1581150" cy="304800"/>
              <a:chOff x="3149680" y="2696654"/>
              <a:chExt cx="1084246" cy="202817"/>
            </a:xfrm>
          </xdr:grpSpPr>
          <xdr:sp macro="" textlink="">
            <xdr:nvSpPr>
              <xdr:cNvPr id="1450006" name="Check Box 22" hidden="1">
                <a:extLst>
                  <a:ext uri="{63B3BB69-23CF-44E3-9099-C40C66FF867C}">
                    <a14:compatExt spid="_x0000_s1450006"/>
                  </a:ext>
                  <a:ext uri="{FF2B5EF4-FFF2-40B4-BE49-F238E27FC236}">
                    <a16:creationId xmlns:a16="http://schemas.microsoft.com/office/drawing/2014/main" id="{00000000-0008-0000-1E00-000016201600}"/>
                  </a:ext>
                </a:extLst>
              </xdr:cNvPr>
              <xdr:cNvSpPr/>
            </xdr:nvSpPr>
            <xdr:spPr bwMode="auto">
              <a:xfrm>
                <a:off x="3149680" y="2696654"/>
                <a:ext cx="557493" cy="20281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行った　・</a:t>
                </a:r>
              </a:p>
            </xdr:txBody>
          </xdr:sp>
          <xdr:sp macro="" textlink="">
            <xdr:nvSpPr>
              <xdr:cNvPr id="1450007" name="Check Box 23" hidden="1">
                <a:extLst>
                  <a:ext uri="{63B3BB69-23CF-44E3-9099-C40C66FF867C}">
                    <a14:compatExt spid="_x0000_s1450007"/>
                  </a:ext>
                  <a:ext uri="{FF2B5EF4-FFF2-40B4-BE49-F238E27FC236}">
                    <a16:creationId xmlns:a16="http://schemas.microsoft.com/office/drawing/2014/main" id="{00000000-0008-0000-1E00-000017201600}"/>
                  </a:ext>
                </a:extLst>
              </xdr:cNvPr>
              <xdr:cNvSpPr/>
            </xdr:nvSpPr>
            <xdr:spPr bwMode="auto">
              <a:xfrm>
                <a:off x="3600360" y="2696679"/>
                <a:ext cx="633566" cy="19331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行っていない</a:t>
                </a:r>
              </a:p>
            </xdr:txBody>
          </xdr:sp>
        </xdr:grpSp>
        <xdr:clientData/>
      </xdr:twoCellAnchor>
    </mc:Choice>
    <mc:Fallback/>
  </mc:AlternateContent>
  <xdr:twoCellAnchor>
    <xdr:from>
      <xdr:col>4</xdr:col>
      <xdr:colOff>95250</xdr:colOff>
      <xdr:row>18</xdr:row>
      <xdr:rowOff>0</xdr:rowOff>
    </xdr:from>
    <xdr:to>
      <xdr:col>36</xdr:col>
      <xdr:colOff>85726</xdr:colOff>
      <xdr:row>20</xdr:row>
      <xdr:rowOff>0</xdr:rowOff>
    </xdr:to>
    <xdr:sp macro="" textlink="">
      <xdr:nvSpPr>
        <xdr:cNvPr id="20" name="AutoShape 5">
          <a:extLst>
            <a:ext uri="{FF2B5EF4-FFF2-40B4-BE49-F238E27FC236}">
              <a16:creationId xmlns:a16="http://schemas.microsoft.com/office/drawing/2014/main" id="{00000000-0008-0000-1E00-000014000000}"/>
            </a:ext>
          </a:extLst>
        </xdr:cNvPr>
        <xdr:cNvSpPr>
          <a:spLocks noChangeArrowheads="1"/>
        </xdr:cNvSpPr>
      </xdr:nvSpPr>
      <xdr:spPr bwMode="auto">
        <a:xfrm>
          <a:off x="666750" y="2886075"/>
          <a:ext cx="5781676" cy="342900"/>
        </a:xfrm>
        <a:prstGeom prst="bracketPair">
          <a:avLst>
            <a:gd name="adj" fmla="val 7736"/>
          </a:avLst>
        </a:prstGeom>
        <a:noFill/>
        <a:ln w="9525">
          <a:solidFill>
            <a:srgbClr val="000000"/>
          </a:solidFill>
          <a:round/>
          <a:headEnd/>
          <a:tailEnd/>
        </a:ln>
      </xdr:spPr>
    </xdr:sp>
    <xdr:clientData/>
  </xdr:twoCellAnchor>
</xdr:wsDr>
</file>

<file path=xl/drawings/drawing2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17</xdr:col>
          <xdr:colOff>171450</xdr:colOff>
          <xdr:row>14</xdr:row>
          <xdr:rowOff>1</xdr:rowOff>
        </xdr:from>
        <xdr:to>
          <xdr:col>24</xdr:col>
          <xdr:colOff>66675</xdr:colOff>
          <xdr:row>15</xdr:row>
          <xdr:rowOff>28947</xdr:rowOff>
        </xdr:to>
        <xdr:grpSp>
          <xdr:nvGrpSpPr>
            <xdr:cNvPr id="2" name="グループ化 1">
              <a:extLst>
                <a:ext uri="{FF2B5EF4-FFF2-40B4-BE49-F238E27FC236}">
                  <a16:creationId xmlns:a16="http://schemas.microsoft.com/office/drawing/2014/main" id="{00000000-0008-0000-1F00-000002000000}"/>
                </a:ext>
              </a:extLst>
            </xdr:cNvPr>
            <xdr:cNvGrpSpPr/>
          </xdr:nvGrpSpPr>
          <xdr:grpSpPr>
            <a:xfrm>
              <a:off x="3095625" y="2200276"/>
              <a:ext cx="1162050" cy="200396"/>
              <a:chOff x="3149692" y="2696207"/>
              <a:chExt cx="1162622" cy="202821"/>
            </a:xfrm>
          </xdr:grpSpPr>
          <xdr:sp macro="" textlink="">
            <xdr:nvSpPr>
              <xdr:cNvPr id="1515521" name="Check Box 1" hidden="1">
                <a:extLst>
                  <a:ext uri="{63B3BB69-23CF-44E3-9099-C40C66FF867C}">
                    <a14:compatExt spid="_x0000_s1515521"/>
                  </a:ext>
                  <a:ext uri="{FF2B5EF4-FFF2-40B4-BE49-F238E27FC236}">
                    <a16:creationId xmlns:a16="http://schemas.microsoft.com/office/drawing/2014/main" id="{00000000-0008-0000-1F00-000001201700}"/>
                  </a:ext>
                </a:extLst>
              </xdr:cNvPr>
              <xdr:cNvSpPr/>
            </xdr:nvSpPr>
            <xdr:spPr bwMode="auto">
              <a:xfrm>
                <a:off x="3149692" y="2696207"/>
                <a:ext cx="557493" cy="20282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515522" name="Check Box 2" hidden="1">
                <a:extLst>
                  <a:ext uri="{63B3BB69-23CF-44E3-9099-C40C66FF867C}">
                    <a14:compatExt spid="_x0000_s1515522"/>
                  </a:ext>
                  <a:ext uri="{FF2B5EF4-FFF2-40B4-BE49-F238E27FC236}">
                    <a16:creationId xmlns:a16="http://schemas.microsoft.com/office/drawing/2014/main" id="{00000000-0008-0000-1F00-000002201700}"/>
                  </a:ext>
                </a:extLst>
              </xdr:cNvPr>
              <xdr:cNvSpPr/>
            </xdr:nvSpPr>
            <xdr:spPr bwMode="auto">
              <a:xfrm>
                <a:off x="3754821" y="2696529"/>
                <a:ext cx="557493" cy="19330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8</xdr:col>
      <xdr:colOff>66675</xdr:colOff>
      <xdr:row>47</xdr:row>
      <xdr:rowOff>0</xdr:rowOff>
    </xdr:from>
    <xdr:to>
      <xdr:col>14</xdr:col>
      <xdr:colOff>142875</xdr:colOff>
      <xdr:row>48</xdr:row>
      <xdr:rowOff>47997</xdr:rowOff>
    </xdr:to>
    <xdr:grpSp>
      <xdr:nvGrpSpPr>
        <xdr:cNvPr id="3" name="グループ化 2">
          <a:extLst>
            <a:ext uri="{FF2B5EF4-FFF2-40B4-BE49-F238E27FC236}">
              <a16:creationId xmlns:a16="http://schemas.microsoft.com/office/drawing/2014/main" id="{00000000-0008-0000-1F00-000003000000}"/>
            </a:ext>
          </a:extLst>
        </xdr:cNvPr>
        <xdr:cNvGrpSpPr/>
      </xdr:nvGrpSpPr>
      <xdr:grpSpPr>
        <a:xfrm>
          <a:off x="1362075" y="7858125"/>
          <a:ext cx="1162050" cy="219447"/>
          <a:chOff x="3149636" y="2696476"/>
          <a:chExt cx="1162624" cy="202828"/>
        </a:xfrm>
      </xdr:grpSpPr>
      <xdr:sp macro="" textlink="">
        <xdr:nvSpPr>
          <xdr:cNvPr id="4" name="Check Box 45" hidden="1">
            <a:extLst>
              <a:ext uri="{63B3BB69-23CF-44E3-9099-C40C66FF867C}">
                <a14:compatExt xmlns:a14="http://schemas.microsoft.com/office/drawing/2010/main" spid="_x0000_s246829"/>
              </a:ext>
              <a:ext uri="{FF2B5EF4-FFF2-40B4-BE49-F238E27FC236}">
                <a16:creationId xmlns:a16="http://schemas.microsoft.com/office/drawing/2014/main" id="{00000000-0008-0000-1F00-000004000000}"/>
              </a:ext>
            </a:extLst>
          </xdr:cNvPr>
          <xdr:cNvSpPr/>
        </xdr:nvSpPr>
        <xdr:spPr bwMode="auto">
          <a:xfrm>
            <a:off x="3149636" y="2696482"/>
            <a:ext cx="557493" cy="2028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5" name="Check Box 46" hidden="1">
            <a:extLst>
              <a:ext uri="{63B3BB69-23CF-44E3-9099-C40C66FF867C}">
                <a14:compatExt xmlns:a14="http://schemas.microsoft.com/office/drawing/2010/main" spid="_x0000_s246830"/>
              </a:ext>
              <a:ext uri="{FF2B5EF4-FFF2-40B4-BE49-F238E27FC236}">
                <a16:creationId xmlns:a16="http://schemas.microsoft.com/office/drawing/2014/main" id="{00000000-0008-0000-1F00-000005000000}"/>
              </a:ext>
            </a:extLst>
          </xdr:cNvPr>
          <xdr:cNvSpPr/>
        </xdr:nvSpPr>
        <xdr:spPr bwMode="auto">
          <a:xfrm>
            <a:off x="3754767" y="2696476"/>
            <a:ext cx="557493" cy="19330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xdr:from>
          <xdr:col>13</xdr:col>
          <xdr:colOff>119403</xdr:colOff>
          <xdr:row>5</xdr:row>
          <xdr:rowOff>151130</xdr:rowOff>
        </xdr:from>
        <xdr:to>
          <xdr:col>23</xdr:col>
          <xdr:colOff>133346</xdr:colOff>
          <xdr:row>7</xdr:row>
          <xdr:rowOff>94804</xdr:rowOff>
        </xdr:to>
        <xdr:grpSp>
          <xdr:nvGrpSpPr>
            <xdr:cNvPr id="6" name="グループ化 5">
              <a:extLst>
                <a:ext uri="{FF2B5EF4-FFF2-40B4-BE49-F238E27FC236}">
                  <a16:creationId xmlns:a16="http://schemas.microsoft.com/office/drawing/2014/main" id="{00000000-0008-0000-1F00-000006000000}"/>
                </a:ext>
              </a:extLst>
            </xdr:cNvPr>
            <xdr:cNvGrpSpPr/>
          </xdr:nvGrpSpPr>
          <xdr:grpSpPr>
            <a:xfrm>
              <a:off x="2319678" y="808355"/>
              <a:ext cx="1823693" cy="286574"/>
              <a:chOff x="3095780" y="3133449"/>
              <a:chExt cx="1828636" cy="200390"/>
            </a:xfrm>
          </xdr:grpSpPr>
          <xdr:grpSp>
            <xdr:nvGrpSpPr>
              <xdr:cNvPr id="7" name="グループ化 6">
                <a:extLst>
                  <a:ext uri="{FF2B5EF4-FFF2-40B4-BE49-F238E27FC236}">
                    <a16:creationId xmlns:a16="http://schemas.microsoft.com/office/drawing/2014/main" id="{00000000-0008-0000-1F00-000007000000}"/>
                  </a:ext>
                </a:extLst>
              </xdr:cNvPr>
              <xdr:cNvGrpSpPr/>
            </xdr:nvGrpSpPr>
            <xdr:grpSpPr>
              <a:xfrm>
                <a:off x="3095780" y="3133449"/>
                <a:ext cx="1162033" cy="200390"/>
                <a:chOff x="3149806" y="2696201"/>
                <a:chExt cx="1162604" cy="202821"/>
              </a:xfrm>
            </xdr:grpSpPr>
            <xdr:sp macro="" textlink="">
              <xdr:nvSpPr>
                <xdr:cNvPr id="1515523" name="Check Box 3" hidden="1">
                  <a:extLst>
                    <a:ext uri="{63B3BB69-23CF-44E3-9099-C40C66FF867C}">
                      <a14:compatExt spid="_x0000_s1515523"/>
                    </a:ext>
                    <a:ext uri="{FF2B5EF4-FFF2-40B4-BE49-F238E27FC236}">
                      <a16:creationId xmlns:a16="http://schemas.microsoft.com/office/drawing/2014/main" id="{00000000-0008-0000-1F00-000003201700}"/>
                    </a:ext>
                  </a:extLst>
                </xdr:cNvPr>
                <xdr:cNvSpPr/>
              </xdr:nvSpPr>
              <xdr:spPr bwMode="auto">
                <a:xfrm>
                  <a:off x="3149806" y="2696201"/>
                  <a:ext cx="557492" cy="20282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515524" name="Check Box 4" hidden="1">
                  <a:extLst>
                    <a:ext uri="{63B3BB69-23CF-44E3-9099-C40C66FF867C}">
                      <a14:compatExt spid="_x0000_s1515524"/>
                    </a:ext>
                    <a:ext uri="{FF2B5EF4-FFF2-40B4-BE49-F238E27FC236}">
                      <a16:creationId xmlns:a16="http://schemas.microsoft.com/office/drawing/2014/main" id="{00000000-0008-0000-1F00-000004201700}"/>
                    </a:ext>
                  </a:extLst>
                </xdr:cNvPr>
                <xdr:cNvSpPr/>
              </xdr:nvSpPr>
              <xdr:spPr bwMode="auto">
                <a:xfrm>
                  <a:off x="3754918" y="2696592"/>
                  <a:ext cx="557492" cy="19331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grpSp>
          <xdr:sp macro="" textlink="">
            <xdr:nvSpPr>
              <xdr:cNvPr id="1515525" name="Check Box 5" hidden="1">
                <a:extLst>
                  <a:ext uri="{63B3BB69-23CF-44E3-9099-C40C66FF867C}">
                    <a14:compatExt spid="_x0000_s1515525"/>
                  </a:ext>
                  <a:ext uri="{FF2B5EF4-FFF2-40B4-BE49-F238E27FC236}">
                    <a16:creationId xmlns:a16="http://schemas.microsoft.com/office/drawing/2014/main" id="{00000000-0008-0000-1F00-000005201700}"/>
                  </a:ext>
                </a:extLst>
              </xdr:cNvPr>
              <xdr:cNvSpPr/>
            </xdr:nvSpPr>
            <xdr:spPr bwMode="auto">
              <a:xfrm>
                <a:off x="4362444" y="3133825"/>
                <a:ext cx="561972" cy="19050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13</xdr:col>
          <xdr:colOff>119384</xdr:colOff>
          <xdr:row>10</xdr:row>
          <xdr:rowOff>29419</xdr:rowOff>
        </xdr:from>
        <xdr:to>
          <xdr:col>23</xdr:col>
          <xdr:colOff>142878</xdr:colOff>
          <xdr:row>12</xdr:row>
          <xdr:rowOff>152163</xdr:rowOff>
        </xdr:to>
        <xdr:grpSp>
          <xdr:nvGrpSpPr>
            <xdr:cNvPr id="8" name="グループ化 7">
              <a:extLst>
                <a:ext uri="{FF2B5EF4-FFF2-40B4-BE49-F238E27FC236}">
                  <a16:creationId xmlns:a16="http://schemas.microsoft.com/office/drawing/2014/main" id="{00000000-0008-0000-1F00-000008000000}"/>
                </a:ext>
              </a:extLst>
            </xdr:cNvPr>
            <xdr:cNvGrpSpPr/>
          </xdr:nvGrpSpPr>
          <xdr:grpSpPr>
            <a:xfrm>
              <a:off x="2319659" y="1543894"/>
              <a:ext cx="1833244" cy="465644"/>
              <a:chOff x="3095755" y="3133659"/>
              <a:chExt cx="1828663" cy="200390"/>
            </a:xfrm>
          </xdr:grpSpPr>
          <xdr:grpSp>
            <xdr:nvGrpSpPr>
              <xdr:cNvPr id="9" name="グループ化 8">
                <a:extLst>
                  <a:ext uri="{FF2B5EF4-FFF2-40B4-BE49-F238E27FC236}">
                    <a16:creationId xmlns:a16="http://schemas.microsoft.com/office/drawing/2014/main" id="{00000000-0008-0000-1F00-000009000000}"/>
                  </a:ext>
                </a:extLst>
              </xdr:cNvPr>
              <xdr:cNvGrpSpPr/>
            </xdr:nvGrpSpPr>
            <xdr:grpSpPr>
              <a:xfrm>
                <a:off x="3095755" y="3133659"/>
                <a:ext cx="1162035" cy="200390"/>
                <a:chOff x="3149805" y="2696413"/>
                <a:chExt cx="1162606" cy="202821"/>
              </a:xfrm>
            </xdr:grpSpPr>
            <xdr:sp macro="" textlink="">
              <xdr:nvSpPr>
                <xdr:cNvPr id="1515526" name="Check Box 6" hidden="1">
                  <a:extLst>
                    <a:ext uri="{63B3BB69-23CF-44E3-9099-C40C66FF867C}">
                      <a14:compatExt spid="_x0000_s1515526"/>
                    </a:ext>
                    <a:ext uri="{FF2B5EF4-FFF2-40B4-BE49-F238E27FC236}">
                      <a16:creationId xmlns:a16="http://schemas.microsoft.com/office/drawing/2014/main" id="{00000000-0008-0000-1F00-000006201700}"/>
                    </a:ext>
                  </a:extLst>
                </xdr:cNvPr>
                <xdr:cNvSpPr/>
              </xdr:nvSpPr>
              <xdr:spPr bwMode="auto">
                <a:xfrm>
                  <a:off x="3149805" y="2696413"/>
                  <a:ext cx="557493" cy="20282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515527" name="Check Box 7" hidden="1">
                  <a:extLst>
                    <a:ext uri="{63B3BB69-23CF-44E3-9099-C40C66FF867C}">
                      <a14:compatExt spid="_x0000_s1515527"/>
                    </a:ext>
                    <a:ext uri="{FF2B5EF4-FFF2-40B4-BE49-F238E27FC236}">
                      <a16:creationId xmlns:a16="http://schemas.microsoft.com/office/drawing/2014/main" id="{00000000-0008-0000-1F00-000007201700}"/>
                    </a:ext>
                  </a:extLst>
                </xdr:cNvPr>
                <xdr:cNvSpPr/>
              </xdr:nvSpPr>
              <xdr:spPr bwMode="auto">
                <a:xfrm>
                  <a:off x="3754918" y="2696592"/>
                  <a:ext cx="557493" cy="19331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grpSp>
          <xdr:sp macro="" textlink="">
            <xdr:nvSpPr>
              <xdr:cNvPr id="1515528" name="Check Box 8" hidden="1">
                <a:extLst>
                  <a:ext uri="{63B3BB69-23CF-44E3-9099-C40C66FF867C}">
                    <a14:compatExt spid="_x0000_s1515528"/>
                  </a:ext>
                  <a:ext uri="{FF2B5EF4-FFF2-40B4-BE49-F238E27FC236}">
                    <a16:creationId xmlns:a16="http://schemas.microsoft.com/office/drawing/2014/main" id="{00000000-0008-0000-1F00-000008201700}"/>
                  </a:ext>
                </a:extLst>
              </xdr:cNvPr>
              <xdr:cNvSpPr/>
            </xdr:nvSpPr>
            <xdr:spPr bwMode="auto">
              <a:xfrm>
                <a:off x="4362446" y="3133825"/>
                <a:ext cx="561972" cy="19050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171450</xdr:colOff>
          <xdr:row>16</xdr:row>
          <xdr:rowOff>161925</xdr:rowOff>
        </xdr:from>
        <xdr:to>
          <xdr:col>24</xdr:col>
          <xdr:colOff>66675</xdr:colOff>
          <xdr:row>18</xdr:row>
          <xdr:rowOff>19421</xdr:rowOff>
        </xdr:to>
        <xdr:grpSp>
          <xdr:nvGrpSpPr>
            <xdr:cNvPr id="10" name="グループ化 9">
              <a:extLst>
                <a:ext uri="{FF2B5EF4-FFF2-40B4-BE49-F238E27FC236}">
                  <a16:creationId xmlns:a16="http://schemas.microsoft.com/office/drawing/2014/main" id="{00000000-0008-0000-1F00-00000A000000}"/>
                </a:ext>
              </a:extLst>
            </xdr:cNvPr>
            <xdr:cNvGrpSpPr/>
          </xdr:nvGrpSpPr>
          <xdr:grpSpPr>
            <a:xfrm>
              <a:off x="3095625" y="2705100"/>
              <a:ext cx="1162050" cy="200396"/>
              <a:chOff x="3149692" y="2696703"/>
              <a:chExt cx="1162622" cy="202828"/>
            </a:xfrm>
          </xdr:grpSpPr>
          <xdr:sp macro="" textlink="">
            <xdr:nvSpPr>
              <xdr:cNvPr id="1515529" name="Check Box 9" hidden="1">
                <a:extLst>
                  <a:ext uri="{63B3BB69-23CF-44E3-9099-C40C66FF867C}">
                    <a14:compatExt spid="_x0000_s1515529"/>
                  </a:ext>
                  <a:ext uri="{FF2B5EF4-FFF2-40B4-BE49-F238E27FC236}">
                    <a16:creationId xmlns:a16="http://schemas.microsoft.com/office/drawing/2014/main" id="{00000000-0008-0000-1F00-000009201700}"/>
                  </a:ext>
                </a:extLst>
              </xdr:cNvPr>
              <xdr:cNvSpPr/>
            </xdr:nvSpPr>
            <xdr:spPr bwMode="auto">
              <a:xfrm>
                <a:off x="3149692" y="2696710"/>
                <a:ext cx="557493" cy="20282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515530" name="Check Box 10" hidden="1">
                <a:extLst>
                  <a:ext uri="{63B3BB69-23CF-44E3-9099-C40C66FF867C}">
                    <a14:compatExt spid="_x0000_s1515530"/>
                  </a:ext>
                  <a:ext uri="{FF2B5EF4-FFF2-40B4-BE49-F238E27FC236}">
                    <a16:creationId xmlns:a16="http://schemas.microsoft.com/office/drawing/2014/main" id="{00000000-0008-0000-1F00-00000A201700}"/>
                  </a:ext>
                </a:extLst>
              </xdr:cNvPr>
              <xdr:cNvSpPr/>
            </xdr:nvSpPr>
            <xdr:spPr bwMode="auto">
              <a:xfrm>
                <a:off x="3754821" y="2696703"/>
                <a:ext cx="557493" cy="19331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171450</xdr:colOff>
          <xdr:row>19</xdr:row>
          <xdr:rowOff>161925</xdr:rowOff>
        </xdr:from>
        <xdr:to>
          <xdr:col>24</xdr:col>
          <xdr:colOff>66675</xdr:colOff>
          <xdr:row>21</xdr:row>
          <xdr:rowOff>19421</xdr:rowOff>
        </xdr:to>
        <xdr:grpSp>
          <xdr:nvGrpSpPr>
            <xdr:cNvPr id="11" name="グループ化 10">
              <a:extLst>
                <a:ext uri="{FF2B5EF4-FFF2-40B4-BE49-F238E27FC236}">
                  <a16:creationId xmlns:a16="http://schemas.microsoft.com/office/drawing/2014/main" id="{00000000-0008-0000-1F00-00000B000000}"/>
                </a:ext>
              </a:extLst>
            </xdr:cNvPr>
            <xdr:cNvGrpSpPr/>
          </xdr:nvGrpSpPr>
          <xdr:grpSpPr>
            <a:xfrm>
              <a:off x="3095625" y="3219450"/>
              <a:ext cx="1162050" cy="200396"/>
              <a:chOff x="3149692" y="2696703"/>
              <a:chExt cx="1162622" cy="202828"/>
            </a:xfrm>
          </xdr:grpSpPr>
          <xdr:sp macro="" textlink="">
            <xdr:nvSpPr>
              <xdr:cNvPr id="1515531" name="Check Box 11" hidden="1">
                <a:extLst>
                  <a:ext uri="{63B3BB69-23CF-44E3-9099-C40C66FF867C}">
                    <a14:compatExt spid="_x0000_s1515531"/>
                  </a:ext>
                  <a:ext uri="{FF2B5EF4-FFF2-40B4-BE49-F238E27FC236}">
                    <a16:creationId xmlns:a16="http://schemas.microsoft.com/office/drawing/2014/main" id="{00000000-0008-0000-1F00-00000B201700}"/>
                  </a:ext>
                </a:extLst>
              </xdr:cNvPr>
              <xdr:cNvSpPr/>
            </xdr:nvSpPr>
            <xdr:spPr bwMode="auto">
              <a:xfrm>
                <a:off x="3149692" y="2696710"/>
                <a:ext cx="557493" cy="20282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515532" name="Check Box 12" hidden="1">
                <a:extLst>
                  <a:ext uri="{63B3BB69-23CF-44E3-9099-C40C66FF867C}">
                    <a14:compatExt spid="_x0000_s1515532"/>
                  </a:ext>
                  <a:ext uri="{FF2B5EF4-FFF2-40B4-BE49-F238E27FC236}">
                    <a16:creationId xmlns:a16="http://schemas.microsoft.com/office/drawing/2014/main" id="{00000000-0008-0000-1F00-00000C201700}"/>
                  </a:ext>
                </a:extLst>
              </xdr:cNvPr>
              <xdr:cNvSpPr/>
            </xdr:nvSpPr>
            <xdr:spPr bwMode="auto">
              <a:xfrm>
                <a:off x="3754821" y="2696703"/>
                <a:ext cx="557493" cy="19331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171450</xdr:colOff>
          <xdr:row>48</xdr:row>
          <xdr:rowOff>47625</xdr:rowOff>
        </xdr:from>
        <xdr:to>
          <xdr:col>24</xdr:col>
          <xdr:colOff>66675</xdr:colOff>
          <xdr:row>49</xdr:row>
          <xdr:rowOff>57521</xdr:rowOff>
        </xdr:to>
        <xdr:grpSp>
          <xdr:nvGrpSpPr>
            <xdr:cNvPr id="12" name="グループ化 11">
              <a:extLst>
                <a:ext uri="{FF2B5EF4-FFF2-40B4-BE49-F238E27FC236}">
                  <a16:creationId xmlns:a16="http://schemas.microsoft.com/office/drawing/2014/main" id="{00000000-0008-0000-1F00-00000C000000}"/>
                </a:ext>
              </a:extLst>
            </xdr:cNvPr>
            <xdr:cNvGrpSpPr/>
          </xdr:nvGrpSpPr>
          <xdr:grpSpPr>
            <a:xfrm>
              <a:off x="3095625" y="8077200"/>
              <a:ext cx="1162050" cy="181346"/>
              <a:chOff x="3149692" y="2695702"/>
              <a:chExt cx="1162622" cy="202824"/>
            </a:xfrm>
          </xdr:grpSpPr>
          <xdr:sp macro="" textlink="">
            <xdr:nvSpPr>
              <xdr:cNvPr id="1515533" name="Check Box 13" hidden="1">
                <a:extLst>
                  <a:ext uri="{63B3BB69-23CF-44E3-9099-C40C66FF867C}">
                    <a14:compatExt spid="_x0000_s1515533"/>
                  </a:ext>
                  <a:ext uri="{FF2B5EF4-FFF2-40B4-BE49-F238E27FC236}">
                    <a16:creationId xmlns:a16="http://schemas.microsoft.com/office/drawing/2014/main" id="{00000000-0008-0000-1F00-00000D201700}"/>
                  </a:ext>
                </a:extLst>
              </xdr:cNvPr>
              <xdr:cNvSpPr/>
            </xdr:nvSpPr>
            <xdr:spPr bwMode="auto">
              <a:xfrm>
                <a:off x="3149692" y="2695702"/>
                <a:ext cx="557493" cy="2028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515534" name="Check Box 14" hidden="1">
                <a:extLst>
                  <a:ext uri="{63B3BB69-23CF-44E3-9099-C40C66FF867C}">
                    <a14:compatExt spid="_x0000_s1515534"/>
                  </a:ext>
                  <a:ext uri="{FF2B5EF4-FFF2-40B4-BE49-F238E27FC236}">
                    <a16:creationId xmlns:a16="http://schemas.microsoft.com/office/drawing/2014/main" id="{00000000-0008-0000-1F00-00000E201700}"/>
                  </a:ext>
                </a:extLst>
              </xdr:cNvPr>
              <xdr:cNvSpPr/>
            </xdr:nvSpPr>
            <xdr:spPr bwMode="auto">
              <a:xfrm>
                <a:off x="3754821" y="2696499"/>
                <a:ext cx="557493" cy="19330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14</xdr:col>
          <xdr:colOff>128909</xdr:colOff>
          <xdr:row>37</xdr:row>
          <xdr:rowOff>169307</xdr:rowOff>
        </xdr:from>
        <xdr:to>
          <xdr:col>24</xdr:col>
          <xdr:colOff>152403</xdr:colOff>
          <xdr:row>39</xdr:row>
          <xdr:rowOff>95238</xdr:rowOff>
        </xdr:to>
        <xdr:grpSp>
          <xdr:nvGrpSpPr>
            <xdr:cNvPr id="13" name="グループ化 12">
              <a:extLst>
                <a:ext uri="{FF2B5EF4-FFF2-40B4-BE49-F238E27FC236}">
                  <a16:creationId xmlns:a16="http://schemas.microsoft.com/office/drawing/2014/main" id="{00000000-0008-0000-1F00-00000D000000}"/>
                </a:ext>
              </a:extLst>
            </xdr:cNvPr>
            <xdr:cNvGrpSpPr/>
          </xdr:nvGrpSpPr>
          <xdr:grpSpPr>
            <a:xfrm>
              <a:off x="2510159" y="6312932"/>
              <a:ext cx="1833244" cy="268831"/>
              <a:chOff x="3095755" y="3133626"/>
              <a:chExt cx="1828663" cy="200452"/>
            </a:xfrm>
          </xdr:grpSpPr>
          <xdr:grpSp>
            <xdr:nvGrpSpPr>
              <xdr:cNvPr id="14" name="グループ化 13">
                <a:extLst>
                  <a:ext uri="{FF2B5EF4-FFF2-40B4-BE49-F238E27FC236}">
                    <a16:creationId xmlns:a16="http://schemas.microsoft.com/office/drawing/2014/main" id="{00000000-0008-0000-1F00-00000E000000}"/>
                  </a:ext>
                </a:extLst>
              </xdr:cNvPr>
              <xdr:cNvGrpSpPr/>
            </xdr:nvGrpSpPr>
            <xdr:grpSpPr>
              <a:xfrm>
                <a:off x="3095755" y="3133685"/>
                <a:ext cx="1162035" cy="200393"/>
                <a:chOff x="3149805" y="2696439"/>
                <a:chExt cx="1162606" cy="202824"/>
              </a:xfrm>
            </xdr:grpSpPr>
            <xdr:sp macro="" textlink="">
              <xdr:nvSpPr>
                <xdr:cNvPr id="1515535" name="Check Box 15" hidden="1">
                  <a:extLst>
                    <a:ext uri="{63B3BB69-23CF-44E3-9099-C40C66FF867C}">
                      <a14:compatExt spid="_x0000_s1515535"/>
                    </a:ext>
                    <a:ext uri="{FF2B5EF4-FFF2-40B4-BE49-F238E27FC236}">
                      <a16:creationId xmlns:a16="http://schemas.microsoft.com/office/drawing/2014/main" id="{00000000-0008-0000-1F00-00000F201700}"/>
                    </a:ext>
                  </a:extLst>
                </xdr:cNvPr>
                <xdr:cNvSpPr/>
              </xdr:nvSpPr>
              <xdr:spPr bwMode="auto">
                <a:xfrm>
                  <a:off x="3149805" y="2696439"/>
                  <a:ext cx="557493" cy="2028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515536" name="Check Box 16" hidden="1">
                  <a:extLst>
                    <a:ext uri="{63B3BB69-23CF-44E3-9099-C40C66FF867C}">
                      <a14:compatExt spid="_x0000_s1515536"/>
                    </a:ext>
                    <a:ext uri="{FF2B5EF4-FFF2-40B4-BE49-F238E27FC236}">
                      <a16:creationId xmlns:a16="http://schemas.microsoft.com/office/drawing/2014/main" id="{00000000-0008-0000-1F00-000010201700}"/>
                    </a:ext>
                  </a:extLst>
                </xdr:cNvPr>
                <xdr:cNvSpPr/>
              </xdr:nvSpPr>
              <xdr:spPr bwMode="auto">
                <a:xfrm>
                  <a:off x="3754918" y="2696542"/>
                  <a:ext cx="557493" cy="19331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grpSp>
          <xdr:sp macro="" textlink="">
            <xdr:nvSpPr>
              <xdr:cNvPr id="1515537" name="Check Box 17" hidden="1">
                <a:extLst>
                  <a:ext uri="{63B3BB69-23CF-44E3-9099-C40C66FF867C}">
                    <a14:compatExt spid="_x0000_s1515537"/>
                  </a:ext>
                  <a:ext uri="{FF2B5EF4-FFF2-40B4-BE49-F238E27FC236}">
                    <a16:creationId xmlns:a16="http://schemas.microsoft.com/office/drawing/2014/main" id="{00000000-0008-0000-1F00-000011201700}"/>
                  </a:ext>
                </a:extLst>
              </xdr:cNvPr>
              <xdr:cNvSpPr/>
            </xdr:nvSpPr>
            <xdr:spPr bwMode="auto">
              <a:xfrm>
                <a:off x="4362446" y="3133626"/>
                <a:ext cx="561972" cy="19049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14</xdr:col>
          <xdr:colOff>128947</xdr:colOff>
          <xdr:row>41</xdr:row>
          <xdr:rowOff>15356</xdr:rowOff>
        </xdr:from>
        <xdr:to>
          <xdr:col>24</xdr:col>
          <xdr:colOff>171474</xdr:colOff>
          <xdr:row>42</xdr:row>
          <xdr:rowOff>114308</xdr:rowOff>
        </xdr:to>
        <xdr:grpSp>
          <xdr:nvGrpSpPr>
            <xdr:cNvPr id="15" name="グループ化 14">
              <a:extLst>
                <a:ext uri="{FF2B5EF4-FFF2-40B4-BE49-F238E27FC236}">
                  <a16:creationId xmlns:a16="http://schemas.microsoft.com/office/drawing/2014/main" id="{00000000-0008-0000-1F00-00000F000000}"/>
                </a:ext>
              </a:extLst>
            </xdr:cNvPr>
            <xdr:cNvGrpSpPr/>
          </xdr:nvGrpSpPr>
          <xdr:grpSpPr>
            <a:xfrm>
              <a:off x="2510197" y="6844781"/>
              <a:ext cx="1852277" cy="270402"/>
              <a:chOff x="3095779" y="3133653"/>
              <a:chExt cx="1828647" cy="200461"/>
            </a:xfrm>
          </xdr:grpSpPr>
          <xdr:grpSp>
            <xdr:nvGrpSpPr>
              <xdr:cNvPr id="16" name="グループ化 15">
                <a:extLst>
                  <a:ext uri="{FF2B5EF4-FFF2-40B4-BE49-F238E27FC236}">
                    <a16:creationId xmlns:a16="http://schemas.microsoft.com/office/drawing/2014/main" id="{00000000-0008-0000-1F00-000010000000}"/>
                  </a:ext>
                </a:extLst>
              </xdr:cNvPr>
              <xdr:cNvGrpSpPr/>
            </xdr:nvGrpSpPr>
            <xdr:grpSpPr>
              <a:xfrm>
                <a:off x="3095779" y="3133721"/>
                <a:ext cx="1162033" cy="200393"/>
                <a:chOff x="3149805" y="2696476"/>
                <a:chExt cx="1162604" cy="202824"/>
              </a:xfrm>
            </xdr:grpSpPr>
            <xdr:sp macro="" textlink="">
              <xdr:nvSpPr>
                <xdr:cNvPr id="1515538" name="Check Box 18" hidden="1">
                  <a:extLst>
                    <a:ext uri="{63B3BB69-23CF-44E3-9099-C40C66FF867C}">
                      <a14:compatExt spid="_x0000_s1515538"/>
                    </a:ext>
                    <a:ext uri="{FF2B5EF4-FFF2-40B4-BE49-F238E27FC236}">
                      <a16:creationId xmlns:a16="http://schemas.microsoft.com/office/drawing/2014/main" id="{00000000-0008-0000-1F00-000012201700}"/>
                    </a:ext>
                  </a:extLst>
                </xdr:cNvPr>
                <xdr:cNvSpPr/>
              </xdr:nvSpPr>
              <xdr:spPr bwMode="auto">
                <a:xfrm>
                  <a:off x="3149805" y="2696476"/>
                  <a:ext cx="557492" cy="2028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515539" name="Check Box 19" hidden="1">
                  <a:extLst>
                    <a:ext uri="{63B3BB69-23CF-44E3-9099-C40C66FF867C}">
                      <a14:compatExt spid="_x0000_s1515539"/>
                    </a:ext>
                    <a:ext uri="{FF2B5EF4-FFF2-40B4-BE49-F238E27FC236}">
                      <a16:creationId xmlns:a16="http://schemas.microsoft.com/office/drawing/2014/main" id="{00000000-0008-0000-1F00-000013201700}"/>
                    </a:ext>
                  </a:extLst>
                </xdr:cNvPr>
                <xdr:cNvSpPr/>
              </xdr:nvSpPr>
              <xdr:spPr bwMode="auto">
                <a:xfrm>
                  <a:off x="3754917" y="2696542"/>
                  <a:ext cx="557492" cy="19331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grpSp>
          <xdr:sp macro="" textlink="">
            <xdr:nvSpPr>
              <xdr:cNvPr id="1515540" name="Check Box 20" hidden="1">
                <a:extLst>
                  <a:ext uri="{63B3BB69-23CF-44E3-9099-C40C66FF867C}">
                    <a14:compatExt spid="_x0000_s1515540"/>
                  </a:ext>
                  <a:ext uri="{FF2B5EF4-FFF2-40B4-BE49-F238E27FC236}">
                    <a16:creationId xmlns:a16="http://schemas.microsoft.com/office/drawing/2014/main" id="{00000000-0008-0000-1F00-000014201700}"/>
                  </a:ext>
                </a:extLst>
              </xdr:cNvPr>
              <xdr:cNvSpPr/>
            </xdr:nvSpPr>
            <xdr:spPr bwMode="auto">
              <a:xfrm>
                <a:off x="4362448" y="3133653"/>
                <a:ext cx="561978" cy="19049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171450</xdr:colOff>
          <xdr:row>25</xdr:row>
          <xdr:rowOff>161925</xdr:rowOff>
        </xdr:from>
        <xdr:to>
          <xdr:col>24</xdr:col>
          <xdr:colOff>66675</xdr:colOff>
          <xdr:row>27</xdr:row>
          <xdr:rowOff>19421</xdr:rowOff>
        </xdr:to>
        <xdr:grpSp>
          <xdr:nvGrpSpPr>
            <xdr:cNvPr id="17" name="グループ化 16">
              <a:extLst>
                <a:ext uri="{FF2B5EF4-FFF2-40B4-BE49-F238E27FC236}">
                  <a16:creationId xmlns:a16="http://schemas.microsoft.com/office/drawing/2014/main" id="{00000000-0008-0000-1F00-000011000000}"/>
                </a:ext>
              </a:extLst>
            </xdr:cNvPr>
            <xdr:cNvGrpSpPr/>
          </xdr:nvGrpSpPr>
          <xdr:grpSpPr>
            <a:xfrm>
              <a:off x="3095625" y="4248150"/>
              <a:ext cx="1162050" cy="200396"/>
              <a:chOff x="3149692" y="2696703"/>
              <a:chExt cx="1162622" cy="202828"/>
            </a:xfrm>
          </xdr:grpSpPr>
          <xdr:sp macro="" textlink="">
            <xdr:nvSpPr>
              <xdr:cNvPr id="1515541" name="Check Box 21" hidden="1">
                <a:extLst>
                  <a:ext uri="{63B3BB69-23CF-44E3-9099-C40C66FF867C}">
                    <a14:compatExt spid="_x0000_s1515541"/>
                  </a:ext>
                  <a:ext uri="{FF2B5EF4-FFF2-40B4-BE49-F238E27FC236}">
                    <a16:creationId xmlns:a16="http://schemas.microsoft.com/office/drawing/2014/main" id="{00000000-0008-0000-1F00-000015201700}"/>
                  </a:ext>
                </a:extLst>
              </xdr:cNvPr>
              <xdr:cNvSpPr/>
            </xdr:nvSpPr>
            <xdr:spPr bwMode="auto">
              <a:xfrm>
                <a:off x="3149692" y="2696710"/>
                <a:ext cx="557493" cy="20282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515542" name="Check Box 22" hidden="1">
                <a:extLst>
                  <a:ext uri="{63B3BB69-23CF-44E3-9099-C40C66FF867C}">
                    <a14:compatExt spid="_x0000_s1515542"/>
                  </a:ext>
                  <a:ext uri="{FF2B5EF4-FFF2-40B4-BE49-F238E27FC236}">
                    <a16:creationId xmlns:a16="http://schemas.microsoft.com/office/drawing/2014/main" id="{00000000-0008-0000-1F00-000016201700}"/>
                  </a:ext>
                </a:extLst>
              </xdr:cNvPr>
              <xdr:cNvSpPr/>
            </xdr:nvSpPr>
            <xdr:spPr bwMode="auto">
              <a:xfrm>
                <a:off x="3754821" y="2696703"/>
                <a:ext cx="557493" cy="19331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29</xdr:row>
          <xdr:rowOff>0</xdr:rowOff>
        </xdr:from>
        <xdr:to>
          <xdr:col>11</xdr:col>
          <xdr:colOff>76200</xdr:colOff>
          <xdr:row>30</xdr:row>
          <xdr:rowOff>19050</xdr:rowOff>
        </xdr:to>
        <xdr:sp macro="" textlink="">
          <xdr:nvSpPr>
            <xdr:cNvPr id="1515543" name="Check Box 23" hidden="1">
              <a:extLst>
                <a:ext uri="{63B3BB69-23CF-44E3-9099-C40C66FF867C}">
                  <a14:compatExt spid="_x0000_s1515543"/>
                </a:ext>
                <a:ext uri="{FF2B5EF4-FFF2-40B4-BE49-F238E27FC236}">
                  <a16:creationId xmlns:a16="http://schemas.microsoft.com/office/drawing/2014/main" id="{00000000-0008-0000-1F00-000017201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29</xdr:row>
          <xdr:rowOff>0</xdr:rowOff>
        </xdr:from>
        <xdr:to>
          <xdr:col>14</xdr:col>
          <xdr:colOff>76200</xdr:colOff>
          <xdr:row>30</xdr:row>
          <xdr:rowOff>19050</xdr:rowOff>
        </xdr:to>
        <xdr:sp macro="" textlink="">
          <xdr:nvSpPr>
            <xdr:cNvPr id="1515544" name="Check Box 24" hidden="1">
              <a:extLst>
                <a:ext uri="{63B3BB69-23CF-44E3-9099-C40C66FF867C}">
                  <a14:compatExt spid="_x0000_s1515544"/>
                </a:ext>
                <a:ext uri="{FF2B5EF4-FFF2-40B4-BE49-F238E27FC236}">
                  <a16:creationId xmlns:a16="http://schemas.microsoft.com/office/drawing/2014/main" id="{00000000-0008-0000-1F00-000018201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29</xdr:row>
          <xdr:rowOff>0</xdr:rowOff>
        </xdr:from>
        <xdr:to>
          <xdr:col>17</xdr:col>
          <xdr:colOff>76200</xdr:colOff>
          <xdr:row>30</xdr:row>
          <xdr:rowOff>19050</xdr:rowOff>
        </xdr:to>
        <xdr:sp macro="" textlink="">
          <xdr:nvSpPr>
            <xdr:cNvPr id="1515545" name="Check Box 25" hidden="1">
              <a:extLst>
                <a:ext uri="{63B3BB69-23CF-44E3-9099-C40C66FF867C}">
                  <a14:compatExt spid="_x0000_s1515545"/>
                </a:ext>
                <a:ext uri="{FF2B5EF4-FFF2-40B4-BE49-F238E27FC236}">
                  <a16:creationId xmlns:a16="http://schemas.microsoft.com/office/drawing/2014/main" id="{00000000-0008-0000-1F00-000019201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28</xdr:row>
          <xdr:rowOff>161925</xdr:rowOff>
        </xdr:from>
        <xdr:to>
          <xdr:col>24</xdr:col>
          <xdr:colOff>76200</xdr:colOff>
          <xdr:row>30</xdr:row>
          <xdr:rowOff>9525</xdr:rowOff>
        </xdr:to>
        <xdr:sp macro="" textlink="">
          <xdr:nvSpPr>
            <xdr:cNvPr id="1515546" name="Check Box 26" hidden="1">
              <a:extLst>
                <a:ext uri="{63B3BB69-23CF-44E3-9099-C40C66FF867C}">
                  <a14:compatExt spid="_x0000_s1515546"/>
                </a:ext>
                <a:ext uri="{FF2B5EF4-FFF2-40B4-BE49-F238E27FC236}">
                  <a16:creationId xmlns:a16="http://schemas.microsoft.com/office/drawing/2014/main" id="{00000000-0008-0000-1F00-00001A201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62258</xdr:colOff>
          <xdr:row>22</xdr:row>
          <xdr:rowOff>161793</xdr:rowOff>
        </xdr:from>
        <xdr:to>
          <xdr:col>24</xdr:col>
          <xdr:colOff>171457</xdr:colOff>
          <xdr:row>24</xdr:row>
          <xdr:rowOff>71677</xdr:rowOff>
        </xdr:to>
        <xdr:grpSp>
          <xdr:nvGrpSpPr>
            <xdr:cNvPr id="18" name="グループ化 17">
              <a:extLst>
                <a:ext uri="{FF2B5EF4-FFF2-40B4-BE49-F238E27FC236}">
                  <a16:creationId xmlns:a16="http://schemas.microsoft.com/office/drawing/2014/main" id="{00000000-0008-0000-1F00-000012000000}"/>
                </a:ext>
              </a:extLst>
            </xdr:cNvPr>
            <xdr:cNvGrpSpPr/>
          </xdr:nvGrpSpPr>
          <xdr:grpSpPr>
            <a:xfrm>
              <a:off x="2443508" y="3733668"/>
              <a:ext cx="1918949" cy="252784"/>
              <a:chOff x="3095774" y="3133714"/>
              <a:chExt cx="1828651" cy="200589"/>
            </a:xfrm>
          </xdr:grpSpPr>
          <xdr:grpSp>
            <xdr:nvGrpSpPr>
              <xdr:cNvPr id="19" name="グループ化 18">
                <a:extLst>
                  <a:ext uri="{FF2B5EF4-FFF2-40B4-BE49-F238E27FC236}">
                    <a16:creationId xmlns:a16="http://schemas.microsoft.com/office/drawing/2014/main" id="{00000000-0008-0000-1F00-000013000000}"/>
                  </a:ext>
                </a:extLst>
              </xdr:cNvPr>
              <xdr:cNvGrpSpPr/>
            </xdr:nvGrpSpPr>
            <xdr:grpSpPr>
              <a:xfrm>
                <a:off x="3095774" y="3133887"/>
                <a:ext cx="1162040" cy="200416"/>
                <a:chOff x="3149795" y="2696701"/>
                <a:chExt cx="1162611" cy="202851"/>
              </a:xfrm>
            </xdr:grpSpPr>
            <xdr:sp macro="" textlink="">
              <xdr:nvSpPr>
                <xdr:cNvPr id="1515547" name="Check Box 27" hidden="1">
                  <a:extLst>
                    <a:ext uri="{63B3BB69-23CF-44E3-9099-C40C66FF867C}">
                      <a14:compatExt spid="_x0000_s1515547"/>
                    </a:ext>
                    <a:ext uri="{FF2B5EF4-FFF2-40B4-BE49-F238E27FC236}">
                      <a16:creationId xmlns:a16="http://schemas.microsoft.com/office/drawing/2014/main" id="{00000000-0008-0000-1F00-00001B201700}"/>
                    </a:ext>
                  </a:extLst>
                </xdr:cNvPr>
                <xdr:cNvSpPr/>
              </xdr:nvSpPr>
              <xdr:spPr bwMode="auto">
                <a:xfrm>
                  <a:off x="3149795" y="2696701"/>
                  <a:ext cx="557497" cy="2028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515548" name="Check Box 28" hidden="1">
                  <a:extLst>
                    <a:ext uri="{63B3BB69-23CF-44E3-9099-C40C66FF867C}">
                      <a14:compatExt spid="_x0000_s1515548"/>
                    </a:ext>
                    <a:ext uri="{FF2B5EF4-FFF2-40B4-BE49-F238E27FC236}">
                      <a16:creationId xmlns:a16="http://schemas.microsoft.com/office/drawing/2014/main" id="{00000000-0008-0000-1F00-00001C201700}"/>
                    </a:ext>
                  </a:extLst>
                </xdr:cNvPr>
                <xdr:cNvSpPr/>
              </xdr:nvSpPr>
              <xdr:spPr bwMode="auto">
                <a:xfrm>
                  <a:off x="3754908" y="2696703"/>
                  <a:ext cx="557498" cy="19331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grpSp>
          <xdr:sp macro="" textlink="">
            <xdr:nvSpPr>
              <xdr:cNvPr id="1515549" name="Check Box 29" hidden="1">
                <a:extLst>
                  <a:ext uri="{63B3BB69-23CF-44E3-9099-C40C66FF867C}">
                    <a14:compatExt spid="_x0000_s1515549"/>
                  </a:ext>
                  <a:ext uri="{FF2B5EF4-FFF2-40B4-BE49-F238E27FC236}">
                    <a16:creationId xmlns:a16="http://schemas.microsoft.com/office/drawing/2014/main" id="{00000000-0008-0000-1F00-00001D201700}"/>
                  </a:ext>
                </a:extLst>
              </xdr:cNvPr>
              <xdr:cNvSpPr/>
            </xdr:nvSpPr>
            <xdr:spPr bwMode="auto">
              <a:xfrm>
                <a:off x="4362452" y="3133714"/>
                <a:ext cx="561973" cy="19049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grpSp>
        <xdr:clientData/>
      </xdr:twoCellAnchor>
    </mc:Choice>
    <mc:Fallback/>
  </mc:AlternateContent>
  <xdr:twoCellAnchor>
    <xdr:from>
      <xdr:col>18</xdr:col>
      <xdr:colOff>161925</xdr:colOff>
      <xdr:row>30</xdr:row>
      <xdr:rowOff>85725</xdr:rowOff>
    </xdr:from>
    <xdr:to>
      <xdr:col>25</xdr:col>
      <xdr:colOff>57150</xdr:colOff>
      <xdr:row>32</xdr:row>
      <xdr:rowOff>19422</xdr:rowOff>
    </xdr:to>
    <xdr:grpSp>
      <xdr:nvGrpSpPr>
        <xdr:cNvPr id="20" name="グループ化 19">
          <a:extLst>
            <a:ext uri="{FF2B5EF4-FFF2-40B4-BE49-F238E27FC236}">
              <a16:creationId xmlns:a16="http://schemas.microsoft.com/office/drawing/2014/main" id="{00000000-0008-0000-1F00-000014000000}"/>
            </a:ext>
          </a:extLst>
        </xdr:cNvPr>
        <xdr:cNvGrpSpPr/>
      </xdr:nvGrpSpPr>
      <xdr:grpSpPr>
        <a:xfrm>
          <a:off x="3267075" y="5029200"/>
          <a:ext cx="1162050" cy="276597"/>
          <a:chOff x="3149654" y="2696140"/>
          <a:chExt cx="1162625" cy="202825"/>
        </a:xfrm>
      </xdr:grpSpPr>
      <xdr:sp macro="" textlink="">
        <xdr:nvSpPr>
          <xdr:cNvPr id="21" name="Check Box 49" hidden="1">
            <a:extLst>
              <a:ext uri="{63B3BB69-23CF-44E3-9099-C40C66FF867C}">
                <a14:compatExt xmlns:a14="http://schemas.microsoft.com/office/drawing/2010/main" spid="_x0000_s684081"/>
              </a:ext>
              <a:ext uri="{FF2B5EF4-FFF2-40B4-BE49-F238E27FC236}">
                <a16:creationId xmlns:a16="http://schemas.microsoft.com/office/drawing/2014/main" id="{00000000-0008-0000-1F00-000015000000}"/>
              </a:ext>
            </a:extLst>
          </xdr:cNvPr>
          <xdr:cNvSpPr/>
        </xdr:nvSpPr>
        <xdr:spPr bwMode="auto">
          <a:xfrm>
            <a:off x="3149654" y="2696140"/>
            <a:ext cx="557493" cy="202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22" name="Check Box 50" hidden="1">
            <a:extLst>
              <a:ext uri="{63B3BB69-23CF-44E3-9099-C40C66FF867C}">
                <a14:compatExt xmlns:a14="http://schemas.microsoft.com/office/drawing/2010/main" spid="_x0000_s684082"/>
              </a:ext>
              <a:ext uri="{FF2B5EF4-FFF2-40B4-BE49-F238E27FC236}">
                <a16:creationId xmlns:a16="http://schemas.microsoft.com/office/drawing/2014/main" id="{00000000-0008-0000-1F00-000016000000}"/>
              </a:ext>
            </a:extLst>
          </xdr:cNvPr>
          <xdr:cNvSpPr/>
        </xdr:nvSpPr>
        <xdr:spPr bwMode="auto">
          <a:xfrm>
            <a:off x="3754786" y="2696176"/>
            <a:ext cx="557493" cy="19330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xdr:from>
          <xdr:col>17</xdr:col>
          <xdr:colOff>171450</xdr:colOff>
          <xdr:row>30</xdr:row>
          <xdr:rowOff>152400</xdr:rowOff>
        </xdr:from>
        <xdr:to>
          <xdr:col>24</xdr:col>
          <xdr:colOff>66675</xdr:colOff>
          <xdr:row>32</xdr:row>
          <xdr:rowOff>9896</xdr:rowOff>
        </xdr:to>
        <xdr:grpSp>
          <xdr:nvGrpSpPr>
            <xdr:cNvPr id="23" name="グループ化 22">
              <a:extLst>
                <a:ext uri="{FF2B5EF4-FFF2-40B4-BE49-F238E27FC236}">
                  <a16:creationId xmlns:a16="http://schemas.microsoft.com/office/drawing/2014/main" id="{00000000-0008-0000-1F00-000017000000}"/>
                </a:ext>
              </a:extLst>
            </xdr:cNvPr>
            <xdr:cNvGrpSpPr/>
          </xdr:nvGrpSpPr>
          <xdr:grpSpPr>
            <a:xfrm>
              <a:off x="3095625" y="5095875"/>
              <a:ext cx="1162050" cy="200396"/>
              <a:chOff x="3149692" y="2696703"/>
              <a:chExt cx="1162622" cy="202828"/>
            </a:xfrm>
          </xdr:grpSpPr>
          <xdr:sp macro="" textlink="">
            <xdr:nvSpPr>
              <xdr:cNvPr id="1515550" name="Check Box 30" hidden="1">
                <a:extLst>
                  <a:ext uri="{63B3BB69-23CF-44E3-9099-C40C66FF867C}">
                    <a14:compatExt spid="_x0000_s1515550"/>
                  </a:ext>
                  <a:ext uri="{FF2B5EF4-FFF2-40B4-BE49-F238E27FC236}">
                    <a16:creationId xmlns:a16="http://schemas.microsoft.com/office/drawing/2014/main" id="{00000000-0008-0000-1F00-00001E201700}"/>
                  </a:ext>
                </a:extLst>
              </xdr:cNvPr>
              <xdr:cNvSpPr/>
            </xdr:nvSpPr>
            <xdr:spPr bwMode="auto">
              <a:xfrm>
                <a:off x="3149692" y="2696710"/>
                <a:ext cx="557493" cy="20282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515551" name="Check Box 31" hidden="1">
                <a:extLst>
                  <a:ext uri="{63B3BB69-23CF-44E3-9099-C40C66FF867C}">
                    <a14:compatExt spid="_x0000_s1515551"/>
                  </a:ext>
                  <a:ext uri="{FF2B5EF4-FFF2-40B4-BE49-F238E27FC236}">
                    <a16:creationId xmlns:a16="http://schemas.microsoft.com/office/drawing/2014/main" id="{00000000-0008-0000-1F00-00001F201700}"/>
                  </a:ext>
                </a:extLst>
              </xdr:cNvPr>
              <xdr:cNvSpPr/>
            </xdr:nvSpPr>
            <xdr:spPr bwMode="auto">
              <a:xfrm>
                <a:off x="3754821" y="2696703"/>
                <a:ext cx="557493" cy="19331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171450</xdr:colOff>
          <xdr:row>33</xdr:row>
          <xdr:rowOff>152400</xdr:rowOff>
        </xdr:from>
        <xdr:to>
          <xdr:col>24</xdr:col>
          <xdr:colOff>66675</xdr:colOff>
          <xdr:row>35</xdr:row>
          <xdr:rowOff>0</xdr:rowOff>
        </xdr:to>
        <xdr:grpSp>
          <xdr:nvGrpSpPr>
            <xdr:cNvPr id="24" name="グループ化 23">
              <a:extLst>
                <a:ext uri="{FF2B5EF4-FFF2-40B4-BE49-F238E27FC236}">
                  <a16:creationId xmlns:a16="http://schemas.microsoft.com/office/drawing/2014/main" id="{00000000-0008-0000-1F00-000018000000}"/>
                </a:ext>
              </a:extLst>
            </xdr:cNvPr>
            <xdr:cNvGrpSpPr/>
          </xdr:nvGrpSpPr>
          <xdr:grpSpPr>
            <a:xfrm>
              <a:off x="3095625" y="5610225"/>
              <a:ext cx="1162050" cy="190500"/>
              <a:chOff x="3149692" y="2696716"/>
              <a:chExt cx="1162622" cy="202838"/>
            </a:xfrm>
          </xdr:grpSpPr>
          <xdr:sp macro="" textlink="">
            <xdr:nvSpPr>
              <xdr:cNvPr id="1515552" name="Check Box 32" hidden="1">
                <a:extLst>
                  <a:ext uri="{63B3BB69-23CF-44E3-9099-C40C66FF867C}">
                    <a14:compatExt spid="_x0000_s1515552"/>
                  </a:ext>
                  <a:ext uri="{FF2B5EF4-FFF2-40B4-BE49-F238E27FC236}">
                    <a16:creationId xmlns:a16="http://schemas.microsoft.com/office/drawing/2014/main" id="{00000000-0008-0000-1F00-000020201700}"/>
                  </a:ext>
                </a:extLst>
              </xdr:cNvPr>
              <xdr:cNvSpPr/>
            </xdr:nvSpPr>
            <xdr:spPr bwMode="auto">
              <a:xfrm>
                <a:off x="3149692" y="2696733"/>
                <a:ext cx="557493" cy="20282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515553" name="Check Box 33" hidden="1">
                <a:extLst>
                  <a:ext uri="{63B3BB69-23CF-44E3-9099-C40C66FF867C}">
                    <a14:compatExt spid="_x0000_s1515553"/>
                  </a:ext>
                  <a:ext uri="{FF2B5EF4-FFF2-40B4-BE49-F238E27FC236}">
                    <a16:creationId xmlns:a16="http://schemas.microsoft.com/office/drawing/2014/main" id="{00000000-0008-0000-1F00-000021201700}"/>
                  </a:ext>
                </a:extLst>
              </xdr:cNvPr>
              <xdr:cNvSpPr/>
            </xdr:nvSpPr>
            <xdr:spPr bwMode="auto">
              <a:xfrm>
                <a:off x="3754821" y="2696716"/>
                <a:ext cx="557493" cy="19331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171450</xdr:colOff>
          <xdr:row>44</xdr:row>
          <xdr:rowOff>114300</xdr:rowOff>
        </xdr:from>
        <xdr:to>
          <xdr:col>23</xdr:col>
          <xdr:colOff>175114</xdr:colOff>
          <xdr:row>45</xdr:row>
          <xdr:rowOff>118091</xdr:rowOff>
        </xdr:to>
        <xdr:grpSp>
          <xdr:nvGrpSpPr>
            <xdr:cNvPr id="25" name="グループ化 24">
              <a:extLst>
                <a:ext uri="{FF2B5EF4-FFF2-40B4-BE49-F238E27FC236}">
                  <a16:creationId xmlns:a16="http://schemas.microsoft.com/office/drawing/2014/main" id="{00000000-0008-0000-1F00-000019000000}"/>
                </a:ext>
              </a:extLst>
            </xdr:cNvPr>
            <xdr:cNvGrpSpPr/>
          </xdr:nvGrpSpPr>
          <xdr:grpSpPr>
            <a:xfrm>
              <a:off x="3095625" y="7458075"/>
              <a:ext cx="1089514" cy="175241"/>
              <a:chOff x="3149084" y="2695228"/>
              <a:chExt cx="1162615" cy="202822"/>
            </a:xfrm>
          </xdr:grpSpPr>
          <xdr:sp macro="" textlink="">
            <xdr:nvSpPr>
              <xdr:cNvPr id="1515554" name="Check Box 34" hidden="1">
                <a:extLst>
                  <a:ext uri="{63B3BB69-23CF-44E3-9099-C40C66FF867C}">
                    <a14:compatExt spid="_x0000_s1515554"/>
                  </a:ext>
                  <a:ext uri="{FF2B5EF4-FFF2-40B4-BE49-F238E27FC236}">
                    <a16:creationId xmlns:a16="http://schemas.microsoft.com/office/drawing/2014/main" id="{00000000-0008-0000-1F00-000022201700}"/>
                  </a:ext>
                </a:extLst>
              </xdr:cNvPr>
              <xdr:cNvSpPr/>
            </xdr:nvSpPr>
            <xdr:spPr bwMode="auto">
              <a:xfrm>
                <a:off x="3149084" y="2695228"/>
                <a:ext cx="557493" cy="2028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515555" name="Check Box 35" hidden="1">
                <a:extLst>
                  <a:ext uri="{63B3BB69-23CF-44E3-9099-C40C66FF867C}">
                    <a14:compatExt spid="_x0000_s1515555"/>
                  </a:ext>
                  <a:ext uri="{FF2B5EF4-FFF2-40B4-BE49-F238E27FC236}">
                    <a16:creationId xmlns:a16="http://schemas.microsoft.com/office/drawing/2014/main" id="{00000000-0008-0000-1F00-000023201700}"/>
                  </a:ext>
                </a:extLst>
              </xdr:cNvPr>
              <xdr:cNvSpPr/>
            </xdr:nvSpPr>
            <xdr:spPr bwMode="auto">
              <a:xfrm>
                <a:off x="3754206" y="2696231"/>
                <a:ext cx="557493" cy="19331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171450</xdr:colOff>
          <xdr:row>52</xdr:row>
          <xdr:rowOff>162218</xdr:rowOff>
        </xdr:from>
        <xdr:to>
          <xdr:col>24</xdr:col>
          <xdr:colOff>66675</xdr:colOff>
          <xdr:row>54</xdr:row>
          <xdr:rowOff>57150</xdr:rowOff>
        </xdr:to>
        <xdr:grpSp>
          <xdr:nvGrpSpPr>
            <xdr:cNvPr id="26" name="グループ化 25">
              <a:extLst>
                <a:ext uri="{FF2B5EF4-FFF2-40B4-BE49-F238E27FC236}">
                  <a16:creationId xmlns:a16="http://schemas.microsoft.com/office/drawing/2014/main" id="{00000000-0008-0000-1F00-00001A000000}"/>
                </a:ext>
              </a:extLst>
            </xdr:cNvPr>
            <xdr:cNvGrpSpPr/>
          </xdr:nvGrpSpPr>
          <xdr:grpSpPr>
            <a:xfrm>
              <a:off x="3095625" y="8877593"/>
              <a:ext cx="1162050" cy="237832"/>
              <a:chOff x="3149726" y="2696305"/>
              <a:chExt cx="1162622" cy="202824"/>
            </a:xfrm>
          </xdr:grpSpPr>
          <xdr:sp macro="" textlink="">
            <xdr:nvSpPr>
              <xdr:cNvPr id="1515556" name="Check Box 36" hidden="1">
                <a:extLst>
                  <a:ext uri="{63B3BB69-23CF-44E3-9099-C40C66FF867C}">
                    <a14:compatExt spid="_x0000_s1515556"/>
                  </a:ext>
                  <a:ext uri="{FF2B5EF4-FFF2-40B4-BE49-F238E27FC236}">
                    <a16:creationId xmlns:a16="http://schemas.microsoft.com/office/drawing/2014/main" id="{00000000-0008-0000-1F00-000024201700}"/>
                  </a:ext>
                </a:extLst>
              </xdr:cNvPr>
              <xdr:cNvSpPr/>
            </xdr:nvSpPr>
            <xdr:spPr bwMode="auto">
              <a:xfrm>
                <a:off x="3149726" y="2696305"/>
                <a:ext cx="557493" cy="2028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515557" name="Check Box 37" hidden="1">
                <a:extLst>
                  <a:ext uri="{63B3BB69-23CF-44E3-9099-C40C66FF867C}">
                    <a14:compatExt spid="_x0000_s1515557"/>
                  </a:ext>
                  <a:ext uri="{FF2B5EF4-FFF2-40B4-BE49-F238E27FC236}">
                    <a16:creationId xmlns:a16="http://schemas.microsoft.com/office/drawing/2014/main" id="{00000000-0008-0000-1F00-000025201700}"/>
                  </a:ext>
                </a:extLst>
              </xdr:cNvPr>
              <xdr:cNvSpPr/>
            </xdr:nvSpPr>
            <xdr:spPr bwMode="auto">
              <a:xfrm>
                <a:off x="3754855" y="2696360"/>
                <a:ext cx="557493" cy="19330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171450</xdr:colOff>
          <xdr:row>50</xdr:row>
          <xdr:rowOff>0</xdr:rowOff>
        </xdr:from>
        <xdr:to>
          <xdr:col>24</xdr:col>
          <xdr:colOff>66675</xdr:colOff>
          <xdr:row>51</xdr:row>
          <xdr:rowOff>19050</xdr:rowOff>
        </xdr:to>
        <xdr:grpSp>
          <xdr:nvGrpSpPr>
            <xdr:cNvPr id="27" name="グループ化 55">
              <a:extLst>
                <a:ext uri="{FF2B5EF4-FFF2-40B4-BE49-F238E27FC236}">
                  <a16:creationId xmlns:a16="http://schemas.microsoft.com/office/drawing/2014/main" id="{00000000-0008-0000-1F00-00001B000000}"/>
                </a:ext>
              </a:extLst>
            </xdr:cNvPr>
            <xdr:cNvGrpSpPr>
              <a:grpSpLocks/>
            </xdr:cNvGrpSpPr>
          </xdr:nvGrpSpPr>
          <xdr:grpSpPr bwMode="auto">
            <a:xfrm>
              <a:off x="3095625" y="8372475"/>
              <a:ext cx="1162050" cy="190500"/>
              <a:chOff x="31496" y="26961"/>
              <a:chExt cx="11626" cy="2028"/>
            </a:xfrm>
          </xdr:grpSpPr>
          <xdr:sp macro="" textlink="">
            <xdr:nvSpPr>
              <xdr:cNvPr id="1515558" name="Check Box 38" hidden="1">
                <a:extLst>
                  <a:ext uri="{63B3BB69-23CF-44E3-9099-C40C66FF867C}">
                    <a14:compatExt spid="_x0000_s1515558"/>
                  </a:ext>
                  <a:ext uri="{FF2B5EF4-FFF2-40B4-BE49-F238E27FC236}">
                    <a16:creationId xmlns:a16="http://schemas.microsoft.com/office/drawing/2014/main" id="{00000000-0008-0000-1F00-000026201700}"/>
                  </a:ext>
                </a:extLst>
              </xdr:cNvPr>
              <xdr:cNvSpPr/>
            </xdr:nvSpPr>
            <xdr:spPr bwMode="auto">
              <a:xfrm>
                <a:off x="31496" y="26961"/>
                <a:ext cx="5575" cy="202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515559" name="Check Box 39" hidden="1">
                <a:extLst>
                  <a:ext uri="{63B3BB69-23CF-44E3-9099-C40C66FF867C}">
                    <a14:compatExt spid="_x0000_s1515559"/>
                  </a:ext>
                  <a:ext uri="{FF2B5EF4-FFF2-40B4-BE49-F238E27FC236}">
                    <a16:creationId xmlns:a16="http://schemas.microsoft.com/office/drawing/2014/main" id="{00000000-0008-0000-1F00-000027201700}"/>
                  </a:ext>
                </a:extLst>
              </xdr:cNvPr>
              <xdr:cNvSpPr/>
            </xdr:nvSpPr>
            <xdr:spPr bwMode="auto">
              <a:xfrm>
                <a:off x="37547" y="26961"/>
                <a:ext cx="5575" cy="193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171450</xdr:colOff>
          <xdr:row>59</xdr:row>
          <xdr:rowOff>80595</xdr:rowOff>
        </xdr:from>
        <xdr:to>
          <xdr:col>24</xdr:col>
          <xdr:colOff>66675</xdr:colOff>
          <xdr:row>60</xdr:row>
          <xdr:rowOff>106181</xdr:rowOff>
        </xdr:to>
        <xdr:grpSp>
          <xdr:nvGrpSpPr>
            <xdr:cNvPr id="28" name="グループ化 27">
              <a:extLst>
                <a:ext uri="{FF2B5EF4-FFF2-40B4-BE49-F238E27FC236}">
                  <a16:creationId xmlns:a16="http://schemas.microsoft.com/office/drawing/2014/main" id="{00000000-0008-0000-1F00-00001C000000}"/>
                </a:ext>
              </a:extLst>
            </xdr:cNvPr>
            <xdr:cNvGrpSpPr/>
          </xdr:nvGrpSpPr>
          <xdr:grpSpPr>
            <a:xfrm>
              <a:off x="3095625" y="9996120"/>
              <a:ext cx="1162050" cy="197036"/>
              <a:chOff x="3149726" y="2695506"/>
              <a:chExt cx="1162622" cy="202825"/>
            </a:xfrm>
          </xdr:grpSpPr>
          <xdr:sp macro="" textlink="">
            <xdr:nvSpPr>
              <xdr:cNvPr id="1515560" name="Check Box 40" hidden="1">
                <a:extLst>
                  <a:ext uri="{63B3BB69-23CF-44E3-9099-C40C66FF867C}">
                    <a14:compatExt spid="_x0000_s1515560"/>
                  </a:ext>
                  <a:ext uri="{FF2B5EF4-FFF2-40B4-BE49-F238E27FC236}">
                    <a16:creationId xmlns:a16="http://schemas.microsoft.com/office/drawing/2014/main" id="{00000000-0008-0000-1F00-000028201700}"/>
                  </a:ext>
                </a:extLst>
              </xdr:cNvPr>
              <xdr:cNvSpPr/>
            </xdr:nvSpPr>
            <xdr:spPr bwMode="auto">
              <a:xfrm>
                <a:off x="3149726" y="2695506"/>
                <a:ext cx="557493" cy="2028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515561" name="Check Box 41" hidden="1">
                <a:extLst>
                  <a:ext uri="{63B3BB69-23CF-44E3-9099-C40C66FF867C}">
                    <a14:compatExt spid="_x0000_s1515561"/>
                  </a:ext>
                  <a:ext uri="{FF2B5EF4-FFF2-40B4-BE49-F238E27FC236}">
                    <a16:creationId xmlns:a16="http://schemas.microsoft.com/office/drawing/2014/main" id="{00000000-0008-0000-1F00-000029201700}"/>
                  </a:ext>
                </a:extLst>
              </xdr:cNvPr>
              <xdr:cNvSpPr/>
            </xdr:nvSpPr>
            <xdr:spPr bwMode="auto">
              <a:xfrm>
                <a:off x="3754855" y="2696176"/>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14</xdr:col>
      <xdr:colOff>124029</xdr:colOff>
      <xdr:row>55</xdr:row>
      <xdr:rowOff>76197</xdr:rowOff>
    </xdr:from>
    <xdr:to>
      <xdr:col>24</xdr:col>
      <xdr:colOff>143033</xdr:colOff>
      <xdr:row>57</xdr:row>
      <xdr:rowOff>105145</xdr:rowOff>
    </xdr:to>
    <xdr:grpSp>
      <xdr:nvGrpSpPr>
        <xdr:cNvPr id="29" name="グループ化 28">
          <a:extLst>
            <a:ext uri="{FF2B5EF4-FFF2-40B4-BE49-F238E27FC236}">
              <a16:creationId xmlns:a16="http://schemas.microsoft.com/office/drawing/2014/main" id="{00000000-0008-0000-1F00-00001D000000}"/>
            </a:ext>
          </a:extLst>
        </xdr:cNvPr>
        <xdr:cNvGrpSpPr/>
      </xdr:nvGrpSpPr>
      <xdr:grpSpPr>
        <a:xfrm>
          <a:off x="2505279" y="9305922"/>
          <a:ext cx="1828754" cy="371848"/>
          <a:chOff x="3095751" y="3133723"/>
          <a:chExt cx="1828756" cy="200397"/>
        </a:xfrm>
      </xdr:grpSpPr>
      <xdr:grpSp>
        <xdr:nvGrpSpPr>
          <xdr:cNvPr id="30" name="グループ化 29">
            <a:extLst>
              <a:ext uri="{FF2B5EF4-FFF2-40B4-BE49-F238E27FC236}">
                <a16:creationId xmlns:a16="http://schemas.microsoft.com/office/drawing/2014/main" id="{00000000-0008-0000-1F00-00001E000000}"/>
              </a:ext>
            </a:extLst>
          </xdr:cNvPr>
          <xdr:cNvGrpSpPr/>
        </xdr:nvGrpSpPr>
        <xdr:grpSpPr>
          <a:xfrm>
            <a:off x="3095751" y="3133729"/>
            <a:ext cx="1161950" cy="200391"/>
            <a:chOff x="3149764" y="2696484"/>
            <a:chExt cx="1162521" cy="202822"/>
          </a:xfrm>
        </xdr:grpSpPr>
        <xdr:sp macro="" textlink="">
          <xdr:nvSpPr>
            <xdr:cNvPr id="32" name="Check Box 56" hidden="1">
              <a:extLst>
                <a:ext uri="{63B3BB69-23CF-44E3-9099-C40C66FF867C}">
                  <a14:compatExt xmlns:a14="http://schemas.microsoft.com/office/drawing/2010/main" spid="_x0000_s1228856"/>
                </a:ext>
                <a:ext uri="{FF2B5EF4-FFF2-40B4-BE49-F238E27FC236}">
                  <a16:creationId xmlns:a16="http://schemas.microsoft.com/office/drawing/2014/main" id="{00000000-0008-0000-1F00-000020000000}"/>
                </a:ext>
              </a:extLst>
            </xdr:cNvPr>
            <xdr:cNvSpPr/>
          </xdr:nvSpPr>
          <xdr:spPr bwMode="auto">
            <a:xfrm>
              <a:off x="3149764" y="2696484"/>
              <a:ext cx="557495" cy="2028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33" name="Check Box 57" hidden="1">
              <a:extLst>
                <a:ext uri="{63B3BB69-23CF-44E3-9099-C40C66FF867C}">
                  <a14:compatExt xmlns:a14="http://schemas.microsoft.com/office/drawing/2010/main" spid="_x0000_s1228857"/>
                </a:ext>
                <a:ext uri="{FF2B5EF4-FFF2-40B4-BE49-F238E27FC236}">
                  <a16:creationId xmlns:a16="http://schemas.microsoft.com/office/drawing/2014/main" id="{00000000-0008-0000-1F00-000021000000}"/>
                </a:ext>
              </a:extLst>
            </xdr:cNvPr>
            <xdr:cNvSpPr/>
          </xdr:nvSpPr>
          <xdr:spPr bwMode="auto">
            <a:xfrm>
              <a:off x="3754792" y="2696505"/>
              <a:ext cx="557493" cy="19330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grpSp>
      <xdr:sp macro="" textlink="">
        <xdr:nvSpPr>
          <xdr:cNvPr id="31" name="Check Box 58" hidden="1">
            <a:extLst>
              <a:ext uri="{63B3BB69-23CF-44E3-9099-C40C66FF867C}">
                <a14:compatExt xmlns:a14="http://schemas.microsoft.com/office/drawing/2010/main" spid="_x0000_s1228858"/>
              </a:ext>
              <a:ext uri="{FF2B5EF4-FFF2-40B4-BE49-F238E27FC236}">
                <a16:creationId xmlns:a16="http://schemas.microsoft.com/office/drawing/2014/main" id="{00000000-0008-0000-1F00-00001F000000}"/>
              </a:ext>
            </a:extLst>
          </xdr:cNvPr>
          <xdr:cNvSpPr/>
        </xdr:nvSpPr>
        <xdr:spPr bwMode="auto">
          <a:xfrm>
            <a:off x="4362532" y="3133723"/>
            <a:ext cx="561975" cy="19049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grpSp>
    <xdr:clientData/>
  </xdr:twoCellAnchor>
  <mc:AlternateContent xmlns:mc="http://schemas.openxmlformats.org/markup-compatibility/2006">
    <mc:Choice xmlns:a14="http://schemas.microsoft.com/office/drawing/2010/main" Requires="a14">
      <xdr:twoCellAnchor>
        <xdr:from>
          <xdr:col>18</xdr:col>
          <xdr:colOff>38100</xdr:colOff>
          <xdr:row>55</xdr:row>
          <xdr:rowOff>161925</xdr:rowOff>
        </xdr:from>
        <xdr:to>
          <xdr:col>24</xdr:col>
          <xdr:colOff>114300</xdr:colOff>
          <xdr:row>57</xdr:row>
          <xdr:rowOff>56857</xdr:rowOff>
        </xdr:to>
        <xdr:grpSp>
          <xdr:nvGrpSpPr>
            <xdr:cNvPr id="34" name="グループ化 33">
              <a:extLst>
                <a:ext uri="{FF2B5EF4-FFF2-40B4-BE49-F238E27FC236}">
                  <a16:creationId xmlns:a16="http://schemas.microsoft.com/office/drawing/2014/main" id="{00000000-0008-0000-1F00-000022000000}"/>
                </a:ext>
              </a:extLst>
            </xdr:cNvPr>
            <xdr:cNvGrpSpPr/>
          </xdr:nvGrpSpPr>
          <xdr:grpSpPr>
            <a:xfrm>
              <a:off x="3143250" y="9391650"/>
              <a:ext cx="1162050" cy="237832"/>
              <a:chOff x="3149726" y="2696305"/>
              <a:chExt cx="1162622" cy="202824"/>
            </a:xfrm>
          </xdr:grpSpPr>
          <xdr:sp macro="" textlink="">
            <xdr:nvSpPr>
              <xdr:cNvPr id="1515562" name="Check Box 42" hidden="1">
                <a:extLst>
                  <a:ext uri="{63B3BB69-23CF-44E3-9099-C40C66FF867C}">
                    <a14:compatExt spid="_x0000_s1515562"/>
                  </a:ext>
                  <a:ext uri="{FF2B5EF4-FFF2-40B4-BE49-F238E27FC236}">
                    <a16:creationId xmlns:a16="http://schemas.microsoft.com/office/drawing/2014/main" id="{00000000-0008-0000-1F00-00002A201700}"/>
                  </a:ext>
                </a:extLst>
              </xdr:cNvPr>
              <xdr:cNvSpPr/>
            </xdr:nvSpPr>
            <xdr:spPr bwMode="auto">
              <a:xfrm>
                <a:off x="3149726" y="2696305"/>
                <a:ext cx="557493" cy="2028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515563" name="Check Box 43" hidden="1">
                <a:extLst>
                  <a:ext uri="{63B3BB69-23CF-44E3-9099-C40C66FF867C}">
                    <a14:compatExt spid="_x0000_s1515563"/>
                  </a:ext>
                  <a:ext uri="{FF2B5EF4-FFF2-40B4-BE49-F238E27FC236}">
                    <a16:creationId xmlns:a16="http://schemas.microsoft.com/office/drawing/2014/main" id="{00000000-0008-0000-1F00-00002B201700}"/>
                  </a:ext>
                </a:extLst>
              </xdr:cNvPr>
              <xdr:cNvSpPr/>
            </xdr:nvSpPr>
            <xdr:spPr bwMode="auto">
              <a:xfrm>
                <a:off x="3754855" y="2696360"/>
                <a:ext cx="557493" cy="19330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wsDr>
</file>

<file path=xl/drawings/drawing29.xml><?xml version="1.0" encoding="utf-8"?>
<xdr:wsDr xmlns:xdr="http://schemas.openxmlformats.org/drawingml/2006/spreadsheetDrawing" xmlns:a="http://schemas.openxmlformats.org/drawingml/2006/main">
  <xdr:twoCellAnchor>
    <xdr:from>
      <xdr:col>53</xdr:col>
      <xdr:colOff>47625</xdr:colOff>
      <xdr:row>11</xdr:row>
      <xdr:rowOff>76200</xdr:rowOff>
    </xdr:from>
    <xdr:to>
      <xdr:col>59</xdr:col>
      <xdr:colOff>123825</xdr:colOff>
      <xdr:row>12</xdr:row>
      <xdr:rowOff>105147</xdr:rowOff>
    </xdr:to>
    <xdr:grpSp>
      <xdr:nvGrpSpPr>
        <xdr:cNvPr id="2" name="グループ化 1">
          <a:extLst>
            <a:ext uri="{FF2B5EF4-FFF2-40B4-BE49-F238E27FC236}">
              <a16:creationId xmlns:a16="http://schemas.microsoft.com/office/drawing/2014/main" id="{00000000-0008-0000-2000-000002000000}"/>
            </a:ext>
          </a:extLst>
        </xdr:cNvPr>
        <xdr:cNvGrpSpPr/>
      </xdr:nvGrpSpPr>
      <xdr:grpSpPr>
        <a:xfrm>
          <a:off x="9572625" y="1782417"/>
          <a:ext cx="1169504" cy="202882"/>
          <a:chOff x="3149654" y="2696140"/>
          <a:chExt cx="1162625" cy="202825"/>
        </a:xfrm>
      </xdr:grpSpPr>
      <xdr:sp macro="" textlink="">
        <xdr:nvSpPr>
          <xdr:cNvPr id="3" name="Check Box 12" hidden="1">
            <a:extLst>
              <a:ext uri="{63B3BB69-23CF-44E3-9099-C40C66FF867C}">
                <a14:compatExt xmlns:a14="http://schemas.microsoft.com/office/drawing/2010/main" spid="_x0000_s684044"/>
              </a:ext>
              <a:ext uri="{FF2B5EF4-FFF2-40B4-BE49-F238E27FC236}">
                <a16:creationId xmlns:a16="http://schemas.microsoft.com/office/drawing/2014/main" id="{00000000-0008-0000-2000-000003000000}"/>
              </a:ext>
            </a:extLst>
          </xdr:cNvPr>
          <xdr:cNvSpPr/>
        </xdr:nvSpPr>
        <xdr:spPr bwMode="auto">
          <a:xfrm>
            <a:off x="3149654" y="2696140"/>
            <a:ext cx="557493" cy="202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4" name="Check Box 13" hidden="1">
            <a:extLst>
              <a:ext uri="{63B3BB69-23CF-44E3-9099-C40C66FF867C}">
                <a14:compatExt xmlns:a14="http://schemas.microsoft.com/office/drawing/2010/main" spid="_x0000_s684045"/>
              </a:ext>
              <a:ext uri="{FF2B5EF4-FFF2-40B4-BE49-F238E27FC236}">
                <a16:creationId xmlns:a16="http://schemas.microsoft.com/office/drawing/2014/main" id="{00000000-0008-0000-2000-000004000000}"/>
              </a:ext>
            </a:extLst>
          </xdr:cNvPr>
          <xdr:cNvSpPr/>
        </xdr:nvSpPr>
        <xdr:spPr bwMode="auto">
          <a:xfrm>
            <a:off x="3754786" y="2696176"/>
            <a:ext cx="557493" cy="19330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xdr:twoCellAnchor>
    <xdr:from>
      <xdr:col>53</xdr:col>
      <xdr:colOff>47625</xdr:colOff>
      <xdr:row>20</xdr:row>
      <xdr:rowOff>47625</xdr:rowOff>
    </xdr:from>
    <xdr:to>
      <xdr:col>59</xdr:col>
      <xdr:colOff>123825</xdr:colOff>
      <xdr:row>21</xdr:row>
      <xdr:rowOff>76572</xdr:rowOff>
    </xdr:to>
    <xdr:grpSp>
      <xdr:nvGrpSpPr>
        <xdr:cNvPr id="5" name="グループ化 4">
          <a:extLst>
            <a:ext uri="{FF2B5EF4-FFF2-40B4-BE49-F238E27FC236}">
              <a16:creationId xmlns:a16="http://schemas.microsoft.com/office/drawing/2014/main" id="{00000000-0008-0000-2000-000005000000}"/>
            </a:ext>
          </a:extLst>
        </xdr:cNvPr>
        <xdr:cNvGrpSpPr/>
      </xdr:nvGrpSpPr>
      <xdr:grpSpPr>
        <a:xfrm>
          <a:off x="9572625" y="3319255"/>
          <a:ext cx="1169504" cy="202882"/>
          <a:chOff x="3149654" y="2696140"/>
          <a:chExt cx="1162625" cy="202825"/>
        </a:xfrm>
      </xdr:grpSpPr>
      <xdr:sp macro="" textlink="">
        <xdr:nvSpPr>
          <xdr:cNvPr id="6" name="Check Box 18" hidden="1">
            <a:extLst>
              <a:ext uri="{63B3BB69-23CF-44E3-9099-C40C66FF867C}">
                <a14:compatExt xmlns:a14="http://schemas.microsoft.com/office/drawing/2010/main" spid="_x0000_s684050"/>
              </a:ext>
              <a:ext uri="{FF2B5EF4-FFF2-40B4-BE49-F238E27FC236}">
                <a16:creationId xmlns:a16="http://schemas.microsoft.com/office/drawing/2014/main" id="{00000000-0008-0000-2000-000006000000}"/>
              </a:ext>
            </a:extLst>
          </xdr:cNvPr>
          <xdr:cNvSpPr/>
        </xdr:nvSpPr>
        <xdr:spPr bwMode="auto">
          <a:xfrm>
            <a:off x="3149654" y="2696140"/>
            <a:ext cx="557493" cy="202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7" name="Check Box 19" hidden="1">
            <a:extLst>
              <a:ext uri="{63B3BB69-23CF-44E3-9099-C40C66FF867C}">
                <a14:compatExt xmlns:a14="http://schemas.microsoft.com/office/drawing/2010/main" spid="_x0000_s684051"/>
              </a:ext>
              <a:ext uri="{FF2B5EF4-FFF2-40B4-BE49-F238E27FC236}">
                <a16:creationId xmlns:a16="http://schemas.microsoft.com/office/drawing/2014/main" id="{00000000-0008-0000-2000-000007000000}"/>
              </a:ext>
            </a:extLst>
          </xdr:cNvPr>
          <xdr:cNvSpPr/>
        </xdr:nvSpPr>
        <xdr:spPr bwMode="auto">
          <a:xfrm>
            <a:off x="3754786" y="2696176"/>
            <a:ext cx="557493" cy="19330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xdr:twoCellAnchor>
    <xdr:from>
      <xdr:col>53</xdr:col>
      <xdr:colOff>47625</xdr:colOff>
      <xdr:row>22</xdr:row>
      <xdr:rowOff>76200</xdr:rowOff>
    </xdr:from>
    <xdr:to>
      <xdr:col>59</xdr:col>
      <xdr:colOff>123825</xdr:colOff>
      <xdr:row>23</xdr:row>
      <xdr:rowOff>105147</xdr:rowOff>
    </xdr:to>
    <xdr:grpSp>
      <xdr:nvGrpSpPr>
        <xdr:cNvPr id="8" name="グループ化 7">
          <a:extLst>
            <a:ext uri="{FF2B5EF4-FFF2-40B4-BE49-F238E27FC236}">
              <a16:creationId xmlns:a16="http://schemas.microsoft.com/office/drawing/2014/main" id="{00000000-0008-0000-2000-000008000000}"/>
            </a:ext>
          </a:extLst>
        </xdr:cNvPr>
        <xdr:cNvGrpSpPr/>
      </xdr:nvGrpSpPr>
      <xdr:grpSpPr>
        <a:xfrm>
          <a:off x="9572625" y="3695700"/>
          <a:ext cx="1169504" cy="202882"/>
          <a:chOff x="3149654" y="2696140"/>
          <a:chExt cx="1162625" cy="202825"/>
        </a:xfrm>
      </xdr:grpSpPr>
      <xdr:sp macro="" textlink="">
        <xdr:nvSpPr>
          <xdr:cNvPr id="9" name="Check Box 20" hidden="1">
            <a:extLst>
              <a:ext uri="{63B3BB69-23CF-44E3-9099-C40C66FF867C}">
                <a14:compatExt xmlns:a14="http://schemas.microsoft.com/office/drawing/2010/main" spid="_x0000_s684052"/>
              </a:ext>
              <a:ext uri="{FF2B5EF4-FFF2-40B4-BE49-F238E27FC236}">
                <a16:creationId xmlns:a16="http://schemas.microsoft.com/office/drawing/2014/main" id="{00000000-0008-0000-2000-000009000000}"/>
              </a:ext>
            </a:extLst>
          </xdr:cNvPr>
          <xdr:cNvSpPr/>
        </xdr:nvSpPr>
        <xdr:spPr bwMode="auto">
          <a:xfrm>
            <a:off x="3149654" y="2696140"/>
            <a:ext cx="557493" cy="202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0" name="Check Box 21" hidden="1">
            <a:extLst>
              <a:ext uri="{63B3BB69-23CF-44E3-9099-C40C66FF867C}">
                <a14:compatExt xmlns:a14="http://schemas.microsoft.com/office/drawing/2010/main" spid="_x0000_s684053"/>
              </a:ext>
              <a:ext uri="{FF2B5EF4-FFF2-40B4-BE49-F238E27FC236}">
                <a16:creationId xmlns:a16="http://schemas.microsoft.com/office/drawing/2014/main" id="{00000000-0008-0000-2000-00000A000000}"/>
              </a:ext>
            </a:extLst>
          </xdr:cNvPr>
          <xdr:cNvSpPr/>
        </xdr:nvSpPr>
        <xdr:spPr bwMode="auto">
          <a:xfrm>
            <a:off x="3754786" y="2696176"/>
            <a:ext cx="557493" cy="19330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xdr:from>
          <xdr:col>18</xdr:col>
          <xdr:colOff>161925</xdr:colOff>
          <xdr:row>50</xdr:row>
          <xdr:rowOff>0</xdr:rowOff>
        </xdr:from>
        <xdr:to>
          <xdr:col>25</xdr:col>
          <xdr:colOff>58831</xdr:colOff>
          <xdr:row>51</xdr:row>
          <xdr:rowOff>28947</xdr:rowOff>
        </xdr:to>
        <xdr:grpSp>
          <xdr:nvGrpSpPr>
            <xdr:cNvPr id="11" name="グループ化 10">
              <a:extLst>
                <a:ext uri="{FF2B5EF4-FFF2-40B4-BE49-F238E27FC236}">
                  <a16:creationId xmlns:a16="http://schemas.microsoft.com/office/drawing/2014/main" id="{00000000-0008-0000-2000-00000B000000}"/>
                </a:ext>
              </a:extLst>
            </xdr:cNvPr>
            <xdr:cNvGrpSpPr/>
          </xdr:nvGrpSpPr>
          <xdr:grpSpPr>
            <a:xfrm>
              <a:off x="3309316" y="8489674"/>
              <a:ext cx="1172428" cy="202882"/>
              <a:chOff x="3149663" y="2696176"/>
              <a:chExt cx="1162626" cy="202824"/>
            </a:xfrm>
          </xdr:grpSpPr>
          <xdr:sp macro="" textlink="">
            <xdr:nvSpPr>
              <xdr:cNvPr id="1444865" name="Check Box 1" hidden="1">
                <a:extLst>
                  <a:ext uri="{63B3BB69-23CF-44E3-9099-C40C66FF867C}">
                    <a14:compatExt spid="_x0000_s1444865"/>
                  </a:ext>
                  <a:ext uri="{FF2B5EF4-FFF2-40B4-BE49-F238E27FC236}">
                    <a16:creationId xmlns:a16="http://schemas.microsoft.com/office/drawing/2014/main" id="{00000000-0008-0000-2000-0000010C1600}"/>
                  </a:ext>
                </a:extLst>
              </xdr:cNvPr>
              <xdr:cNvSpPr/>
            </xdr:nvSpPr>
            <xdr:spPr bwMode="auto">
              <a:xfrm>
                <a:off x="3149663" y="2696176"/>
                <a:ext cx="557493" cy="2028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444866" name="Check Box 2" hidden="1">
                <a:extLst>
                  <a:ext uri="{63B3BB69-23CF-44E3-9099-C40C66FF867C}">
                    <a14:compatExt spid="_x0000_s1444866"/>
                  </a:ext>
                  <a:ext uri="{FF2B5EF4-FFF2-40B4-BE49-F238E27FC236}">
                    <a16:creationId xmlns:a16="http://schemas.microsoft.com/office/drawing/2014/main" id="{00000000-0008-0000-2000-0000020C1600}"/>
                  </a:ext>
                </a:extLst>
              </xdr:cNvPr>
              <xdr:cNvSpPr/>
            </xdr:nvSpPr>
            <xdr:spPr bwMode="auto">
              <a:xfrm>
                <a:off x="3754796" y="2696176"/>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13</xdr:col>
          <xdr:colOff>9525</xdr:colOff>
          <xdr:row>33</xdr:row>
          <xdr:rowOff>114300</xdr:rowOff>
        </xdr:from>
        <xdr:to>
          <xdr:col>25</xdr:col>
          <xdr:colOff>19050</xdr:colOff>
          <xdr:row>35</xdr:row>
          <xdr:rowOff>57150</xdr:rowOff>
        </xdr:to>
        <xdr:grpSp>
          <xdr:nvGrpSpPr>
            <xdr:cNvPr id="12" name="グループ化 11">
              <a:extLst>
                <a:ext uri="{FF2B5EF4-FFF2-40B4-BE49-F238E27FC236}">
                  <a16:creationId xmlns:a16="http://schemas.microsoft.com/office/drawing/2014/main" id="{00000000-0008-0000-2000-00000C000000}"/>
                </a:ext>
              </a:extLst>
            </xdr:cNvPr>
            <xdr:cNvGrpSpPr/>
          </xdr:nvGrpSpPr>
          <xdr:grpSpPr>
            <a:xfrm>
              <a:off x="2245829" y="5647083"/>
              <a:ext cx="2196134" cy="290719"/>
              <a:chOff x="2066918" y="6486525"/>
              <a:chExt cx="2181225" cy="180000"/>
            </a:xfrm>
          </xdr:grpSpPr>
          <xdr:sp macro="" textlink="">
            <xdr:nvSpPr>
              <xdr:cNvPr id="1444867" name="Check Box 7" hidden="1">
                <a:extLst>
                  <a:ext uri="{63B3BB69-23CF-44E3-9099-C40C66FF867C}">
                    <a14:compatExt spid="_x0000_s1444867"/>
                  </a:ext>
                  <a:ext uri="{FF2B5EF4-FFF2-40B4-BE49-F238E27FC236}">
                    <a16:creationId xmlns:a16="http://schemas.microsoft.com/office/drawing/2014/main" id="{00000000-0008-0000-2000-0000030C1600}"/>
                  </a:ext>
                </a:extLst>
              </xdr:cNvPr>
              <xdr:cNvSpPr/>
            </xdr:nvSpPr>
            <xdr:spPr bwMode="auto">
              <a:xfrm>
                <a:off x="2066918" y="6486525"/>
                <a:ext cx="666751" cy="180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444868" name="Check Box 8" hidden="1">
                <a:extLst>
                  <a:ext uri="{63B3BB69-23CF-44E3-9099-C40C66FF867C}">
                    <a14:compatExt spid="_x0000_s1444868"/>
                  </a:ext>
                  <a:ext uri="{FF2B5EF4-FFF2-40B4-BE49-F238E27FC236}">
                    <a16:creationId xmlns:a16="http://schemas.microsoft.com/office/drawing/2014/main" id="{00000000-0008-0000-2000-0000040C1600}"/>
                  </a:ext>
                </a:extLst>
              </xdr:cNvPr>
              <xdr:cNvSpPr/>
            </xdr:nvSpPr>
            <xdr:spPr bwMode="auto">
              <a:xfrm>
                <a:off x="2819400" y="6486525"/>
                <a:ext cx="676275" cy="180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sp macro="" textlink="">
            <xdr:nvSpPr>
              <xdr:cNvPr id="1444869" name="Check Box 23" hidden="1">
                <a:extLst>
                  <a:ext uri="{63B3BB69-23CF-44E3-9099-C40C66FF867C}">
                    <a14:compatExt spid="_x0000_s1444869"/>
                  </a:ext>
                  <a:ext uri="{FF2B5EF4-FFF2-40B4-BE49-F238E27FC236}">
                    <a16:creationId xmlns:a16="http://schemas.microsoft.com/office/drawing/2014/main" id="{00000000-0008-0000-2000-0000050C1600}"/>
                  </a:ext>
                </a:extLst>
              </xdr:cNvPr>
              <xdr:cNvSpPr/>
            </xdr:nvSpPr>
            <xdr:spPr bwMode="auto">
              <a:xfrm>
                <a:off x="3571875" y="6486525"/>
                <a:ext cx="676268" cy="180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13</xdr:col>
          <xdr:colOff>9525</xdr:colOff>
          <xdr:row>46</xdr:row>
          <xdr:rowOff>19050</xdr:rowOff>
        </xdr:from>
        <xdr:to>
          <xdr:col>25</xdr:col>
          <xdr:colOff>19050</xdr:colOff>
          <xdr:row>47</xdr:row>
          <xdr:rowOff>27600</xdr:rowOff>
        </xdr:to>
        <xdr:grpSp>
          <xdr:nvGrpSpPr>
            <xdr:cNvPr id="13" name="グループ化 12">
              <a:extLst>
                <a:ext uri="{FF2B5EF4-FFF2-40B4-BE49-F238E27FC236}">
                  <a16:creationId xmlns:a16="http://schemas.microsoft.com/office/drawing/2014/main" id="{00000000-0008-0000-2000-00000D000000}"/>
                </a:ext>
              </a:extLst>
            </xdr:cNvPr>
            <xdr:cNvGrpSpPr/>
          </xdr:nvGrpSpPr>
          <xdr:grpSpPr>
            <a:xfrm>
              <a:off x="2245829" y="7812985"/>
              <a:ext cx="2196134" cy="182485"/>
              <a:chOff x="2066918" y="6486525"/>
              <a:chExt cx="2181225" cy="180000"/>
            </a:xfrm>
          </xdr:grpSpPr>
          <xdr:sp macro="" textlink="">
            <xdr:nvSpPr>
              <xdr:cNvPr id="1444870" name="Check Box 6" hidden="1">
                <a:extLst>
                  <a:ext uri="{63B3BB69-23CF-44E3-9099-C40C66FF867C}">
                    <a14:compatExt spid="_x0000_s1444870"/>
                  </a:ext>
                  <a:ext uri="{FF2B5EF4-FFF2-40B4-BE49-F238E27FC236}">
                    <a16:creationId xmlns:a16="http://schemas.microsoft.com/office/drawing/2014/main" id="{00000000-0008-0000-2000-0000060C1600}"/>
                  </a:ext>
                </a:extLst>
              </xdr:cNvPr>
              <xdr:cNvSpPr/>
            </xdr:nvSpPr>
            <xdr:spPr bwMode="auto">
              <a:xfrm>
                <a:off x="2066918" y="6486525"/>
                <a:ext cx="666751" cy="180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444871" name="Check Box 7" hidden="1">
                <a:extLst>
                  <a:ext uri="{63B3BB69-23CF-44E3-9099-C40C66FF867C}">
                    <a14:compatExt spid="_x0000_s1444871"/>
                  </a:ext>
                  <a:ext uri="{FF2B5EF4-FFF2-40B4-BE49-F238E27FC236}">
                    <a16:creationId xmlns:a16="http://schemas.microsoft.com/office/drawing/2014/main" id="{00000000-0008-0000-2000-0000070C1600}"/>
                  </a:ext>
                </a:extLst>
              </xdr:cNvPr>
              <xdr:cNvSpPr/>
            </xdr:nvSpPr>
            <xdr:spPr bwMode="auto">
              <a:xfrm>
                <a:off x="2819400" y="6486525"/>
                <a:ext cx="676275" cy="180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sp macro="" textlink="">
            <xdr:nvSpPr>
              <xdr:cNvPr id="1444872" name="Check Box 8" hidden="1">
                <a:extLst>
                  <a:ext uri="{63B3BB69-23CF-44E3-9099-C40C66FF867C}">
                    <a14:compatExt spid="_x0000_s1444872"/>
                  </a:ext>
                  <a:ext uri="{FF2B5EF4-FFF2-40B4-BE49-F238E27FC236}">
                    <a16:creationId xmlns:a16="http://schemas.microsoft.com/office/drawing/2014/main" id="{00000000-0008-0000-2000-0000080C1600}"/>
                  </a:ext>
                </a:extLst>
              </xdr:cNvPr>
              <xdr:cNvSpPr/>
            </xdr:nvSpPr>
            <xdr:spPr bwMode="auto">
              <a:xfrm>
                <a:off x="3571875" y="6486525"/>
                <a:ext cx="676268" cy="180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19050</xdr:colOff>
          <xdr:row>41</xdr:row>
          <xdr:rowOff>0</xdr:rowOff>
        </xdr:from>
        <xdr:to>
          <xdr:col>25</xdr:col>
          <xdr:colOff>123825</xdr:colOff>
          <xdr:row>42</xdr:row>
          <xdr:rowOff>28575</xdr:rowOff>
        </xdr:to>
        <xdr:grpSp>
          <xdr:nvGrpSpPr>
            <xdr:cNvPr id="14" name="グループ化 13">
              <a:extLst>
                <a:ext uri="{FF2B5EF4-FFF2-40B4-BE49-F238E27FC236}">
                  <a16:creationId xmlns:a16="http://schemas.microsoft.com/office/drawing/2014/main" id="{00000000-0008-0000-2000-00000E000000}"/>
                </a:ext>
              </a:extLst>
            </xdr:cNvPr>
            <xdr:cNvGrpSpPr/>
          </xdr:nvGrpSpPr>
          <xdr:grpSpPr>
            <a:xfrm>
              <a:off x="3348659" y="6924261"/>
              <a:ext cx="1198079" cy="202510"/>
              <a:chOff x="3149677" y="2696182"/>
              <a:chExt cx="1162630" cy="202842"/>
            </a:xfrm>
          </xdr:grpSpPr>
          <xdr:sp macro="" textlink="">
            <xdr:nvSpPr>
              <xdr:cNvPr id="1444873" name="Check Box 9" hidden="1">
                <a:extLst>
                  <a:ext uri="{63B3BB69-23CF-44E3-9099-C40C66FF867C}">
                    <a14:compatExt spid="_x0000_s1444873"/>
                  </a:ext>
                  <a:ext uri="{FF2B5EF4-FFF2-40B4-BE49-F238E27FC236}">
                    <a16:creationId xmlns:a16="http://schemas.microsoft.com/office/drawing/2014/main" id="{00000000-0008-0000-2000-0000090C1600}"/>
                  </a:ext>
                </a:extLst>
              </xdr:cNvPr>
              <xdr:cNvSpPr/>
            </xdr:nvSpPr>
            <xdr:spPr bwMode="auto">
              <a:xfrm>
                <a:off x="3149677" y="2696199"/>
                <a:ext cx="557493" cy="2028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444874" name="Check Box 10" hidden="1">
                <a:extLst>
                  <a:ext uri="{63B3BB69-23CF-44E3-9099-C40C66FF867C}">
                    <a14:compatExt spid="_x0000_s1444874"/>
                  </a:ext>
                  <a:ext uri="{FF2B5EF4-FFF2-40B4-BE49-F238E27FC236}">
                    <a16:creationId xmlns:a16="http://schemas.microsoft.com/office/drawing/2014/main" id="{00000000-0008-0000-2000-00000A0C1600}"/>
                  </a:ext>
                </a:extLst>
              </xdr:cNvPr>
              <xdr:cNvSpPr/>
            </xdr:nvSpPr>
            <xdr:spPr bwMode="auto">
              <a:xfrm>
                <a:off x="3754814" y="2696182"/>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18</xdr:col>
      <xdr:colOff>161925</xdr:colOff>
      <xdr:row>4</xdr:row>
      <xdr:rowOff>0</xdr:rowOff>
    </xdr:from>
    <xdr:to>
      <xdr:col>25</xdr:col>
      <xdr:colOff>57150</xdr:colOff>
      <xdr:row>5</xdr:row>
      <xdr:rowOff>19422</xdr:rowOff>
    </xdr:to>
    <xdr:grpSp>
      <xdr:nvGrpSpPr>
        <xdr:cNvPr id="15" name="グループ化 14">
          <a:extLst>
            <a:ext uri="{FF2B5EF4-FFF2-40B4-BE49-F238E27FC236}">
              <a16:creationId xmlns:a16="http://schemas.microsoft.com/office/drawing/2014/main" id="{00000000-0008-0000-2000-00000F000000}"/>
            </a:ext>
          </a:extLst>
        </xdr:cNvPr>
        <xdr:cNvGrpSpPr/>
      </xdr:nvGrpSpPr>
      <xdr:grpSpPr>
        <a:xfrm>
          <a:off x="3309316" y="488674"/>
          <a:ext cx="1170747" cy="193357"/>
          <a:chOff x="3149654" y="2696140"/>
          <a:chExt cx="1162625" cy="202825"/>
        </a:xfrm>
      </xdr:grpSpPr>
      <xdr:sp macro="" textlink="">
        <xdr:nvSpPr>
          <xdr:cNvPr id="16" name="Check Box 49" hidden="1">
            <a:extLst>
              <a:ext uri="{63B3BB69-23CF-44E3-9099-C40C66FF867C}">
                <a14:compatExt xmlns:a14="http://schemas.microsoft.com/office/drawing/2010/main" spid="_x0000_s684081"/>
              </a:ext>
              <a:ext uri="{FF2B5EF4-FFF2-40B4-BE49-F238E27FC236}">
                <a16:creationId xmlns:a16="http://schemas.microsoft.com/office/drawing/2014/main" id="{00000000-0008-0000-2000-000010000000}"/>
              </a:ext>
            </a:extLst>
          </xdr:cNvPr>
          <xdr:cNvSpPr/>
        </xdr:nvSpPr>
        <xdr:spPr bwMode="auto">
          <a:xfrm>
            <a:off x="3149654" y="2696140"/>
            <a:ext cx="557493" cy="202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7" name="Check Box 50" hidden="1">
            <a:extLst>
              <a:ext uri="{63B3BB69-23CF-44E3-9099-C40C66FF867C}">
                <a14:compatExt xmlns:a14="http://schemas.microsoft.com/office/drawing/2010/main" spid="_x0000_s684082"/>
              </a:ext>
              <a:ext uri="{FF2B5EF4-FFF2-40B4-BE49-F238E27FC236}">
                <a16:creationId xmlns:a16="http://schemas.microsoft.com/office/drawing/2014/main" id="{00000000-0008-0000-2000-000011000000}"/>
              </a:ext>
            </a:extLst>
          </xdr:cNvPr>
          <xdr:cNvSpPr/>
        </xdr:nvSpPr>
        <xdr:spPr bwMode="auto">
          <a:xfrm>
            <a:off x="3754786" y="2696176"/>
            <a:ext cx="557493" cy="19330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xdr:twoCellAnchor>
    <xdr:from>
      <xdr:col>3</xdr:col>
      <xdr:colOff>95250</xdr:colOff>
      <xdr:row>9</xdr:row>
      <xdr:rowOff>161925</xdr:rowOff>
    </xdr:from>
    <xdr:to>
      <xdr:col>36</xdr:col>
      <xdr:colOff>104775</xdr:colOff>
      <xdr:row>11</xdr:row>
      <xdr:rowOff>161925</xdr:rowOff>
    </xdr:to>
    <xdr:sp macro="" textlink="">
      <xdr:nvSpPr>
        <xdr:cNvPr id="18" name="大かっこ 17">
          <a:extLst>
            <a:ext uri="{FF2B5EF4-FFF2-40B4-BE49-F238E27FC236}">
              <a16:creationId xmlns:a16="http://schemas.microsoft.com/office/drawing/2014/main" id="{00000000-0008-0000-2000-000012000000}"/>
            </a:ext>
          </a:extLst>
        </xdr:cNvPr>
        <xdr:cNvSpPr/>
      </xdr:nvSpPr>
      <xdr:spPr>
        <a:xfrm>
          <a:off x="504825" y="1504950"/>
          <a:ext cx="5981700" cy="342900"/>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xdr:col>
      <xdr:colOff>95250</xdr:colOff>
      <xdr:row>14</xdr:row>
      <xdr:rowOff>161925</xdr:rowOff>
    </xdr:from>
    <xdr:to>
      <xdr:col>36</xdr:col>
      <xdr:colOff>104775</xdr:colOff>
      <xdr:row>16</xdr:row>
      <xdr:rowOff>161925</xdr:rowOff>
    </xdr:to>
    <xdr:sp macro="" textlink="">
      <xdr:nvSpPr>
        <xdr:cNvPr id="19" name="大かっこ 18">
          <a:extLst>
            <a:ext uri="{FF2B5EF4-FFF2-40B4-BE49-F238E27FC236}">
              <a16:creationId xmlns:a16="http://schemas.microsoft.com/office/drawing/2014/main" id="{00000000-0008-0000-2000-000013000000}"/>
            </a:ext>
          </a:extLst>
        </xdr:cNvPr>
        <xdr:cNvSpPr/>
      </xdr:nvSpPr>
      <xdr:spPr>
        <a:xfrm>
          <a:off x="504825" y="2362200"/>
          <a:ext cx="5981700" cy="342900"/>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xdr:from>
          <xdr:col>18</xdr:col>
          <xdr:colOff>161925</xdr:colOff>
          <xdr:row>5</xdr:row>
          <xdr:rowOff>145677</xdr:rowOff>
        </xdr:from>
        <xdr:to>
          <xdr:col>25</xdr:col>
          <xdr:colOff>57150</xdr:colOff>
          <xdr:row>7</xdr:row>
          <xdr:rowOff>6535</xdr:rowOff>
        </xdr:to>
        <xdr:grpSp>
          <xdr:nvGrpSpPr>
            <xdr:cNvPr id="20" name="グループ化 19">
              <a:extLst>
                <a:ext uri="{FF2B5EF4-FFF2-40B4-BE49-F238E27FC236}">
                  <a16:creationId xmlns:a16="http://schemas.microsoft.com/office/drawing/2014/main" id="{00000000-0008-0000-2000-000014000000}"/>
                </a:ext>
              </a:extLst>
            </xdr:cNvPr>
            <xdr:cNvGrpSpPr/>
          </xdr:nvGrpSpPr>
          <xdr:grpSpPr>
            <a:xfrm>
              <a:off x="3309316" y="808286"/>
              <a:ext cx="1170747" cy="208727"/>
              <a:chOff x="3149702" y="2696164"/>
              <a:chExt cx="1162630" cy="202857"/>
            </a:xfrm>
          </xdr:grpSpPr>
          <xdr:sp macro="" textlink="">
            <xdr:nvSpPr>
              <xdr:cNvPr id="1444875" name="Check Box 11" hidden="1">
                <a:extLst>
                  <a:ext uri="{63B3BB69-23CF-44E3-9099-C40C66FF867C}">
                    <a14:compatExt spid="_x0000_s1444875"/>
                  </a:ext>
                  <a:ext uri="{FF2B5EF4-FFF2-40B4-BE49-F238E27FC236}">
                    <a16:creationId xmlns:a16="http://schemas.microsoft.com/office/drawing/2014/main" id="{00000000-0008-0000-2000-00000B0C1600}"/>
                  </a:ext>
                </a:extLst>
              </xdr:cNvPr>
              <xdr:cNvSpPr/>
            </xdr:nvSpPr>
            <xdr:spPr bwMode="auto">
              <a:xfrm>
                <a:off x="3149702" y="2696187"/>
                <a:ext cx="557493" cy="20283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444876" name="Check Box 12" hidden="1">
                <a:extLst>
                  <a:ext uri="{63B3BB69-23CF-44E3-9099-C40C66FF867C}">
                    <a14:compatExt spid="_x0000_s1444876"/>
                  </a:ext>
                  <a:ext uri="{FF2B5EF4-FFF2-40B4-BE49-F238E27FC236}">
                    <a16:creationId xmlns:a16="http://schemas.microsoft.com/office/drawing/2014/main" id="{00000000-0008-0000-2000-00000C0C1600}"/>
                  </a:ext>
                </a:extLst>
              </xdr:cNvPr>
              <xdr:cNvSpPr/>
            </xdr:nvSpPr>
            <xdr:spPr bwMode="auto">
              <a:xfrm>
                <a:off x="3754839" y="2696164"/>
                <a:ext cx="557493" cy="19330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161925</xdr:colOff>
          <xdr:row>7</xdr:row>
          <xdr:rowOff>152400</xdr:rowOff>
        </xdr:from>
        <xdr:to>
          <xdr:col>25</xdr:col>
          <xdr:colOff>57150</xdr:colOff>
          <xdr:row>9</xdr:row>
          <xdr:rowOff>9897</xdr:rowOff>
        </xdr:to>
        <xdr:grpSp>
          <xdr:nvGrpSpPr>
            <xdr:cNvPr id="21" name="グループ化 20">
              <a:extLst>
                <a:ext uri="{FF2B5EF4-FFF2-40B4-BE49-F238E27FC236}">
                  <a16:creationId xmlns:a16="http://schemas.microsoft.com/office/drawing/2014/main" id="{00000000-0008-0000-2000-000015000000}"/>
                </a:ext>
              </a:extLst>
            </xdr:cNvPr>
            <xdr:cNvGrpSpPr/>
          </xdr:nvGrpSpPr>
          <xdr:grpSpPr>
            <a:xfrm>
              <a:off x="3309316" y="1162878"/>
              <a:ext cx="1170747" cy="205367"/>
              <a:chOff x="3149702" y="2696084"/>
              <a:chExt cx="1162630" cy="202825"/>
            </a:xfrm>
          </xdr:grpSpPr>
          <xdr:sp macro="" textlink="">
            <xdr:nvSpPr>
              <xdr:cNvPr id="1444877" name="Check Box 13" hidden="1">
                <a:extLst>
                  <a:ext uri="{63B3BB69-23CF-44E3-9099-C40C66FF867C}">
                    <a14:compatExt spid="_x0000_s1444877"/>
                  </a:ext>
                  <a:ext uri="{FF2B5EF4-FFF2-40B4-BE49-F238E27FC236}">
                    <a16:creationId xmlns:a16="http://schemas.microsoft.com/office/drawing/2014/main" id="{00000000-0008-0000-2000-00000D0C1600}"/>
                  </a:ext>
                </a:extLst>
              </xdr:cNvPr>
              <xdr:cNvSpPr/>
            </xdr:nvSpPr>
            <xdr:spPr bwMode="auto">
              <a:xfrm>
                <a:off x="3149702" y="2696084"/>
                <a:ext cx="557493" cy="2028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444878" name="Check Box 14" hidden="1">
                <a:extLst>
                  <a:ext uri="{63B3BB69-23CF-44E3-9099-C40C66FF867C}">
                    <a14:compatExt spid="_x0000_s1444878"/>
                  </a:ext>
                  <a:ext uri="{FF2B5EF4-FFF2-40B4-BE49-F238E27FC236}">
                    <a16:creationId xmlns:a16="http://schemas.microsoft.com/office/drawing/2014/main" id="{00000000-0008-0000-2000-00000E0C1600}"/>
                  </a:ext>
                </a:extLst>
              </xdr:cNvPr>
              <xdr:cNvSpPr/>
            </xdr:nvSpPr>
            <xdr:spPr bwMode="auto">
              <a:xfrm>
                <a:off x="3754839" y="2696176"/>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161925</xdr:colOff>
          <xdr:row>12</xdr:row>
          <xdr:rowOff>129268</xdr:rowOff>
        </xdr:from>
        <xdr:to>
          <xdr:col>25</xdr:col>
          <xdr:colOff>57150</xdr:colOff>
          <xdr:row>14</xdr:row>
          <xdr:rowOff>15340</xdr:rowOff>
        </xdr:to>
        <xdr:grpSp>
          <xdr:nvGrpSpPr>
            <xdr:cNvPr id="22" name="グループ化 21">
              <a:extLst>
                <a:ext uri="{FF2B5EF4-FFF2-40B4-BE49-F238E27FC236}">
                  <a16:creationId xmlns:a16="http://schemas.microsoft.com/office/drawing/2014/main" id="{00000000-0008-0000-2000-000016000000}"/>
                </a:ext>
              </a:extLst>
            </xdr:cNvPr>
            <xdr:cNvGrpSpPr/>
          </xdr:nvGrpSpPr>
          <xdr:grpSpPr>
            <a:xfrm>
              <a:off x="3309316" y="2009420"/>
              <a:ext cx="1170747" cy="233942"/>
              <a:chOff x="3149702" y="2695975"/>
              <a:chExt cx="1162630" cy="202825"/>
            </a:xfrm>
          </xdr:grpSpPr>
          <xdr:sp macro="" textlink="">
            <xdr:nvSpPr>
              <xdr:cNvPr id="1444879" name="Check Box 15" hidden="1">
                <a:extLst>
                  <a:ext uri="{63B3BB69-23CF-44E3-9099-C40C66FF867C}">
                    <a14:compatExt spid="_x0000_s1444879"/>
                  </a:ext>
                  <a:ext uri="{FF2B5EF4-FFF2-40B4-BE49-F238E27FC236}">
                    <a16:creationId xmlns:a16="http://schemas.microsoft.com/office/drawing/2014/main" id="{00000000-0008-0000-2000-00000F0C1600}"/>
                  </a:ext>
                </a:extLst>
              </xdr:cNvPr>
              <xdr:cNvSpPr/>
            </xdr:nvSpPr>
            <xdr:spPr bwMode="auto">
              <a:xfrm>
                <a:off x="3149702" y="2695975"/>
                <a:ext cx="557493" cy="2028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444880" name="Check Box 16" hidden="1">
                <a:extLst>
                  <a:ext uri="{63B3BB69-23CF-44E3-9099-C40C66FF867C}">
                    <a14:compatExt spid="_x0000_s1444880"/>
                  </a:ext>
                  <a:ext uri="{FF2B5EF4-FFF2-40B4-BE49-F238E27FC236}">
                    <a16:creationId xmlns:a16="http://schemas.microsoft.com/office/drawing/2014/main" id="{00000000-0008-0000-2000-0000100C1600}"/>
                  </a:ext>
                </a:extLst>
              </xdr:cNvPr>
              <xdr:cNvSpPr/>
            </xdr:nvSpPr>
            <xdr:spPr bwMode="auto">
              <a:xfrm>
                <a:off x="3754839" y="2696176"/>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3</xdr:col>
      <xdr:colOff>133350</xdr:colOff>
      <xdr:row>37</xdr:row>
      <xdr:rowOff>0</xdr:rowOff>
    </xdr:from>
    <xdr:to>
      <xdr:col>25</xdr:col>
      <xdr:colOff>85725</xdr:colOff>
      <xdr:row>40</xdr:row>
      <xdr:rowOff>0</xdr:rowOff>
    </xdr:to>
    <xdr:sp macro="" textlink="">
      <xdr:nvSpPr>
        <xdr:cNvPr id="23" name="大かっこ 22">
          <a:extLst>
            <a:ext uri="{FF2B5EF4-FFF2-40B4-BE49-F238E27FC236}">
              <a16:creationId xmlns:a16="http://schemas.microsoft.com/office/drawing/2014/main" id="{00000000-0008-0000-2000-000017000000}"/>
            </a:ext>
          </a:extLst>
        </xdr:cNvPr>
        <xdr:cNvSpPr/>
      </xdr:nvSpPr>
      <xdr:spPr>
        <a:xfrm>
          <a:off x="542925" y="6143625"/>
          <a:ext cx="3933825" cy="514350"/>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9</xdr:col>
          <xdr:colOff>9525</xdr:colOff>
          <xdr:row>43</xdr:row>
          <xdr:rowOff>152400</xdr:rowOff>
        </xdr:from>
        <xdr:to>
          <xdr:col>11</xdr:col>
          <xdr:colOff>47625</xdr:colOff>
          <xdr:row>45</xdr:row>
          <xdr:rowOff>19050</xdr:rowOff>
        </xdr:to>
        <xdr:sp macro="" textlink="">
          <xdr:nvSpPr>
            <xdr:cNvPr id="1444881" name="Check Box 17" hidden="1">
              <a:extLst>
                <a:ext uri="{63B3BB69-23CF-44E3-9099-C40C66FF867C}">
                  <a14:compatExt spid="_x0000_s1444881"/>
                </a:ext>
                <a:ext uri="{FF2B5EF4-FFF2-40B4-BE49-F238E27FC236}">
                  <a16:creationId xmlns:a16="http://schemas.microsoft.com/office/drawing/2014/main" id="{00000000-0008-0000-2000-0000110C1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161925</xdr:colOff>
          <xdr:row>43</xdr:row>
          <xdr:rowOff>161925</xdr:rowOff>
        </xdr:from>
        <xdr:to>
          <xdr:col>15</xdr:col>
          <xdr:colOff>19050</xdr:colOff>
          <xdr:row>45</xdr:row>
          <xdr:rowOff>28575</xdr:rowOff>
        </xdr:to>
        <xdr:sp macro="" textlink="">
          <xdr:nvSpPr>
            <xdr:cNvPr id="1444882" name="Check Box 18" hidden="1">
              <a:extLst>
                <a:ext uri="{63B3BB69-23CF-44E3-9099-C40C66FF867C}">
                  <a14:compatExt spid="_x0000_s1444882"/>
                </a:ext>
                <a:ext uri="{FF2B5EF4-FFF2-40B4-BE49-F238E27FC236}">
                  <a16:creationId xmlns:a16="http://schemas.microsoft.com/office/drawing/2014/main" id="{00000000-0008-0000-2000-0000120C1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43</xdr:row>
          <xdr:rowOff>152400</xdr:rowOff>
        </xdr:from>
        <xdr:to>
          <xdr:col>22</xdr:col>
          <xdr:colOff>38100</xdr:colOff>
          <xdr:row>45</xdr:row>
          <xdr:rowOff>19050</xdr:rowOff>
        </xdr:to>
        <xdr:sp macro="" textlink="">
          <xdr:nvSpPr>
            <xdr:cNvPr id="1444883" name="Check Box 19" hidden="1">
              <a:extLst>
                <a:ext uri="{63B3BB69-23CF-44E3-9099-C40C66FF867C}">
                  <a14:compatExt spid="_x0000_s1444883"/>
                </a:ext>
                <a:ext uri="{FF2B5EF4-FFF2-40B4-BE49-F238E27FC236}">
                  <a16:creationId xmlns:a16="http://schemas.microsoft.com/office/drawing/2014/main" id="{00000000-0008-0000-2000-0000130C1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4</xdr:colOff>
          <xdr:row>52</xdr:row>
          <xdr:rowOff>164523</xdr:rowOff>
        </xdr:from>
        <xdr:to>
          <xdr:col>25</xdr:col>
          <xdr:colOff>153896</xdr:colOff>
          <xdr:row>54</xdr:row>
          <xdr:rowOff>26817</xdr:rowOff>
        </xdr:to>
        <xdr:grpSp>
          <xdr:nvGrpSpPr>
            <xdr:cNvPr id="24" name="グループ化 23">
              <a:extLst>
                <a:ext uri="{FF2B5EF4-FFF2-40B4-BE49-F238E27FC236}">
                  <a16:creationId xmlns:a16="http://schemas.microsoft.com/office/drawing/2014/main" id="{00000000-0008-0000-2000-000018000000}"/>
                </a:ext>
              </a:extLst>
            </xdr:cNvPr>
            <xdr:cNvGrpSpPr/>
          </xdr:nvGrpSpPr>
          <xdr:grpSpPr>
            <a:xfrm>
              <a:off x="3329613" y="9002066"/>
              <a:ext cx="1247196" cy="210164"/>
              <a:chOff x="3337719" y="405848"/>
              <a:chExt cx="1222102" cy="212035"/>
            </a:xfrm>
          </xdr:grpSpPr>
          <xdr:sp macro="" textlink="">
            <xdr:nvSpPr>
              <xdr:cNvPr id="1444884" name="Check Box 20" hidden="1">
                <a:extLst>
                  <a:ext uri="{63B3BB69-23CF-44E3-9099-C40C66FF867C}">
                    <a14:compatExt spid="_x0000_s1444884"/>
                  </a:ext>
                  <a:ext uri="{FF2B5EF4-FFF2-40B4-BE49-F238E27FC236}">
                    <a16:creationId xmlns:a16="http://schemas.microsoft.com/office/drawing/2014/main" id="{00000000-0008-0000-2000-0000140C1600}"/>
                  </a:ext>
                </a:extLst>
              </xdr:cNvPr>
              <xdr:cNvSpPr/>
            </xdr:nvSpPr>
            <xdr:spPr bwMode="auto">
              <a:xfrm>
                <a:off x="3337719" y="405848"/>
                <a:ext cx="670479"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444885" name="Check Box 21" hidden="1">
                <a:extLst>
                  <a:ext uri="{63B3BB69-23CF-44E3-9099-C40C66FF867C}">
                    <a14:compatExt spid="_x0000_s1444885"/>
                  </a:ext>
                  <a:ext uri="{FF2B5EF4-FFF2-40B4-BE49-F238E27FC236}">
                    <a16:creationId xmlns:a16="http://schemas.microsoft.com/office/drawing/2014/main" id="{00000000-0008-0000-2000-0000150C1600}"/>
                  </a:ext>
                </a:extLst>
              </xdr:cNvPr>
              <xdr:cNvSpPr/>
            </xdr:nvSpPr>
            <xdr:spPr bwMode="auto">
              <a:xfrm>
                <a:off x="3882305" y="405848"/>
                <a:ext cx="677516"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4</xdr:colOff>
          <xdr:row>56</xdr:row>
          <xdr:rowOff>2597</xdr:rowOff>
        </xdr:from>
        <xdr:to>
          <xdr:col>25</xdr:col>
          <xdr:colOff>153896</xdr:colOff>
          <xdr:row>57</xdr:row>
          <xdr:rowOff>36342</xdr:rowOff>
        </xdr:to>
        <xdr:grpSp>
          <xdr:nvGrpSpPr>
            <xdr:cNvPr id="25" name="グループ化 24">
              <a:extLst>
                <a:ext uri="{FF2B5EF4-FFF2-40B4-BE49-F238E27FC236}">
                  <a16:creationId xmlns:a16="http://schemas.microsoft.com/office/drawing/2014/main" id="{00000000-0008-0000-2000-000019000000}"/>
                </a:ext>
              </a:extLst>
            </xdr:cNvPr>
            <xdr:cNvGrpSpPr/>
          </xdr:nvGrpSpPr>
          <xdr:grpSpPr>
            <a:xfrm>
              <a:off x="3329613" y="9535880"/>
              <a:ext cx="1247196" cy="207679"/>
              <a:chOff x="3337719" y="405848"/>
              <a:chExt cx="1222102" cy="212035"/>
            </a:xfrm>
          </xdr:grpSpPr>
          <xdr:sp macro="" textlink="">
            <xdr:nvSpPr>
              <xdr:cNvPr id="1444886" name="Check Box 22" hidden="1">
                <a:extLst>
                  <a:ext uri="{63B3BB69-23CF-44E3-9099-C40C66FF867C}">
                    <a14:compatExt spid="_x0000_s1444886"/>
                  </a:ext>
                  <a:ext uri="{FF2B5EF4-FFF2-40B4-BE49-F238E27FC236}">
                    <a16:creationId xmlns:a16="http://schemas.microsoft.com/office/drawing/2014/main" id="{00000000-0008-0000-2000-0000160C1600}"/>
                  </a:ext>
                </a:extLst>
              </xdr:cNvPr>
              <xdr:cNvSpPr/>
            </xdr:nvSpPr>
            <xdr:spPr bwMode="auto">
              <a:xfrm>
                <a:off x="3337719" y="405848"/>
                <a:ext cx="670479"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444887" name="Check Box 23" hidden="1">
                <a:extLst>
                  <a:ext uri="{63B3BB69-23CF-44E3-9099-C40C66FF867C}">
                    <a14:compatExt spid="_x0000_s1444887"/>
                  </a:ext>
                  <a:ext uri="{FF2B5EF4-FFF2-40B4-BE49-F238E27FC236}">
                    <a16:creationId xmlns:a16="http://schemas.microsoft.com/office/drawing/2014/main" id="{00000000-0008-0000-2000-0000170C1600}"/>
                  </a:ext>
                </a:extLst>
              </xdr:cNvPr>
              <xdr:cNvSpPr/>
            </xdr:nvSpPr>
            <xdr:spPr bwMode="auto">
              <a:xfrm>
                <a:off x="3882305" y="405848"/>
                <a:ext cx="677516"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4</xdr:colOff>
          <xdr:row>58</xdr:row>
          <xdr:rowOff>164523</xdr:rowOff>
        </xdr:from>
        <xdr:to>
          <xdr:col>25</xdr:col>
          <xdr:colOff>153896</xdr:colOff>
          <xdr:row>60</xdr:row>
          <xdr:rowOff>26817</xdr:rowOff>
        </xdr:to>
        <xdr:grpSp>
          <xdr:nvGrpSpPr>
            <xdr:cNvPr id="26" name="グループ化 25">
              <a:extLst>
                <a:ext uri="{FF2B5EF4-FFF2-40B4-BE49-F238E27FC236}">
                  <a16:creationId xmlns:a16="http://schemas.microsoft.com/office/drawing/2014/main" id="{00000000-0008-0000-2000-00001A000000}"/>
                </a:ext>
              </a:extLst>
            </xdr:cNvPr>
            <xdr:cNvGrpSpPr/>
          </xdr:nvGrpSpPr>
          <xdr:grpSpPr>
            <a:xfrm>
              <a:off x="3329613" y="10045675"/>
              <a:ext cx="1247196" cy="210164"/>
              <a:chOff x="3337719" y="405848"/>
              <a:chExt cx="1222102" cy="212035"/>
            </a:xfrm>
          </xdr:grpSpPr>
          <xdr:sp macro="" textlink="">
            <xdr:nvSpPr>
              <xdr:cNvPr id="1444888" name="Check Box 24" hidden="1">
                <a:extLst>
                  <a:ext uri="{63B3BB69-23CF-44E3-9099-C40C66FF867C}">
                    <a14:compatExt spid="_x0000_s1444888"/>
                  </a:ext>
                  <a:ext uri="{FF2B5EF4-FFF2-40B4-BE49-F238E27FC236}">
                    <a16:creationId xmlns:a16="http://schemas.microsoft.com/office/drawing/2014/main" id="{00000000-0008-0000-2000-0000180C1600}"/>
                  </a:ext>
                </a:extLst>
              </xdr:cNvPr>
              <xdr:cNvSpPr/>
            </xdr:nvSpPr>
            <xdr:spPr bwMode="auto">
              <a:xfrm>
                <a:off x="3337719" y="405848"/>
                <a:ext cx="670479"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444889" name="Check Box 25" hidden="1">
                <a:extLst>
                  <a:ext uri="{63B3BB69-23CF-44E3-9099-C40C66FF867C}">
                    <a14:compatExt spid="_x0000_s1444889"/>
                  </a:ext>
                  <a:ext uri="{FF2B5EF4-FFF2-40B4-BE49-F238E27FC236}">
                    <a16:creationId xmlns:a16="http://schemas.microsoft.com/office/drawing/2014/main" id="{00000000-0008-0000-2000-0000190C1600}"/>
                  </a:ext>
                </a:extLst>
              </xdr:cNvPr>
              <xdr:cNvSpPr/>
            </xdr:nvSpPr>
            <xdr:spPr bwMode="auto">
              <a:xfrm>
                <a:off x="3882305" y="405848"/>
                <a:ext cx="677516"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18</xdr:col>
          <xdr:colOff>76200</xdr:colOff>
          <xdr:row>14</xdr:row>
          <xdr:rowOff>152400</xdr:rowOff>
        </xdr:from>
        <xdr:to>
          <xdr:col>24</xdr:col>
          <xdr:colOff>21852</xdr:colOff>
          <xdr:row>16</xdr:row>
          <xdr:rowOff>19050</xdr:rowOff>
        </xdr:to>
        <xdr:grpSp>
          <xdr:nvGrpSpPr>
            <xdr:cNvPr id="2" name="グループ化 1">
              <a:extLst>
                <a:ext uri="{FF2B5EF4-FFF2-40B4-BE49-F238E27FC236}">
                  <a16:creationId xmlns:a16="http://schemas.microsoft.com/office/drawing/2014/main" id="{00000000-0008-0000-0500-000002000000}"/>
                </a:ext>
              </a:extLst>
            </xdr:cNvPr>
            <xdr:cNvGrpSpPr/>
          </xdr:nvGrpSpPr>
          <xdr:grpSpPr>
            <a:xfrm>
              <a:off x="3581400" y="2390775"/>
              <a:ext cx="1145802" cy="209550"/>
              <a:chOff x="3059781" y="2426030"/>
              <a:chExt cx="1156158" cy="202860"/>
            </a:xfrm>
          </xdr:grpSpPr>
          <xdr:sp macro="" textlink="">
            <xdr:nvSpPr>
              <xdr:cNvPr id="1260545" name="Check Box 1" hidden="1">
                <a:extLst>
                  <a:ext uri="{63B3BB69-23CF-44E3-9099-C40C66FF867C}">
                    <a14:compatExt spid="_x0000_s1260545"/>
                  </a:ext>
                  <a:ext uri="{FF2B5EF4-FFF2-40B4-BE49-F238E27FC236}">
                    <a16:creationId xmlns:a16="http://schemas.microsoft.com/office/drawing/2014/main" id="{00000000-0008-0000-0500-0000013C1300}"/>
                  </a:ext>
                </a:extLst>
              </xdr:cNvPr>
              <xdr:cNvSpPr/>
            </xdr:nvSpPr>
            <xdr:spPr bwMode="auto">
              <a:xfrm>
                <a:off x="3059781" y="2426071"/>
                <a:ext cx="547493" cy="20281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260546" name="Check Box 2" hidden="1">
                <a:extLst>
                  <a:ext uri="{63B3BB69-23CF-44E3-9099-C40C66FF867C}">
                    <a14:compatExt spid="_x0000_s1260546"/>
                  </a:ext>
                  <a:ext uri="{FF2B5EF4-FFF2-40B4-BE49-F238E27FC236}">
                    <a16:creationId xmlns:a16="http://schemas.microsoft.com/office/drawing/2014/main" id="{00000000-0008-0000-0500-0000023C1300}"/>
                  </a:ext>
                </a:extLst>
              </xdr:cNvPr>
              <xdr:cNvSpPr/>
            </xdr:nvSpPr>
            <xdr:spPr bwMode="auto">
              <a:xfrm>
                <a:off x="3665195" y="2426030"/>
                <a:ext cx="550744" cy="1933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28575</xdr:colOff>
          <xdr:row>33</xdr:row>
          <xdr:rowOff>123825</xdr:rowOff>
        </xdr:from>
        <xdr:to>
          <xdr:col>8</xdr:col>
          <xdr:colOff>47625</xdr:colOff>
          <xdr:row>35</xdr:row>
          <xdr:rowOff>28575</xdr:rowOff>
        </xdr:to>
        <xdr:sp macro="" textlink="">
          <xdr:nvSpPr>
            <xdr:cNvPr id="1260547" name="Check Box 34" hidden="1">
              <a:extLst>
                <a:ext uri="{63B3BB69-23CF-44E3-9099-C40C66FF867C}">
                  <a14:compatExt spid="_x0000_s1260547"/>
                </a:ext>
                <a:ext uri="{FF2B5EF4-FFF2-40B4-BE49-F238E27FC236}">
                  <a16:creationId xmlns:a16="http://schemas.microsoft.com/office/drawing/2014/main" id="{00000000-0008-0000-0500-0000033C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180975</xdr:colOff>
          <xdr:row>33</xdr:row>
          <xdr:rowOff>114300</xdr:rowOff>
        </xdr:from>
        <xdr:to>
          <xdr:col>9</xdr:col>
          <xdr:colOff>190500</xdr:colOff>
          <xdr:row>35</xdr:row>
          <xdr:rowOff>9525</xdr:rowOff>
        </xdr:to>
        <xdr:sp macro="" textlink="">
          <xdr:nvSpPr>
            <xdr:cNvPr id="1260548" name="Check Box 12" hidden="1">
              <a:extLst>
                <a:ext uri="{63B3BB69-23CF-44E3-9099-C40C66FF867C}">
                  <a14:compatExt spid="_x0000_s1260548"/>
                </a:ext>
                <a:ext uri="{FF2B5EF4-FFF2-40B4-BE49-F238E27FC236}">
                  <a16:creationId xmlns:a16="http://schemas.microsoft.com/office/drawing/2014/main" id="{00000000-0008-0000-0500-0000043C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0</xdr:colOff>
          <xdr:row>33</xdr:row>
          <xdr:rowOff>114300</xdr:rowOff>
        </xdr:from>
        <xdr:to>
          <xdr:col>19</xdr:col>
          <xdr:colOff>19050</xdr:colOff>
          <xdr:row>35</xdr:row>
          <xdr:rowOff>19050</xdr:rowOff>
        </xdr:to>
        <xdr:sp macro="" textlink="">
          <xdr:nvSpPr>
            <xdr:cNvPr id="1260549" name="Check Box 13" hidden="1">
              <a:extLst>
                <a:ext uri="{63B3BB69-23CF-44E3-9099-C40C66FF867C}">
                  <a14:compatExt spid="_x0000_s1260549"/>
                </a:ext>
                <a:ext uri="{FF2B5EF4-FFF2-40B4-BE49-F238E27FC236}">
                  <a16:creationId xmlns:a16="http://schemas.microsoft.com/office/drawing/2014/main" id="{00000000-0008-0000-0500-0000053C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190500</xdr:colOff>
          <xdr:row>33</xdr:row>
          <xdr:rowOff>114300</xdr:rowOff>
        </xdr:from>
        <xdr:to>
          <xdr:col>22</xdr:col>
          <xdr:colOff>9525</xdr:colOff>
          <xdr:row>35</xdr:row>
          <xdr:rowOff>19050</xdr:rowOff>
        </xdr:to>
        <xdr:sp macro="" textlink="">
          <xdr:nvSpPr>
            <xdr:cNvPr id="1260550" name="Check Box 14" hidden="1">
              <a:extLst>
                <a:ext uri="{63B3BB69-23CF-44E3-9099-C40C66FF867C}">
                  <a14:compatExt spid="_x0000_s1260550"/>
                </a:ext>
                <a:ext uri="{FF2B5EF4-FFF2-40B4-BE49-F238E27FC236}">
                  <a16:creationId xmlns:a16="http://schemas.microsoft.com/office/drawing/2014/main" id="{00000000-0008-0000-0500-0000063C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28575</xdr:colOff>
          <xdr:row>35</xdr:row>
          <xdr:rowOff>133350</xdr:rowOff>
        </xdr:from>
        <xdr:to>
          <xdr:col>8</xdr:col>
          <xdr:colOff>47625</xdr:colOff>
          <xdr:row>37</xdr:row>
          <xdr:rowOff>38100</xdr:rowOff>
        </xdr:to>
        <xdr:sp macro="" textlink="">
          <xdr:nvSpPr>
            <xdr:cNvPr id="1260551" name="Check Box 15" hidden="1">
              <a:extLst>
                <a:ext uri="{63B3BB69-23CF-44E3-9099-C40C66FF867C}">
                  <a14:compatExt spid="_x0000_s1260551"/>
                </a:ext>
                <a:ext uri="{FF2B5EF4-FFF2-40B4-BE49-F238E27FC236}">
                  <a16:creationId xmlns:a16="http://schemas.microsoft.com/office/drawing/2014/main" id="{00000000-0008-0000-0500-0000073C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28575</xdr:colOff>
          <xdr:row>34</xdr:row>
          <xdr:rowOff>123825</xdr:rowOff>
        </xdr:from>
        <xdr:to>
          <xdr:col>8</xdr:col>
          <xdr:colOff>47625</xdr:colOff>
          <xdr:row>36</xdr:row>
          <xdr:rowOff>28575</xdr:rowOff>
        </xdr:to>
        <xdr:sp macro="" textlink="">
          <xdr:nvSpPr>
            <xdr:cNvPr id="1260552" name="Check Box 16" hidden="1">
              <a:extLst>
                <a:ext uri="{63B3BB69-23CF-44E3-9099-C40C66FF867C}">
                  <a14:compatExt spid="_x0000_s1260552"/>
                </a:ext>
                <a:ext uri="{FF2B5EF4-FFF2-40B4-BE49-F238E27FC236}">
                  <a16:creationId xmlns:a16="http://schemas.microsoft.com/office/drawing/2014/main" id="{00000000-0008-0000-0500-0000083C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180975</xdr:colOff>
          <xdr:row>34</xdr:row>
          <xdr:rowOff>123825</xdr:rowOff>
        </xdr:from>
        <xdr:to>
          <xdr:col>12</xdr:col>
          <xdr:colOff>0</xdr:colOff>
          <xdr:row>36</xdr:row>
          <xdr:rowOff>28575</xdr:rowOff>
        </xdr:to>
        <xdr:sp macro="" textlink="">
          <xdr:nvSpPr>
            <xdr:cNvPr id="1260553" name="Check Box 17" hidden="1">
              <a:extLst>
                <a:ext uri="{63B3BB69-23CF-44E3-9099-C40C66FF867C}">
                  <a14:compatExt spid="_x0000_s1260553"/>
                </a:ext>
                <a:ext uri="{FF2B5EF4-FFF2-40B4-BE49-F238E27FC236}">
                  <a16:creationId xmlns:a16="http://schemas.microsoft.com/office/drawing/2014/main" id="{00000000-0008-0000-0500-0000093C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180975</xdr:colOff>
          <xdr:row>35</xdr:row>
          <xdr:rowOff>133350</xdr:rowOff>
        </xdr:from>
        <xdr:to>
          <xdr:col>12</xdr:col>
          <xdr:colOff>0</xdr:colOff>
          <xdr:row>37</xdr:row>
          <xdr:rowOff>38100</xdr:rowOff>
        </xdr:to>
        <xdr:sp macro="" textlink="">
          <xdr:nvSpPr>
            <xdr:cNvPr id="1260554" name="Check Box 18" hidden="1">
              <a:extLst>
                <a:ext uri="{63B3BB69-23CF-44E3-9099-C40C66FF867C}">
                  <a14:compatExt spid="_x0000_s1260554"/>
                </a:ext>
                <a:ext uri="{FF2B5EF4-FFF2-40B4-BE49-F238E27FC236}">
                  <a16:creationId xmlns:a16="http://schemas.microsoft.com/office/drawing/2014/main" id="{00000000-0008-0000-0500-00000A3C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0</xdr:colOff>
          <xdr:row>34</xdr:row>
          <xdr:rowOff>123825</xdr:rowOff>
        </xdr:from>
        <xdr:to>
          <xdr:col>19</xdr:col>
          <xdr:colOff>19050</xdr:colOff>
          <xdr:row>36</xdr:row>
          <xdr:rowOff>28575</xdr:rowOff>
        </xdr:to>
        <xdr:sp macro="" textlink="">
          <xdr:nvSpPr>
            <xdr:cNvPr id="1260555" name="Check Box 19" hidden="1">
              <a:extLst>
                <a:ext uri="{63B3BB69-23CF-44E3-9099-C40C66FF867C}">
                  <a14:compatExt spid="_x0000_s1260555"/>
                </a:ext>
                <a:ext uri="{FF2B5EF4-FFF2-40B4-BE49-F238E27FC236}">
                  <a16:creationId xmlns:a16="http://schemas.microsoft.com/office/drawing/2014/main" id="{00000000-0008-0000-0500-00000B3C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190500</xdr:colOff>
          <xdr:row>34</xdr:row>
          <xdr:rowOff>123825</xdr:rowOff>
        </xdr:from>
        <xdr:to>
          <xdr:col>22</xdr:col>
          <xdr:colOff>9525</xdr:colOff>
          <xdr:row>36</xdr:row>
          <xdr:rowOff>28575</xdr:rowOff>
        </xdr:to>
        <xdr:sp macro="" textlink="">
          <xdr:nvSpPr>
            <xdr:cNvPr id="1260556" name="Check Box 20" hidden="1">
              <a:extLst>
                <a:ext uri="{63B3BB69-23CF-44E3-9099-C40C66FF867C}">
                  <a14:compatExt spid="_x0000_s1260556"/>
                </a:ext>
                <a:ext uri="{FF2B5EF4-FFF2-40B4-BE49-F238E27FC236}">
                  <a16:creationId xmlns:a16="http://schemas.microsoft.com/office/drawing/2014/main" id="{00000000-0008-0000-0500-00000C3C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xdr:col>
      <xdr:colOff>0</xdr:colOff>
      <xdr:row>39</xdr:row>
      <xdr:rowOff>114300</xdr:rowOff>
    </xdr:from>
    <xdr:to>
      <xdr:col>3</xdr:col>
      <xdr:colOff>57150</xdr:colOff>
      <xdr:row>49</xdr:row>
      <xdr:rowOff>47625</xdr:rowOff>
    </xdr:to>
    <xdr:grpSp>
      <xdr:nvGrpSpPr>
        <xdr:cNvPr id="3" name="グループ化 2">
          <a:extLst>
            <a:ext uri="{FF2B5EF4-FFF2-40B4-BE49-F238E27FC236}">
              <a16:creationId xmlns:a16="http://schemas.microsoft.com/office/drawing/2014/main" id="{00000000-0008-0000-0500-000003000000}"/>
            </a:ext>
          </a:extLst>
        </xdr:cNvPr>
        <xdr:cNvGrpSpPr/>
      </xdr:nvGrpSpPr>
      <xdr:grpSpPr>
        <a:xfrm>
          <a:off x="304800" y="7334250"/>
          <a:ext cx="257175" cy="1295400"/>
          <a:chOff x="304800" y="7200900"/>
          <a:chExt cx="304800" cy="1457325"/>
        </a:xfrm>
      </xdr:grpSpPr>
      <xdr:sp macro="" textlink="">
        <xdr:nvSpPr>
          <xdr:cNvPr id="4" name="Check Box 44" hidden="1">
            <a:extLst>
              <a:ext uri="{63B3BB69-23CF-44E3-9099-C40C66FF867C}">
                <a14:compatExt xmlns:a14="http://schemas.microsoft.com/office/drawing/2010/main" spid="_x0000_s610329"/>
              </a:ext>
              <a:ext uri="{FF2B5EF4-FFF2-40B4-BE49-F238E27FC236}">
                <a16:creationId xmlns:a16="http://schemas.microsoft.com/office/drawing/2014/main" id="{00000000-0008-0000-0500-000004000000}"/>
              </a:ext>
            </a:extLst>
          </xdr:cNvPr>
          <xdr:cNvSpPr/>
        </xdr:nvSpPr>
        <xdr:spPr bwMode="auto">
          <a:xfrm>
            <a:off x="304800" y="7200900"/>
            <a:ext cx="30480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sp macro="" textlink="">
        <xdr:nvSpPr>
          <xdr:cNvPr id="5" name="Check Box 44" hidden="1">
            <a:extLst>
              <a:ext uri="{63B3BB69-23CF-44E3-9099-C40C66FF867C}">
                <a14:compatExt xmlns:a14="http://schemas.microsoft.com/office/drawing/2010/main" spid="_x0000_s610332"/>
              </a:ext>
              <a:ext uri="{FF2B5EF4-FFF2-40B4-BE49-F238E27FC236}">
                <a16:creationId xmlns:a16="http://schemas.microsoft.com/office/drawing/2014/main" id="{00000000-0008-0000-0500-000005000000}"/>
              </a:ext>
            </a:extLst>
          </xdr:cNvPr>
          <xdr:cNvSpPr/>
        </xdr:nvSpPr>
        <xdr:spPr bwMode="auto">
          <a:xfrm>
            <a:off x="304800" y="7343775"/>
            <a:ext cx="30480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sp macro="" textlink="">
        <xdr:nvSpPr>
          <xdr:cNvPr id="6" name="Check Box 44" hidden="1">
            <a:extLst>
              <a:ext uri="{63B3BB69-23CF-44E3-9099-C40C66FF867C}">
                <a14:compatExt xmlns:a14="http://schemas.microsoft.com/office/drawing/2010/main" spid="_x0000_s610333"/>
              </a:ext>
              <a:ext uri="{FF2B5EF4-FFF2-40B4-BE49-F238E27FC236}">
                <a16:creationId xmlns:a16="http://schemas.microsoft.com/office/drawing/2014/main" id="{00000000-0008-0000-0500-000006000000}"/>
              </a:ext>
            </a:extLst>
          </xdr:cNvPr>
          <xdr:cNvSpPr/>
        </xdr:nvSpPr>
        <xdr:spPr bwMode="auto">
          <a:xfrm>
            <a:off x="304800" y="7496175"/>
            <a:ext cx="30480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sp macro="" textlink="">
        <xdr:nvSpPr>
          <xdr:cNvPr id="7" name="Check Box 44" hidden="1">
            <a:extLst>
              <a:ext uri="{63B3BB69-23CF-44E3-9099-C40C66FF867C}">
                <a14:compatExt xmlns:a14="http://schemas.microsoft.com/office/drawing/2010/main" spid="_x0000_s610334"/>
              </a:ext>
              <a:ext uri="{FF2B5EF4-FFF2-40B4-BE49-F238E27FC236}">
                <a16:creationId xmlns:a16="http://schemas.microsoft.com/office/drawing/2014/main" id="{00000000-0008-0000-0500-000007000000}"/>
              </a:ext>
            </a:extLst>
          </xdr:cNvPr>
          <xdr:cNvSpPr/>
        </xdr:nvSpPr>
        <xdr:spPr bwMode="auto">
          <a:xfrm>
            <a:off x="304800" y="7810500"/>
            <a:ext cx="30480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sp macro="" textlink="">
        <xdr:nvSpPr>
          <xdr:cNvPr id="8" name="Check Box 44" hidden="1">
            <a:extLst>
              <a:ext uri="{63B3BB69-23CF-44E3-9099-C40C66FF867C}">
                <a14:compatExt xmlns:a14="http://schemas.microsoft.com/office/drawing/2010/main" spid="_x0000_s610335"/>
              </a:ext>
              <a:ext uri="{FF2B5EF4-FFF2-40B4-BE49-F238E27FC236}">
                <a16:creationId xmlns:a16="http://schemas.microsoft.com/office/drawing/2014/main" id="{00000000-0008-0000-0500-000008000000}"/>
              </a:ext>
            </a:extLst>
          </xdr:cNvPr>
          <xdr:cNvSpPr/>
        </xdr:nvSpPr>
        <xdr:spPr bwMode="auto">
          <a:xfrm>
            <a:off x="304800" y="7962900"/>
            <a:ext cx="30480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sp macro="" textlink="">
        <xdr:nvSpPr>
          <xdr:cNvPr id="9" name="Check Box 44" hidden="1">
            <a:extLst>
              <a:ext uri="{63B3BB69-23CF-44E3-9099-C40C66FF867C}">
                <a14:compatExt xmlns:a14="http://schemas.microsoft.com/office/drawing/2010/main" spid="_x0000_s610336"/>
              </a:ext>
              <a:ext uri="{FF2B5EF4-FFF2-40B4-BE49-F238E27FC236}">
                <a16:creationId xmlns:a16="http://schemas.microsoft.com/office/drawing/2014/main" id="{00000000-0008-0000-0500-000009000000}"/>
              </a:ext>
            </a:extLst>
          </xdr:cNvPr>
          <xdr:cNvSpPr/>
        </xdr:nvSpPr>
        <xdr:spPr bwMode="auto">
          <a:xfrm>
            <a:off x="304800" y="8115300"/>
            <a:ext cx="30480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sp macro="" textlink="">
        <xdr:nvSpPr>
          <xdr:cNvPr id="10" name="Check Box 44" hidden="1">
            <a:extLst>
              <a:ext uri="{63B3BB69-23CF-44E3-9099-C40C66FF867C}">
                <a14:compatExt xmlns:a14="http://schemas.microsoft.com/office/drawing/2010/main" spid="_x0000_s610337"/>
              </a:ext>
              <a:ext uri="{FF2B5EF4-FFF2-40B4-BE49-F238E27FC236}">
                <a16:creationId xmlns:a16="http://schemas.microsoft.com/office/drawing/2014/main" id="{00000000-0008-0000-0500-00000A000000}"/>
              </a:ext>
            </a:extLst>
          </xdr:cNvPr>
          <xdr:cNvSpPr/>
        </xdr:nvSpPr>
        <xdr:spPr bwMode="auto">
          <a:xfrm>
            <a:off x="304800" y="8258175"/>
            <a:ext cx="30480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sp macro="" textlink="">
        <xdr:nvSpPr>
          <xdr:cNvPr id="11" name="Check Box 44" hidden="1">
            <a:extLst>
              <a:ext uri="{63B3BB69-23CF-44E3-9099-C40C66FF867C}">
                <a14:compatExt xmlns:a14="http://schemas.microsoft.com/office/drawing/2010/main" spid="_x0000_s610338"/>
              </a:ext>
              <a:ext uri="{FF2B5EF4-FFF2-40B4-BE49-F238E27FC236}">
                <a16:creationId xmlns:a16="http://schemas.microsoft.com/office/drawing/2014/main" id="{00000000-0008-0000-0500-00000B000000}"/>
              </a:ext>
            </a:extLst>
          </xdr:cNvPr>
          <xdr:cNvSpPr/>
        </xdr:nvSpPr>
        <xdr:spPr bwMode="auto">
          <a:xfrm>
            <a:off x="304800" y="8410575"/>
            <a:ext cx="30480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sp macro="" textlink="">
        <xdr:nvSpPr>
          <xdr:cNvPr id="12" name="Check Box 44" hidden="1">
            <a:extLst>
              <a:ext uri="{63B3BB69-23CF-44E3-9099-C40C66FF867C}">
                <a14:compatExt xmlns:a14="http://schemas.microsoft.com/office/drawing/2010/main" spid="_x0000_s610340"/>
              </a:ext>
              <a:ext uri="{FF2B5EF4-FFF2-40B4-BE49-F238E27FC236}">
                <a16:creationId xmlns:a16="http://schemas.microsoft.com/office/drawing/2014/main" id="{00000000-0008-0000-0500-00000C000000}"/>
              </a:ext>
            </a:extLst>
          </xdr:cNvPr>
          <xdr:cNvSpPr/>
        </xdr:nvSpPr>
        <xdr:spPr bwMode="auto">
          <a:xfrm>
            <a:off x="304800" y="7658100"/>
            <a:ext cx="30480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grpSp>
    <xdr:clientData/>
  </xdr:twoCellAnchor>
  <mc:AlternateContent xmlns:mc="http://schemas.openxmlformats.org/markup-compatibility/2006">
    <mc:Choice xmlns:a14="http://schemas.microsoft.com/office/drawing/2010/main" Requires="a14">
      <xdr:twoCellAnchor>
        <xdr:from>
          <xdr:col>18</xdr:col>
          <xdr:colOff>76200</xdr:colOff>
          <xdr:row>38</xdr:row>
          <xdr:rowOff>0</xdr:rowOff>
        </xdr:from>
        <xdr:to>
          <xdr:col>24</xdr:col>
          <xdr:colOff>21852</xdr:colOff>
          <xdr:row>39</xdr:row>
          <xdr:rowOff>47625</xdr:rowOff>
        </xdr:to>
        <xdr:grpSp>
          <xdr:nvGrpSpPr>
            <xdr:cNvPr id="13" name="グループ化 12">
              <a:extLst>
                <a:ext uri="{FF2B5EF4-FFF2-40B4-BE49-F238E27FC236}">
                  <a16:creationId xmlns:a16="http://schemas.microsoft.com/office/drawing/2014/main" id="{00000000-0008-0000-0500-00000D000000}"/>
                </a:ext>
              </a:extLst>
            </xdr:cNvPr>
            <xdr:cNvGrpSpPr/>
          </xdr:nvGrpSpPr>
          <xdr:grpSpPr>
            <a:xfrm>
              <a:off x="3581400" y="7067550"/>
              <a:ext cx="1145802" cy="200025"/>
              <a:chOff x="3059781" y="2427672"/>
              <a:chExt cx="1156158" cy="202819"/>
            </a:xfrm>
          </xdr:grpSpPr>
          <xdr:sp macro="" textlink="">
            <xdr:nvSpPr>
              <xdr:cNvPr id="1260557" name="Check Box 13" hidden="1">
                <a:extLst>
                  <a:ext uri="{63B3BB69-23CF-44E3-9099-C40C66FF867C}">
                    <a14:compatExt spid="_x0000_s1260557"/>
                  </a:ext>
                  <a:ext uri="{FF2B5EF4-FFF2-40B4-BE49-F238E27FC236}">
                    <a16:creationId xmlns:a16="http://schemas.microsoft.com/office/drawing/2014/main" id="{00000000-0008-0000-0500-00000D3C1300}"/>
                  </a:ext>
                </a:extLst>
              </xdr:cNvPr>
              <xdr:cNvSpPr/>
            </xdr:nvSpPr>
            <xdr:spPr bwMode="auto">
              <a:xfrm>
                <a:off x="3059781" y="2427677"/>
                <a:ext cx="547493" cy="20281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260558" name="Check Box 14" hidden="1">
                <a:extLst>
                  <a:ext uri="{63B3BB69-23CF-44E3-9099-C40C66FF867C}">
                    <a14:compatExt spid="_x0000_s1260558"/>
                  </a:ext>
                  <a:ext uri="{FF2B5EF4-FFF2-40B4-BE49-F238E27FC236}">
                    <a16:creationId xmlns:a16="http://schemas.microsoft.com/office/drawing/2014/main" id="{00000000-0008-0000-0500-00000E3C1300}"/>
                  </a:ext>
                </a:extLst>
              </xdr:cNvPr>
              <xdr:cNvSpPr/>
            </xdr:nvSpPr>
            <xdr:spPr bwMode="auto">
              <a:xfrm>
                <a:off x="3665195" y="2427672"/>
                <a:ext cx="550744"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76200</xdr:colOff>
          <xdr:row>40</xdr:row>
          <xdr:rowOff>123825</xdr:rowOff>
        </xdr:from>
        <xdr:to>
          <xdr:col>24</xdr:col>
          <xdr:colOff>0</xdr:colOff>
          <xdr:row>42</xdr:row>
          <xdr:rowOff>28575</xdr:rowOff>
        </xdr:to>
        <xdr:grpSp>
          <xdr:nvGrpSpPr>
            <xdr:cNvPr id="14" name="グループ化 13">
              <a:extLst>
                <a:ext uri="{FF2B5EF4-FFF2-40B4-BE49-F238E27FC236}">
                  <a16:creationId xmlns:a16="http://schemas.microsoft.com/office/drawing/2014/main" id="{00000000-0008-0000-0500-00000E000000}"/>
                </a:ext>
              </a:extLst>
            </xdr:cNvPr>
            <xdr:cNvGrpSpPr/>
          </xdr:nvGrpSpPr>
          <xdr:grpSpPr>
            <a:xfrm>
              <a:off x="3581400" y="7505700"/>
              <a:ext cx="1123950" cy="209550"/>
              <a:chOff x="3067029" y="485773"/>
              <a:chExt cx="1123934" cy="209559"/>
            </a:xfrm>
          </xdr:grpSpPr>
          <xdr:sp macro="" textlink="">
            <xdr:nvSpPr>
              <xdr:cNvPr id="1260559" name="Check Box 15" hidden="1">
                <a:extLst>
                  <a:ext uri="{63B3BB69-23CF-44E3-9099-C40C66FF867C}">
                    <a14:compatExt spid="_x0000_s1260559"/>
                  </a:ext>
                  <a:ext uri="{FF2B5EF4-FFF2-40B4-BE49-F238E27FC236}">
                    <a16:creationId xmlns:a16="http://schemas.microsoft.com/office/drawing/2014/main" id="{00000000-0008-0000-0500-00000F3C1300}"/>
                  </a:ext>
                </a:extLst>
              </xdr:cNvPr>
              <xdr:cNvSpPr/>
            </xdr:nvSpPr>
            <xdr:spPr bwMode="auto">
              <a:xfrm>
                <a:off x="3067029" y="485794"/>
                <a:ext cx="552519" cy="2095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はい ・</a:t>
                </a:r>
              </a:p>
            </xdr:txBody>
          </xdr:sp>
          <xdr:sp macro="" textlink="">
            <xdr:nvSpPr>
              <xdr:cNvPr id="1260560" name="Check Box 16" hidden="1">
                <a:extLst>
                  <a:ext uri="{63B3BB69-23CF-44E3-9099-C40C66FF867C}">
                    <a14:compatExt spid="_x0000_s1260560"/>
                  </a:ext>
                  <a:ext uri="{FF2B5EF4-FFF2-40B4-BE49-F238E27FC236}">
                    <a16:creationId xmlns:a16="http://schemas.microsoft.com/office/drawing/2014/main" id="{00000000-0008-0000-0500-0000103C1300}"/>
                  </a:ext>
                </a:extLst>
              </xdr:cNvPr>
              <xdr:cNvSpPr/>
            </xdr:nvSpPr>
            <xdr:spPr bwMode="auto">
              <a:xfrm>
                <a:off x="3638445" y="485773"/>
                <a:ext cx="552518" cy="19989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いいえ</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76200</xdr:colOff>
          <xdr:row>48</xdr:row>
          <xdr:rowOff>0</xdr:rowOff>
        </xdr:from>
        <xdr:to>
          <xdr:col>24</xdr:col>
          <xdr:colOff>0</xdr:colOff>
          <xdr:row>49</xdr:row>
          <xdr:rowOff>0</xdr:rowOff>
        </xdr:to>
        <xdr:grpSp>
          <xdr:nvGrpSpPr>
            <xdr:cNvPr id="15" name="グループ化 14">
              <a:extLst>
                <a:ext uri="{FF2B5EF4-FFF2-40B4-BE49-F238E27FC236}">
                  <a16:creationId xmlns:a16="http://schemas.microsoft.com/office/drawing/2014/main" id="{00000000-0008-0000-0500-00000F000000}"/>
                </a:ext>
              </a:extLst>
            </xdr:cNvPr>
            <xdr:cNvGrpSpPr/>
          </xdr:nvGrpSpPr>
          <xdr:grpSpPr>
            <a:xfrm>
              <a:off x="3581400" y="8429625"/>
              <a:ext cx="1123950" cy="152400"/>
              <a:chOff x="3067029" y="485774"/>
              <a:chExt cx="1123934" cy="209551"/>
            </a:xfrm>
          </xdr:grpSpPr>
          <xdr:sp macro="" textlink="">
            <xdr:nvSpPr>
              <xdr:cNvPr id="1260561" name="Check Box 17" hidden="1">
                <a:extLst>
                  <a:ext uri="{63B3BB69-23CF-44E3-9099-C40C66FF867C}">
                    <a14:compatExt spid="_x0000_s1260561"/>
                  </a:ext>
                  <a:ext uri="{FF2B5EF4-FFF2-40B4-BE49-F238E27FC236}">
                    <a16:creationId xmlns:a16="http://schemas.microsoft.com/office/drawing/2014/main" id="{00000000-0008-0000-0500-0000113C1300}"/>
                  </a:ext>
                </a:extLst>
              </xdr:cNvPr>
              <xdr:cNvSpPr/>
            </xdr:nvSpPr>
            <xdr:spPr bwMode="auto">
              <a:xfrm>
                <a:off x="3067029" y="485778"/>
                <a:ext cx="552519" cy="20954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 ・</a:t>
                </a:r>
              </a:p>
            </xdr:txBody>
          </xdr:sp>
          <xdr:sp macro="" textlink="">
            <xdr:nvSpPr>
              <xdr:cNvPr id="1260562" name="Check Box 18" hidden="1">
                <a:extLst>
                  <a:ext uri="{63B3BB69-23CF-44E3-9099-C40C66FF867C}">
                    <a14:compatExt spid="_x0000_s1260562"/>
                  </a:ext>
                  <a:ext uri="{FF2B5EF4-FFF2-40B4-BE49-F238E27FC236}">
                    <a16:creationId xmlns:a16="http://schemas.microsoft.com/office/drawing/2014/main" id="{00000000-0008-0000-0500-0000123C1300}"/>
                  </a:ext>
                </a:extLst>
              </xdr:cNvPr>
              <xdr:cNvSpPr/>
            </xdr:nvSpPr>
            <xdr:spPr bwMode="auto">
              <a:xfrm>
                <a:off x="3638445" y="485774"/>
                <a:ext cx="552518" cy="19989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76200</xdr:colOff>
          <xdr:row>52</xdr:row>
          <xdr:rowOff>114300</xdr:rowOff>
        </xdr:from>
        <xdr:to>
          <xdr:col>24</xdr:col>
          <xdr:colOff>0</xdr:colOff>
          <xdr:row>53</xdr:row>
          <xdr:rowOff>114300</xdr:rowOff>
        </xdr:to>
        <xdr:grpSp>
          <xdr:nvGrpSpPr>
            <xdr:cNvPr id="16" name="グループ化 15">
              <a:extLst>
                <a:ext uri="{FF2B5EF4-FFF2-40B4-BE49-F238E27FC236}">
                  <a16:creationId xmlns:a16="http://schemas.microsoft.com/office/drawing/2014/main" id="{00000000-0008-0000-0500-000010000000}"/>
                </a:ext>
              </a:extLst>
            </xdr:cNvPr>
            <xdr:cNvGrpSpPr/>
          </xdr:nvGrpSpPr>
          <xdr:grpSpPr>
            <a:xfrm>
              <a:off x="3581400" y="9058275"/>
              <a:ext cx="1123950" cy="152400"/>
              <a:chOff x="3067029" y="485774"/>
              <a:chExt cx="1123934" cy="209551"/>
            </a:xfrm>
          </xdr:grpSpPr>
          <xdr:sp macro="" textlink="">
            <xdr:nvSpPr>
              <xdr:cNvPr id="1260563" name="Check Box 19" hidden="1">
                <a:extLst>
                  <a:ext uri="{63B3BB69-23CF-44E3-9099-C40C66FF867C}">
                    <a14:compatExt spid="_x0000_s1260563"/>
                  </a:ext>
                  <a:ext uri="{FF2B5EF4-FFF2-40B4-BE49-F238E27FC236}">
                    <a16:creationId xmlns:a16="http://schemas.microsoft.com/office/drawing/2014/main" id="{00000000-0008-0000-0500-0000133C1300}"/>
                  </a:ext>
                </a:extLst>
              </xdr:cNvPr>
              <xdr:cNvSpPr/>
            </xdr:nvSpPr>
            <xdr:spPr bwMode="auto">
              <a:xfrm>
                <a:off x="3067029" y="485778"/>
                <a:ext cx="552519" cy="20954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 ・</a:t>
                </a:r>
              </a:p>
            </xdr:txBody>
          </xdr:sp>
          <xdr:sp macro="" textlink="">
            <xdr:nvSpPr>
              <xdr:cNvPr id="1260564" name="Check Box 20" hidden="1">
                <a:extLst>
                  <a:ext uri="{63B3BB69-23CF-44E3-9099-C40C66FF867C}">
                    <a14:compatExt spid="_x0000_s1260564"/>
                  </a:ext>
                  <a:ext uri="{FF2B5EF4-FFF2-40B4-BE49-F238E27FC236}">
                    <a16:creationId xmlns:a16="http://schemas.microsoft.com/office/drawing/2014/main" id="{00000000-0008-0000-0500-0000143C1300}"/>
                  </a:ext>
                </a:extLst>
              </xdr:cNvPr>
              <xdr:cNvSpPr/>
            </xdr:nvSpPr>
            <xdr:spPr bwMode="auto">
              <a:xfrm>
                <a:off x="3638445" y="485774"/>
                <a:ext cx="552518" cy="19989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Choice>
    <mc:Fallback/>
  </mc:AlternateContent>
  <xdr:twoCellAnchor>
    <xdr:from>
      <xdr:col>3</xdr:col>
      <xdr:colOff>104775</xdr:colOff>
      <xdr:row>59</xdr:row>
      <xdr:rowOff>19051</xdr:rowOff>
    </xdr:from>
    <xdr:to>
      <xdr:col>25</xdr:col>
      <xdr:colOff>76201</xdr:colOff>
      <xdr:row>60</xdr:row>
      <xdr:rowOff>76201</xdr:rowOff>
    </xdr:to>
    <xdr:sp macro="" textlink="">
      <xdr:nvSpPr>
        <xdr:cNvPr id="17" name="AutoShape 1">
          <a:extLst>
            <a:ext uri="{FF2B5EF4-FFF2-40B4-BE49-F238E27FC236}">
              <a16:creationId xmlns:a16="http://schemas.microsoft.com/office/drawing/2014/main" id="{00000000-0008-0000-0500-000011000000}"/>
            </a:ext>
          </a:extLst>
        </xdr:cNvPr>
        <xdr:cNvSpPr>
          <a:spLocks noChangeArrowheads="1"/>
        </xdr:cNvSpPr>
      </xdr:nvSpPr>
      <xdr:spPr bwMode="auto">
        <a:xfrm>
          <a:off x="609600" y="10096501"/>
          <a:ext cx="4371976" cy="228600"/>
        </a:xfrm>
        <a:prstGeom prst="bracketPair">
          <a:avLst>
            <a:gd name="adj" fmla="val 5278"/>
          </a:avLst>
        </a:prstGeom>
        <a:noFill/>
        <a:ln w="9525">
          <a:solidFill>
            <a:srgbClr val="000000"/>
          </a:solidFill>
          <a:round/>
          <a:headEnd/>
          <a:tailEnd/>
        </a:ln>
      </xdr:spPr>
    </xdr:sp>
    <xdr:clientData/>
  </xdr:twoCellAnchor>
  <mc:AlternateContent xmlns:mc="http://schemas.openxmlformats.org/markup-compatibility/2006">
    <mc:Choice xmlns:a14="http://schemas.microsoft.com/office/drawing/2010/main" Requires="a14">
      <xdr:twoCellAnchor>
        <xdr:from>
          <xdr:col>18</xdr:col>
          <xdr:colOff>76200</xdr:colOff>
          <xdr:row>55</xdr:row>
          <xdr:rowOff>0</xdr:rowOff>
        </xdr:from>
        <xdr:to>
          <xdr:col>24</xdr:col>
          <xdr:colOff>0</xdr:colOff>
          <xdr:row>56</xdr:row>
          <xdr:rowOff>47625</xdr:rowOff>
        </xdr:to>
        <xdr:grpSp>
          <xdr:nvGrpSpPr>
            <xdr:cNvPr id="18" name="グループ化 17">
              <a:extLst>
                <a:ext uri="{FF2B5EF4-FFF2-40B4-BE49-F238E27FC236}">
                  <a16:creationId xmlns:a16="http://schemas.microsoft.com/office/drawing/2014/main" id="{00000000-0008-0000-0500-000012000000}"/>
                </a:ext>
              </a:extLst>
            </xdr:cNvPr>
            <xdr:cNvGrpSpPr/>
          </xdr:nvGrpSpPr>
          <xdr:grpSpPr>
            <a:xfrm>
              <a:off x="3581400" y="9334500"/>
              <a:ext cx="1123950" cy="200025"/>
              <a:chOff x="3067029" y="485399"/>
              <a:chExt cx="1123934" cy="209546"/>
            </a:xfrm>
          </xdr:grpSpPr>
          <xdr:sp macro="" textlink="">
            <xdr:nvSpPr>
              <xdr:cNvPr id="1260565" name="Check Box 21" hidden="1">
                <a:extLst>
                  <a:ext uri="{63B3BB69-23CF-44E3-9099-C40C66FF867C}">
                    <a14:compatExt spid="_x0000_s1260565"/>
                  </a:ext>
                  <a:ext uri="{FF2B5EF4-FFF2-40B4-BE49-F238E27FC236}">
                    <a16:creationId xmlns:a16="http://schemas.microsoft.com/office/drawing/2014/main" id="{00000000-0008-0000-0500-0000153C1300}"/>
                  </a:ext>
                </a:extLst>
              </xdr:cNvPr>
              <xdr:cNvSpPr/>
            </xdr:nvSpPr>
            <xdr:spPr bwMode="auto">
              <a:xfrm>
                <a:off x="3067029" y="485399"/>
                <a:ext cx="552519" cy="20954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 ・</a:t>
                </a:r>
              </a:p>
            </xdr:txBody>
          </xdr:sp>
          <xdr:sp macro="" textlink="">
            <xdr:nvSpPr>
              <xdr:cNvPr id="1260566" name="Check Box 22" hidden="1">
                <a:extLst>
                  <a:ext uri="{63B3BB69-23CF-44E3-9099-C40C66FF867C}">
                    <a14:compatExt spid="_x0000_s1260566"/>
                  </a:ext>
                  <a:ext uri="{FF2B5EF4-FFF2-40B4-BE49-F238E27FC236}">
                    <a16:creationId xmlns:a16="http://schemas.microsoft.com/office/drawing/2014/main" id="{00000000-0008-0000-0500-0000163C1300}"/>
                  </a:ext>
                </a:extLst>
              </xdr:cNvPr>
              <xdr:cNvSpPr/>
            </xdr:nvSpPr>
            <xdr:spPr bwMode="auto">
              <a:xfrm>
                <a:off x="3638445" y="485776"/>
                <a:ext cx="552518" cy="19989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76200</xdr:colOff>
          <xdr:row>57</xdr:row>
          <xdr:rowOff>0</xdr:rowOff>
        </xdr:from>
        <xdr:to>
          <xdr:col>24</xdr:col>
          <xdr:colOff>0</xdr:colOff>
          <xdr:row>58</xdr:row>
          <xdr:rowOff>28575</xdr:rowOff>
        </xdr:to>
        <xdr:grpSp>
          <xdr:nvGrpSpPr>
            <xdr:cNvPr id="19" name="グループ化 18">
              <a:extLst>
                <a:ext uri="{FF2B5EF4-FFF2-40B4-BE49-F238E27FC236}">
                  <a16:creationId xmlns:a16="http://schemas.microsoft.com/office/drawing/2014/main" id="{00000000-0008-0000-0500-000013000000}"/>
                </a:ext>
              </a:extLst>
            </xdr:cNvPr>
            <xdr:cNvGrpSpPr/>
          </xdr:nvGrpSpPr>
          <xdr:grpSpPr>
            <a:xfrm>
              <a:off x="3581400" y="9591675"/>
              <a:ext cx="1123950" cy="180975"/>
              <a:chOff x="3067029" y="485672"/>
              <a:chExt cx="1123934" cy="209546"/>
            </a:xfrm>
          </xdr:grpSpPr>
          <xdr:sp macro="" textlink="">
            <xdr:nvSpPr>
              <xdr:cNvPr id="1260567" name="Check Box 23" hidden="1">
                <a:extLst>
                  <a:ext uri="{63B3BB69-23CF-44E3-9099-C40C66FF867C}">
                    <a14:compatExt spid="_x0000_s1260567"/>
                  </a:ext>
                  <a:ext uri="{FF2B5EF4-FFF2-40B4-BE49-F238E27FC236}">
                    <a16:creationId xmlns:a16="http://schemas.microsoft.com/office/drawing/2014/main" id="{00000000-0008-0000-0500-0000173C1300}"/>
                  </a:ext>
                </a:extLst>
              </xdr:cNvPr>
              <xdr:cNvSpPr/>
            </xdr:nvSpPr>
            <xdr:spPr bwMode="auto">
              <a:xfrm>
                <a:off x="3067029" y="485672"/>
                <a:ext cx="552519" cy="20954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 ・</a:t>
                </a:r>
              </a:p>
            </xdr:txBody>
          </xdr:sp>
          <xdr:sp macro="" textlink="">
            <xdr:nvSpPr>
              <xdr:cNvPr id="1260568" name="Check Box 24" hidden="1">
                <a:extLst>
                  <a:ext uri="{63B3BB69-23CF-44E3-9099-C40C66FF867C}">
                    <a14:compatExt spid="_x0000_s1260568"/>
                  </a:ext>
                  <a:ext uri="{FF2B5EF4-FFF2-40B4-BE49-F238E27FC236}">
                    <a16:creationId xmlns:a16="http://schemas.microsoft.com/office/drawing/2014/main" id="{00000000-0008-0000-0500-0000183C1300}"/>
                  </a:ext>
                </a:extLst>
              </xdr:cNvPr>
              <xdr:cNvSpPr/>
            </xdr:nvSpPr>
            <xdr:spPr bwMode="auto">
              <a:xfrm>
                <a:off x="3638445" y="485776"/>
                <a:ext cx="552518" cy="19989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76200</xdr:colOff>
          <xdr:row>44</xdr:row>
          <xdr:rowOff>38100</xdr:rowOff>
        </xdr:from>
        <xdr:to>
          <xdr:col>24</xdr:col>
          <xdr:colOff>21852</xdr:colOff>
          <xdr:row>45</xdr:row>
          <xdr:rowOff>85725</xdr:rowOff>
        </xdr:to>
        <xdr:grpSp>
          <xdr:nvGrpSpPr>
            <xdr:cNvPr id="20" name="グループ化 19">
              <a:extLst>
                <a:ext uri="{FF2B5EF4-FFF2-40B4-BE49-F238E27FC236}">
                  <a16:creationId xmlns:a16="http://schemas.microsoft.com/office/drawing/2014/main" id="{00000000-0008-0000-0500-000014000000}"/>
                </a:ext>
              </a:extLst>
            </xdr:cNvPr>
            <xdr:cNvGrpSpPr/>
          </xdr:nvGrpSpPr>
          <xdr:grpSpPr>
            <a:xfrm>
              <a:off x="3581400" y="7972425"/>
              <a:ext cx="1145802" cy="200025"/>
              <a:chOff x="3059781" y="2427672"/>
              <a:chExt cx="1156158" cy="202819"/>
            </a:xfrm>
          </xdr:grpSpPr>
          <xdr:sp macro="" textlink="">
            <xdr:nvSpPr>
              <xdr:cNvPr id="1260569" name="Check Box 25" hidden="1">
                <a:extLst>
                  <a:ext uri="{63B3BB69-23CF-44E3-9099-C40C66FF867C}">
                    <a14:compatExt spid="_x0000_s1260569"/>
                  </a:ext>
                  <a:ext uri="{FF2B5EF4-FFF2-40B4-BE49-F238E27FC236}">
                    <a16:creationId xmlns:a16="http://schemas.microsoft.com/office/drawing/2014/main" id="{00000000-0008-0000-0500-0000193C1300}"/>
                  </a:ext>
                </a:extLst>
              </xdr:cNvPr>
              <xdr:cNvSpPr/>
            </xdr:nvSpPr>
            <xdr:spPr bwMode="auto">
              <a:xfrm>
                <a:off x="3059781" y="2427677"/>
                <a:ext cx="547493" cy="20281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260570" name="Check Box 26" hidden="1">
                <a:extLst>
                  <a:ext uri="{63B3BB69-23CF-44E3-9099-C40C66FF867C}">
                    <a14:compatExt spid="_x0000_s1260570"/>
                  </a:ext>
                  <a:ext uri="{FF2B5EF4-FFF2-40B4-BE49-F238E27FC236}">
                    <a16:creationId xmlns:a16="http://schemas.microsoft.com/office/drawing/2014/main" id="{00000000-0008-0000-0500-00001A3C1300}"/>
                  </a:ext>
                </a:extLst>
              </xdr:cNvPr>
              <xdr:cNvSpPr/>
            </xdr:nvSpPr>
            <xdr:spPr bwMode="auto">
              <a:xfrm>
                <a:off x="3665195" y="2427672"/>
                <a:ext cx="550744"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3</xdr:col>
          <xdr:colOff>95250</xdr:colOff>
          <xdr:row>62</xdr:row>
          <xdr:rowOff>114300</xdr:rowOff>
        </xdr:from>
        <xdr:to>
          <xdr:col>23</xdr:col>
          <xdr:colOff>19050</xdr:colOff>
          <xdr:row>67</xdr:row>
          <xdr:rowOff>57149</xdr:rowOff>
        </xdr:to>
        <xdr:grpSp>
          <xdr:nvGrpSpPr>
            <xdr:cNvPr id="21" name="グループ化 20">
              <a:extLst>
                <a:ext uri="{FF2B5EF4-FFF2-40B4-BE49-F238E27FC236}">
                  <a16:creationId xmlns:a16="http://schemas.microsoft.com/office/drawing/2014/main" id="{00000000-0008-0000-0500-000015000000}"/>
                </a:ext>
              </a:extLst>
            </xdr:cNvPr>
            <xdr:cNvGrpSpPr/>
          </xdr:nvGrpSpPr>
          <xdr:grpSpPr>
            <a:xfrm>
              <a:off x="600075" y="10477500"/>
              <a:ext cx="3924300" cy="800099"/>
              <a:chOff x="600075" y="10334449"/>
              <a:chExt cx="3924299" cy="800131"/>
            </a:xfrm>
          </xdr:grpSpPr>
          <xdr:sp macro="" textlink="">
            <xdr:nvSpPr>
              <xdr:cNvPr id="1260571" name="Check Box 27" hidden="1">
                <a:extLst>
                  <a:ext uri="{63B3BB69-23CF-44E3-9099-C40C66FF867C}">
                    <a14:compatExt spid="_x0000_s1260571"/>
                  </a:ext>
                  <a:ext uri="{FF2B5EF4-FFF2-40B4-BE49-F238E27FC236}">
                    <a16:creationId xmlns:a16="http://schemas.microsoft.com/office/drawing/2014/main" id="{00000000-0008-0000-0500-00001B3C1300}"/>
                  </a:ext>
                </a:extLst>
              </xdr:cNvPr>
              <xdr:cNvSpPr/>
            </xdr:nvSpPr>
            <xdr:spPr bwMode="auto">
              <a:xfrm>
                <a:off x="600075" y="10915508"/>
                <a:ext cx="2476501" cy="219072"/>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福祉の実務に当たる幹部職員（管理者）</a:t>
                </a:r>
              </a:p>
            </xdr:txBody>
          </xdr:sp>
          <xdr:sp macro="" textlink="">
            <xdr:nvSpPr>
              <xdr:cNvPr id="1260572" name="Check Box 33" hidden="1">
                <a:extLst>
                  <a:ext uri="{63B3BB69-23CF-44E3-9099-C40C66FF867C}">
                    <a14:compatExt spid="_x0000_s1260572"/>
                  </a:ext>
                  <a:ext uri="{FF2B5EF4-FFF2-40B4-BE49-F238E27FC236}">
                    <a16:creationId xmlns:a16="http://schemas.microsoft.com/office/drawing/2014/main" id="{00000000-0008-0000-0500-00001C3C1300}"/>
                  </a:ext>
                </a:extLst>
              </xdr:cNvPr>
              <xdr:cNvSpPr/>
            </xdr:nvSpPr>
            <xdr:spPr bwMode="auto">
              <a:xfrm>
                <a:off x="600075" y="10363200"/>
                <a:ext cx="1343025" cy="21907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名称、種類、位置</a:t>
                </a:r>
              </a:p>
            </xdr:txBody>
          </xdr:sp>
          <xdr:sp macro="" textlink="">
            <xdr:nvSpPr>
              <xdr:cNvPr id="1260573" name="Check Box 29" hidden="1">
                <a:extLst>
                  <a:ext uri="{63B3BB69-23CF-44E3-9099-C40C66FF867C}">
                    <a14:compatExt spid="_x0000_s1260573"/>
                  </a:ext>
                  <a:ext uri="{FF2B5EF4-FFF2-40B4-BE49-F238E27FC236}">
                    <a16:creationId xmlns:a16="http://schemas.microsoft.com/office/drawing/2014/main" id="{00000000-0008-0000-0500-00001D3C1300}"/>
                  </a:ext>
                </a:extLst>
              </xdr:cNvPr>
              <xdr:cNvSpPr/>
            </xdr:nvSpPr>
            <xdr:spPr bwMode="auto">
              <a:xfrm>
                <a:off x="600076" y="10506076"/>
                <a:ext cx="657223" cy="2857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法人格</a:t>
                </a:r>
              </a:p>
            </xdr:txBody>
          </xdr:sp>
          <xdr:sp macro="" textlink="">
            <xdr:nvSpPr>
              <xdr:cNvPr id="1260574" name="Check Box 30" hidden="1">
                <a:extLst>
                  <a:ext uri="{63B3BB69-23CF-44E3-9099-C40C66FF867C}">
                    <a14:compatExt spid="_x0000_s1260574"/>
                  </a:ext>
                  <a:ext uri="{FF2B5EF4-FFF2-40B4-BE49-F238E27FC236}">
                    <a16:creationId xmlns:a16="http://schemas.microsoft.com/office/drawing/2014/main" id="{00000000-0008-0000-0500-00001E3C1300}"/>
                  </a:ext>
                </a:extLst>
              </xdr:cNvPr>
              <xdr:cNvSpPr/>
            </xdr:nvSpPr>
            <xdr:spPr bwMode="auto">
              <a:xfrm>
                <a:off x="600076" y="10744200"/>
                <a:ext cx="2686050" cy="19034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建物その他設備の規模及び構造並びにその図面</a:t>
                </a:r>
              </a:p>
            </xdr:txBody>
          </xdr:sp>
          <xdr:sp macro="" textlink="">
            <xdr:nvSpPr>
              <xdr:cNvPr id="1260575" name="Check Box 31" hidden="1">
                <a:extLst>
                  <a:ext uri="{63B3BB69-23CF-44E3-9099-C40C66FF867C}">
                    <a14:compatExt spid="_x0000_s1260575"/>
                  </a:ext>
                  <a:ext uri="{FF2B5EF4-FFF2-40B4-BE49-F238E27FC236}">
                    <a16:creationId xmlns:a16="http://schemas.microsoft.com/office/drawing/2014/main" id="{00000000-0008-0000-0500-00001F3C1300}"/>
                  </a:ext>
                </a:extLst>
              </xdr:cNvPr>
              <xdr:cNvSpPr/>
            </xdr:nvSpPr>
            <xdr:spPr bwMode="auto">
              <a:xfrm>
                <a:off x="2809875" y="10334449"/>
                <a:ext cx="1495423" cy="28162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運営規程に関する事項</a:t>
                </a:r>
              </a:p>
            </xdr:txBody>
          </xdr:sp>
          <xdr:sp macro="" textlink="">
            <xdr:nvSpPr>
              <xdr:cNvPr id="1260576" name="Check Box 32" hidden="1">
                <a:extLst>
                  <a:ext uri="{63B3BB69-23CF-44E3-9099-C40C66FF867C}">
                    <a14:compatExt spid="_x0000_s1260576"/>
                  </a:ext>
                  <a:ext uri="{FF2B5EF4-FFF2-40B4-BE49-F238E27FC236}">
                    <a16:creationId xmlns:a16="http://schemas.microsoft.com/office/drawing/2014/main" id="{00000000-0008-0000-0500-0000203C1300}"/>
                  </a:ext>
                </a:extLst>
              </xdr:cNvPr>
              <xdr:cNvSpPr/>
            </xdr:nvSpPr>
            <xdr:spPr bwMode="auto">
              <a:xfrm>
                <a:off x="2809875" y="10549584"/>
                <a:ext cx="1714499" cy="185091"/>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経営の責任者</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14</xdr:col>
          <xdr:colOff>12023</xdr:colOff>
          <xdr:row>69</xdr:row>
          <xdr:rowOff>6311</xdr:rowOff>
        </xdr:from>
        <xdr:to>
          <xdr:col>25</xdr:col>
          <xdr:colOff>47625</xdr:colOff>
          <xdr:row>70</xdr:row>
          <xdr:rowOff>28575</xdr:rowOff>
        </xdr:to>
        <xdr:grpSp>
          <xdr:nvGrpSpPr>
            <xdr:cNvPr id="22" name="グループ化 21">
              <a:extLst>
                <a:ext uri="{FF2B5EF4-FFF2-40B4-BE49-F238E27FC236}">
                  <a16:creationId xmlns:a16="http://schemas.microsoft.com/office/drawing/2014/main" id="{00000000-0008-0000-0500-000016000000}"/>
                </a:ext>
              </a:extLst>
            </xdr:cNvPr>
            <xdr:cNvGrpSpPr/>
          </xdr:nvGrpSpPr>
          <xdr:grpSpPr>
            <a:xfrm>
              <a:off x="2717123" y="11474411"/>
              <a:ext cx="2235877" cy="193714"/>
              <a:chOff x="3073977" y="10440512"/>
              <a:chExt cx="1678578" cy="263267"/>
            </a:xfrm>
          </xdr:grpSpPr>
          <xdr:sp macro="" textlink="">
            <xdr:nvSpPr>
              <xdr:cNvPr id="1260577" name="Check Box 151" hidden="1">
                <a:extLst>
                  <a:ext uri="{63B3BB69-23CF-44E3-9099-C40C66FF867C}">
                    <a14:compatExt spid="_x0000_s1260577"/>
                  </a:ext>
                  <a:ext uri="{FF2B5EF4-FFF2-40B4-BE49-F238E27FC236}">
                    <a16:creationId xmlns:a16="http://schemas.microsoft.com/office/drawing/2014/main" id="{00000000-0008-0000-0500-0000213C1300}"/>
                  </a:ext>
                </a:extLst>
              </xdr:cNvPr>
              <xdr:cNvSpPr/>
            </xdr:nvSpPr>
            <xdr:spPr bwMode="auto">
              <a:xfrm>
                <a:off x="3639487" y="10454135"/>
                <a:ext cx="544625" cy="244012"/>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届出済み</a:t>
                </a:r>
              </a:p>
            </xdr:txBody>
          </xdr:sp>
          <xdr:sp macro="" textlink="">
            <xdr:nvSpPr>
              <xdr:cNvPr id="1260578" name="Check Box 152" hidden="1">
                <a:extLst>
                  <a:ext uri="{63B3BB69-23CF-44E3-9099-C40C66FF867C}">
                    <a14:compatExt spid="_x0000_s1260578"/>
                  </a:ext>
                  <a:ext uri="{FF2B5EF4-FFF2-40B4-BE49-F238E27FC236}">
                    <a16:creationId xmlns:a16="http://schemas.microsoft.com/office/drawing/2014/main" id="{00000000-0008-0000-0500-0000223C1300}"/>
                  </a:ext>
                </a:extLst>
              </xdr:cNvPr>
              <xdr:cNvSpPr/>
            </xdr:nvSpPr>
            <xdr:spPr bwMode="auto">
              <a:xfrm>
                <a:off x="4257983" y="10440512"/>
                <a:ext cx="494572" cy="258779"/>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未届け</a:t>
                </a:r>
              </a:p>
            </xdr:txBody>
          </xdr:sp>
          <xdr:sp macro="" textlink="">
            <xdr:nvSpPr>
              <xdr:cNvPr id="1260579" name="Check Box 35" hidden="1">
                <a:extLst>
                  <a:ext uri="{63B3BB69-23CF-44E3-9099-C40C66FF867C}">
                    <a14:compatExt spid="_x0000_s1260579"/>
                  </a:ext>
                  <a:ext uri="{FF2B5EF4-FFF2-40B4-BE49-F238E27FC236}">
                    <a16:creationId xmlns:a16="http://schemas.microsoft.com/office/drawing/2014/main" id="{00000000-0008-0000-0500-0000233C1300}"/>
                  </a:ext>
                </a:extLst>
              </xdr:cNvPr>
              <xdr:cNvSpPr/>
            </xdr:nvSpPr>
            <xdr:spPr bwMode="auto">
              <a:xfrm>
                <a:off x="3073977" y="10448948"/>
                <a:ext cx="528316" cy="254831"/>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grpSp>
        <xdr:clientData/>
      </xdr:twoCellAnchor>
    </mc:Choice>
    <mc:Fallback/>
  </mc:AlternateContent>
</xdr:wsDr>
</file>

<file path=xl/drawings/drawing30.xml><?xml version="1.0" encoding="utf-8"?>
<xdr:wsDr xmlns:xdr="http://schemas.openxmlformats.org/drawingml/2006/spreadsheetDrawing" xmlns:a="http://schemas.openxmlformats.org/drawingml/2006/main">
  <xdr:twoCellAnchor>
    <xdr:from>
      <xdr:col>3</xdr:col>
      <xdr:colOff>56590</xdr:colOff>
      <xdr:row>21</xdr:row>
      <xdr:rowOff>29696</xdr:rowOff>
    </xdr:from>
    <xdr:to>
      <xdr:col>25</xdr:col>
      <xdr:colOff>94691</xdr:colOff>
      <xdr:row>22</xdr:row>
      <xdr:rowOff>150159</xdr:rowOff>
    </xdr:to>
    <xdr:sp macro="" textlink="">
      <xdr:nvSpPr>
        <xdr:cNvPr id="2" name="大かっこ 1">
          <a:extLst>
            <a:ext uri="{FF2B5EF4-FFF2-40B4-BE49-F238E27FC236}">
              <a16:creationId xmlns:a16="http://schemas.microsoft.com/office/drawing/2014/main" id="{00000000-0008-0000-2100-000002000000}"/>
            </a:ext>
          </a:extLst>
        </xdr:cNvPr>
        <xdr:cNvSpPr/>
      </xdr:nvSpPr>
      <xdr:spPr>
        <a:xfrm>
          <a:off x="466165" y="4877921"/>
          <a:ext cx="4019551" cy="291913"/>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mc:AlternateContent xmlns:mc="http://schemas.openxmlformats.org/markup-compatibility/2006">
    <mc:Choice xmlns:a14="http://schemas.microsoft.com/office/drawing/2010/main" Requires="a14">
      <xdr:twoCellAnchor>
        <xdr:from>
          <xdr:col>18</xdr:col>
          <xdr:colOff>4</xdr:colOff>
          <xdr:row>48</xdr:row>
          <xdr:rowOff>137374</xdr:rowOff>
        </xdr:from>
        <xdr:to>
          <xdr:col>24</xdr:col>
          <xdr:colOff>152215</xdr:colOff>
          <xdr:row>50</xdr:row>
          <xdr:rowOff>3030</xdr:rowOff>
        </xdr:to>
        <xdr:grpSp>
          <xdr:nvGrpSpPr>
            <xdr:cNvPr id="4" name="グループ化 3">
              <a:extLst>
                <a:ext uri="{FF2B5EF4-FFF2-40B4-BE49-F238E27FC236}">
                  <a16:creationId xmlns:a16="http://schemas.microsoft.com/office/drawing/2014/main" id="{00000000-0008-0000-2100-000004000000}"/>
                </a:ext>
              </a:extLst>
            </xdr:cNvPr>
            <xdr:cNvGrpSpPr/>
          </xdr:nvGrpSpPr>
          <xdr:grpSpPr>
            <a:xfrm>
              <a:off x="3124204" y="8833699"/>
              <a:ext cx="1238061" cy="208556"/>
              <a:chOff x="3337773" y="405848"/>
              <a:chExt cx="1222109" cy="212035"/>
            </a:xfrm>
          </xdr:grpSpPr>
          <xdr:sp macro="" textlink="">
            <xdr:nvSpPr>
              <xdr:cNvPr id="1185796" name="Check Box 4" hidden="1">
                <a:extLst>
                  <a:ext uri="{63B3BB69-23CF-44E3-9099-C40C66FF867C}">
                    <a14:compatExt spid="_x0000_s1185796"/>
                  </a:ext>
                  <a:ext uri="{FF2B5EF4-FFF2-40B4-BE49-F238E27FC236}">
                    <a16:creationId xmlns:a16="http://schemas.microsoft.com/office/drawing/2014/main" id="{00000000-0008-0000-2100-000004181200}"/>
                  </a:ext>
                </a:extLst>
              </xdr:cNvPr>
              <xdr:cNvSpPr/>
            </xdr:nvSpPr>
            <xdr:spPr bwMode="auto">
              <a:xfrm>
                <a:off x="3337773" y="405848"/>
                <a:ext cx="670490"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185797" name="Check Box 5" hidden="1">
                <a:extLst>
                  <a:ext uri="{63B3BB69-23CF-44E3-9099-C40C66FF867C}">
                    <a14:compatExt spid="_x0000_s1185797"/>
                  </a:ext>
                  <a:ext uri="{FF2B5EF4-FFF2-40B4-BE49-F238E27FC236}">
                    <a16:creationId xmlns:a16="http://schemas.microsoft.com/office/drawing/2014/main" id="{00000000-0008-0000-2100-000005181200}"/>
                  </a:ext>
                </a:extLst>
              </xdr:cNvPr>
              <xdr:cNvSpPr/>
            </xdr:nvSpPr>
            <xdr:spPr bwMode="auto">
              <a:xfrm>
                <a:off x="3882381" y="405848"/>
                <a:ext cx="677501"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4</xdr:colOff>
          <xdr:row>17</xdr:row>
          <xdr:rowOff>141550</xdr:rowOff>
        </xdr:from>
        <xdr:to>
          <xdr:col>24</xdr:col>
          <xdr:colOff>152216</xdr:colOff>
          <xdr:row>19</xdr:row>
          <xdr:rowOff>7207</xdr:rowOff>
        </xdr:to>
        <xdr:grpSp>
          <xdr:nvGrpSpPr>
            <xdr:cNvPr id="5" name="グループ化 4">
              <a:extLst>
                <a:ext uri="{FF2B5EF4-FFF2-40B4-BE49-F238E27FC236}">
                  <a16:creationId xmlns:a16="http://schemas.microsoft.com/office/drawing/2014/main" id="{00000000-0008-0000-2100-000005000000}"/>
                </a:ext>
              </a:extLst>
            </xdr:cNvPr>
            <xdr:cNvGrpSpPr/>
          </xdr:nvGrpSpPr>
          <xdr:grpSpPr>
            <a:xfrm>
              <a:off x="3124204" y="2856175"/>
              <a:ext cx="1238062" cy="208557"/>
              <a:chOff x="3337793" y="405848"/>
              <a:chExt cx="1222105" cy="212035"/>
            </a:xfrm>
          </xdr:grpSpPr>
          <xdr:sp macro="" textlink="">
            <xdr:nvSpPr>
              <xdr:cNvPr id="1185798" name="Check Box 6" hidden="1">
                <a:extLst>
                  <a:ext uri="{63B3BB69-23CF-44E3-9099-C40C66FF867C}">
                    <a14:compatExt spid="_x0000_s1185798"/>
                  </a:ext>
                  <a:ext uri="{FF2B5EF4-FFF2-40B4-BE49-F238E27FC236}">
                    <a16:creationId xmlns:a16="http://schemas.microsoft.com/office/drawing/2014/main" id="{00000000-0008-0000-2100-000006181200}"/>
                  </a:ext>
                </a:extLst>
              </xdr:cNvPr>
              <xdr:cNvSpPr/>
            </xdr:nvSpPr>
            <xdr:spPr bwMode="auto">
              <a:xfrm>
                <a:off x="3337793" y="405848"/>
                <a:ext cx="670484"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　・</a:t>
                </a:r>
              </a:p>
            </xdr:txBody>
          </xdr:sp>
          <xdr:sp macro="" textlink="">
            <xdr:nvSpPr>
              <xdr:cNvPr id="1185799" name="Check Box 7" hidden="1">
                <a:extLst>
                  <a:ext uri="{63B3BB69-23CF-44E3-9099-C40C66FF867C}">
                    <a14:compatExt spid="_x0000_s1185799"/>
                  </a:ext>
                  <a:ext uri="{FF2B5EF4-FFF2-40B4-BE49-F238E27FC236}">
                    <a16:creationId xmlns:a16="http://schemas.microsoft.com/office/drawing/2014/main" id="{00000000-0008-0000-2100-000007181200}"/>
                  </a:ext>
                </a:extLst>
              </xdr:cNvPr>
              <xdr:cNvSpPr/>
            </xdr:nvSpPr>
            <xdr:spPr bwMode="auto">
              <a:xfrm>
                <a:off x="3882384" y="405848"/>
                <a:ext cx="677514"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14</xdr:col>
          <xdr:colOff>172010</xdr:colOff>
          <xdr:row>26</xdr:row>
          <xdr:rowOff>141194</xdr:rowOff>
        </xdr:from>
        <xdr:to>
          <xdr:col>26</xdr:col>
          <xdr:colOff>11767</xdr:colOff>
          <xdr:row>28</xdr:row>
          <xdr:rowOff>25163</xdr:rowOff>
        </xdr:to>
        <xdr:grpSp>
          <xdr:nvGrpSpPr>
            <xdr:cNvPr id="9" name="グループ化 8">
              <a:extLst>
                <a:ext uri="{FF2B5EF4-FFF2-40B4-BE49-F238E27FC236}">
                  <a16:creationId xmlns:a16="http://schemas.microsoft.com/office/drawing/2014/main" id="{00000000-0008-0000-2100-000009000000}"/>
                </a:ext>
              </a:extLst>
            </xdr:cNvPr>
            <xdr:cNvGrpSpPr/>
          </xdr:nvGrpSpPr>
          <xdr:grpSpPr>
            <a:xfrm>
              <a:off x="2572310" y="4398869"/>
              <a:ext cx="2011457" cy="207819"/>
              <a:chOff x="2558752" y="6265372"/>
              <a:chExt cx="2019303" cy="211284"/>
            </a:xfrm>
          </xdr:grpSpPr>
          <xdr:sp macro="" textlink="">
            <xdr:nvSpPr>
              <xdr:cNvPr id="1185807" name="Check Box 15" hidden="1">
                <a:extLst>
                  <a:ext uri="{63B3BB69-23CF-44E3-9099-C40C66FF867C}">
                    <a14:compatExt spid="_x0000_s1185807"/>
                  </a:ext>
                  <a:ext uri="{FF2B5EF4-FFF2-40B4-BE49-F238E27FC236}">
                    <a16:creationId xmlns:a16="http://schemas.microsoft.com/office/drawing/2014/main" id="{00000000-0008-0000-2100-00000F181200}"/>
                  </a:ext>
                </a:extLst>
              </xdr:cNvPr>
              <xdr:cNvSpPr/>
            </xdr:nvSpPr>
            <xdr:spPr bwMode="auto">
              <a:xfrm>
                <a:off x="3143250" y="6295150"/>
                <a:ext cx="669348" cy="17318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 ・</a:t>
                </a:r>
              </a:p>
            </xdr:txBody>
          </xdr:sp>
          <xdr:sp macro="" textlink="">
            <xdr:nvSpPr>
              <xdr:cNvPr id="1185808" name="Check Box 16" hidden="1">
                <a:extLst>
                  <a:ext uri="{63B3BB69-23CF-44E3-9099-C40C66FF867C}">
                    <a14:compatExt spid="_x0000_s1185808"/>
                  </a:ext>
                  <a:ext uri="{FF2B5EF4-FFF2-40B4-BE49-F238E27FC236}">
                    <a16:creationId xmlns:a16="http://schemas.microsoft.com/office/drawing/2014/main" id="{00000000-0008-0000-2100-000010181200}"/>
                  </a:ext>
                </a:extLst>
              </xdr:cNvPr>
              <xdr:cNvSpPr/>
            </xdr:nvSpPr>
            <xdr:spPr bwMode="auto">
              <a:xfrm>
                <a:off x="3736393" y="6265372"/>
                <a:ext cx="841662" cy="21128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実施なし</a:t>
                </a:r>
              </a:p>
            </xdr:txBody>
          </xdr:sp>
          <xdr:sp macro="" textlink="">
            <xdr:nvSpPr>
              <xdr:cNvPr id="1185809" name="Check Box 17" hidden="1">
                <a:extLst>
                  <a:ext uri="{63B3BB69-23CF-44E3-9099-C40C66FF867C}">
                    <a14:compatExt spid="_x0000_s1185809"/>
                  </a:ext>
                  <a:ext uri="{FF2B5EF4-FFF2-40B4-BE49-F238E27FC236}">
                    <a16:creationId xmlns:a16="http://schemas.microsoft.com/office/drawing/2014/main" id="{00000000-0008-0000-2100-000011181200}"/>
                  </a:ext>
                </a:extLst>
              </xdr:cNvPr>
              <xdr:cNvSpPr/>
            </xdr:nvSpPr>
            <xdr:spPr bwMode="auto">
              <a:xfrm>
                <a:off x="2558752" y="6295151"/>
                <a:ext cx="670182" cy="17318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　・</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6</xdr:row>
          <xdr:rowOff>0</xdr:rowOff>
        </xdr:from>
        <xdr:to>
          <xdr:col>5</xdr:col>
          <xdr:colOff>152400</xdr:colOff>
          <xdr:row>7</xdr:row>
          <xdr:rowOff>38100</xdr:rowOff>
        </xdr:to>
        <xdr:sp macro="" textlink="">
          <xdr:nvSpPr>
            <xdr:cNvPr id="1185812" name="Check Box 5" hidden="1">
              <a:extLst>
                <a:ext uri="{63B3BB69-23CF-44E3-9099-C40C66FF867C}">
                  <a14:compatExt spid="_x0000_s1185812"/>
                </a:ext>
                <a:ext uri="{FF2B5EF4-FFF2-40B4-BE49-F238E27FC236}">
                  <a16:creationId xmlns:a16="http://schemas.microsoft.com/office/drawing/2014/main" id="{00000000-0008-0000-2100-000014181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47625</xdr:colOff>
          <xdr:row>6</xdr:row>
          <xdr:rowOff>0</xdr:rowOff>
        </xdr:from>
        <xdr:to>
          <xdr:col>25</xdr:col>
          <xdr:colOff>0</xdr:colOff>
          <xdr:row>7</xdr:row>
          <xdr:rowOff>0</xdr:rowOff>
        </xdr:to>
        <xdr:sp macro="" textlink="">
          <xdr:nvSpPr>
            <xdr:cNvPr id="1185813" name="Check Box 6" hidden="1">
              <a:extLst>
                <a:ext uri="{63B3BB69-23CF-44E3-9099-C40C66FF867C}">
                  <a14:compatExt spid="_x0000_s1185813"/>
                </a:ext>
                <a:ext uri="{FF2B5EF4-FFF2-40B4-BE49-F238E27FC236}">
                  <a16:creationId xmlns:a16="http://schemas.microsoft.com/office/drawing/2014/main" id="{00000000-0008-0000-2100-000015181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14</xdr:row>
          <xdr:rowOff>0</xdr:rowOff>
        </xdr:from>
        <xdr:to>
          <xdr:col>5</xdr:col>
          <xdr:colOff>152400</xdr:colOff>
          <xdr:row>15</xdr:row>
          <xdr:rowOff>38100</xdr:rowOff>
        </xdr:to>
        <xdr:sp macro="" textlink="">
          <xdr:nvSpPr>
            <xdr:cNvPr id="1185814" name="Check Box 22" hidden="1">
              <a:extLst>
                <a:ext uri="{63B3BB69-23CF-44E3-9099-C40C66FF867C}">
                  <a14:compatExt spid="_x0000_s1185814"/>
                </a:ext>
                <a:ext uri="{FF2B5EF4-FFF2-40B4-BE49-F238E27FC236}">
                  <a16:creationId xmlns:a16="http://schemas.microsoft.com/office/drawing/2014/main" id="{00000000-0008-0000-2100-000016181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47625</xdr:colOff>
          <xdr:row>14</xdr:row>
          <xdr:rowOff>0</xdr:rowOff>
        </xdr:from>
        <xdr:to>
          <xdr:col>25</xdr:col>
          <xdr:colOff>0</xdr:colOff>
          <xdr:row>15</xdr:row>
          <xdr:rowOff>0</xdr:rowOff>
        </xdr:to>
        <xdr:sp macro="" textlink="">
          <xdr:nvSpPr>
            <xdr:cNvPr id="1185815" name="Check Box 23" hidden="1">
              <a:extLst>
                <a:ext uri="{63B3BB69-23CF-44E3-9099-C40C66FF867C}">
                  <a14:compatExt spid="_x0000_s1185815"/>
                </a:ext>
                <a:ext uri="{FF2B5EF4-FFF2-40B4-BE49-F238E27FC236}">
                  <a16:creationId xmlns:a16="http://schemas.microsoft.com/office/drawing/2014/main" id="{00000000-0008-0000-2100-000017181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xdr:from>
          <xdr:col>18</xdr:col>
          <xdr:colOff>4</xdr:colOff>
          <xdr:row>10</xdr:row>
          <xdr:rowOff>161925</xdr:rowOff>
        </xdr:from>
        <xdr:to>
          <xdr:col>24</xdr:col>
          <xdr:colOff>153896</xdr:colOff>
          <xdr:row>12</xdr:row>
          <xdr:rowOff>24220</xdr:rowOff>
        </xdr:to>
        <xdr:grpSp>
          <xdr:nvGrpSpPr>
            <xdr:cNvPr id="10" name="グループ化 9">
              <a:extLst>
                <a:ext uri="{FF2B5EF4-FFF2-40B4-BE49-F238E27FC236}">
                  <a16:creationId xmlns:a16="http://schemas.microsoft.com/office/drawing/2014/main" id="{00000000-0008-0000-2100-00000A000000}"/>
                </a:ext>
              </a:extLst>
            </xdr:cNvPr>
            <xdr:cNvGrpSpPr/>
          </xdr:nvGrpSpPr>
          <xdr:grpSpPr>
            <a:xfrm>
              <a:off x="3124204" y="1676400"/>
              <a:ext cx="1239742" cy="205195"/>
              <a:chOff x="3337746" y="405848"/>
              <a:chExt cx="1222103" cy="212035"/>
            </a:xfrm>
          </xdr:grpSpPr>
          <xdr:sp macro="" textlink="">
            <xdr:nvSpPr>
              <xdr:cNvPr id="1185816" name="Check Box 24" hidden="1">
                <a:extLst>
                  <a:ext uri="{63B3BB69-23CF-44E3-9099-C40C66FF867C}">
                    <a14:compatExt spid="_x0000_s1185816"/>
                  </a:ext>
                  <a:ext uri="{FF2B5EF4-FFF2-40B4-BE49-F238E27FC236}">
                    <a16:creationId xmlns:a16="http://schemas.microsoft.com/office/drawing/2014/main" id="{00000000-0008-0000-2100-000018181200}"/>
                  </a:ext>
                </a:extLst>
              </xdr:cNvPr>
              <xdr:cNvSpPr/>
            </xdr:nvSpPr>
            <xdr:spPr bwMode="auto">
              <a:xfrm>
                <a:off x="3337746" y="405848"/>
                <a:ext cx="670481"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185817" name="Check Box 25" hidden="1">
                <a:extLst>
                  <a:ext uri="{63B3BB69-23CF-44E3-9099-C40C66FF867C}">
                    <a14:compatExt spid="_x0000_s1185817"/>
                  </a:ext>
                  <a:ext uri="{FF2B5EF4-FFF2-40B4-BE49-F238E27FC236}">
                    <a16:creationId xmlns:a16="http://schemas.microsoft.com/office/drawing/2014/main" id="{00000000-0008-0000-2100-000019181200}"/>
                  </a:ext>
                </a:extLst>
              </xdr:cNvPr>
              <xdr:cNvSpPr/>
            </xdr:nvSpPr>
            <xdr:spPr bwMode="auto">
              <a:xfrm>
                <a:off x="3882335" y="405848"/>
                <a:ext cx="677514"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4</xdr:colOff>
          <xdr:row>45</xdr:row>
          <xdr:rowOff>134470</xdr:rowOff>
        </xdr:from>
        <xdr:to>
          <xdr:col>24</xdr:col>
          <xdr:colOff>152216</xdr:colOff>
          <xdr:row>47</xdr:row>
          <xdr:rowOff>11332</xdr:rowOff>
        </xdr:to>
        <xdr:grpSp>
          <xdr:nvGrpSpPr>
            <xdr:cNvPr id="11" name="グループ化 10">
              <a:extLst>
                <a:ext uri="{FF2B5EF4-FFF2-40B4-BE49-F238E27FC236}">
                  <a16:creationId xmlns:a16="http://schemas.microsoft.com/office/drawing/2014/main" id="{00000000-0008-0000-2100-00000B000000}"/>
                </a:ext>
              </a:extLst>
            </xdr:cNvPr>
            <xdr:cNvGrpSpPr/>
          </xdr:nvGrpSpPr>
          <xdr:grpSpPr>
            <a:xfrm>
              <a:off x="3124204" y="8316445"/>
              <a:ext cx="1238062" cy="219762"/>
              <a:chOff x="3337793" y="405848"/>
              <a:chExt cx="1222105" cy="212035"/>
            </a:xfrm>
          </xdr:grpSpPr>
          <xdr:sp macro="" textlink="">
            <xdr:nvSpPr>
              <xdr:cNvPr id="1185818" name="Check Box 26" hidden="1">
                <a:extLst>
                  <a:ext uri="{63B3BB69-23CF-44E3-9099-C40C66FF867C}">
                    <a14:compatExt spid="_x0000_s1185818"/>
                  </a:ext>
                  <a:ext uri="{FF2B5EF4-FFF2-40B4-BE49-F238E27FC236}">
                    <a16:creationId xmlns:a16="http://schemas.microsoft.com/office/drawing/2014/main" id="{00000000-0008-0000-2100-00001A181200}"/>
                  </a:ext>
                </a:extLst>
              </xdr:cNvPr>
              <xdr:cNvSpPr/>
            </xdr:nvSpPr>
            <xdr:spPr bwMode="auto">
              <a:xfrm>
                <a:off x="3337793" y="405848"/>
                <a:ext cx="670484"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　・</a:t>
                </a:r>
              </a:p>
            </xdr:txBody>
          </xdr:sp>
          <xdr:sp macro="" textlink="">
            <xdr:nvSpPr>
              <xdr:cNvPr id="1185819" name="Check Box 27" hidden="1">
                <a:extLst>
                  <a:ext uri="{63B3BB69-23CF-44E3-9099-C40C66FF867C}">
                    <a14:compatExt spid="_x0000_s1185819"/>
                  </a:ext>
                  <a:ext uri="{FF2B5EF4-FFF2-40B4-BE49-F238E27FC236}">
                    <a16:creationId xmlns:a16="http://schemas.microsoft.com/office/drawing/2014/main" id="{00000000-0008-0000-2100-00001B181200}"/>
                  </a:ext>
                </a:extLst>
              </xdr:cNvPr>
              <xdr:cNvSpPr/>
            </xdr:nvSpPr>
            <xdr:spPr bwMode="auto">
              <a:xfrm>
                <a:off x="3882384" y="405848"/>
                <a:ext cx="677514"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32</xdr:row>
          <xdr:rowOff>9525</xdr:rowOff>
        </xdr:from>
        <xdr:to>
          <xdr:col>9</xdr:col>
          <xdr:colOff>9525</xdr:colOff>
          <xdr:row>32</xdr:row>
          <xdr:rowOff>200025</xdr:rowOff>
        </xdr:to>
        <xdr:sp macro="" textlink="">
          <xdr:nvSpPr>
            <xdr:cNvPr id="1185820" name="Check Box 10" hidden="1">
              <a:extLst>
                <a:ext uri="{63B3BB69-23CF-44E3-9099-C40C66FF867C}">
                  <a14:compatExt spid="_x0000_s1185820"/>
                </a:ext>
                <a:ext uri="{FF2B5EF4-FFF2-40B4-BE49-F238E27FC236}">
                  <a16:creationId xmlns:a16="http://schemas.microsoft.com/office/drawing/2014/main" id="{00000000-0008-0000-2100-00001C181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32</xdr:row>
          <xdr:rowOff>19050</xdr:rowOff>
        </xdr:from>
        <xdr:to>
          <xdr:col>13</xdr:col>
          <xdr:colOff>19050</xdr:colOff>
          <xdr:row>33</xdr:row>
          <xdr:rowOff>0</xdr:rowOff>
        </xdr:to>
        <xdr:sp macro="" textlink="">
          <xdr:nvSpPr>
            <xdr:cNvPr id="1185821" name="Check Box 64" hidden="1">
              <a:extLst>
                <a:ext uri="{63B3BB69-23CF-44E3-9099-C40C66FF867C}">
                  <a14:compatExt spid="_x0000_s1185821"/>
                </a:ext>
                <a:ext uri="{FF2B5EF4-FFF2-40B4-BE49-F238E27FC236}">
                  <a16:creationId xmlns:a16="http://schemas.microsoft.com/office/drawing/2014/main" id="{00000000-0008-0000-2100-00001D181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32</xdr:row>
          <xdr:rowOff>19050</xdr:rowOff>
        </xdr:from>
        <xdr:to>
          <xdr:col>17</xdr:col>
          <xdr:colOff>19050</xdr:colOff>
          <xdr:row>33</xdr:row>
          <xdr:rowOff>0</xdr:rowOff>
        </xdr:to>
        <xdr:sp macro="" textlink="">
          <xdr:nvSpPr>
            <xdr:cNvPr id="1185822" name="Check Box 65" hidden="1">
              <a:extLst>
                <a:ext uri="{63B3BB69-23CF-44E3-9099-C40C66FF867C}">
                  <a14:compatExt spid="_x0000_s1185822"/>
                </a:ext>
                <a:ext uri="{FF2B5EF4-FFF2-40B4-BE49-F238E27FC236}">
                  <a16:creationId xmlns:a16="http://schemas.microsoft.com/office/drawing/2014/main" id="{00000000-0008-0000-2100-00001E181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33</xdr:row>
          <xdr:rowOff>9525</xdr:rowOff>
        </xdr:from>
        <xdr:to>
          <xdr:col>9</xdr:col>
          <xdr:colOff>9525</xdr:colOff>
          <xdr:row>33</xdr:row>
          <xdr:rowOff>200025</xdr:rowOff>
        </xdr:to>
        <xdr:sp macro="" textlink="">
          <xdr:nvSpPr>
            <xdr:cNvPr id="1185823" name="Check Box 66" hidden="1">
              <a:extLst>
                <a:ext uri="{63B3BB69-23CF-44E3-9099-C40C66FF867C}">
                  <a14:compatExt spid="_x0000_s1185823"/>
                </a:ext>
                <a:ext uri="{FF2B5EF4-FFF2-40B4-BE49-F238E27FC236}">
                  <a16:creationId xmlns:a16="http://schemas.microsoft.com/office/drawing/2014/main" id="{00000000-0008-0000-2100-00001F181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33</xdr:row>
          <xdr:rowOff>19050</xdr:rowOff>
        </xdr:from>
        <xdr:to>
          <xdr:col>13</xdr:col>
          <xdr:colOff>19050</xdr:colOff>
          <xdr:row>34</xdr:row>
          <xdr:rowOff>0</xdr:rowOff>
        </xdr:to>
        <xdr:sp macro="" textlink="">
          <xdr:nvSpPr>
            <xdr:cNvPr id="1185824" name="Check Box 67" hidden="1">
              <a:extLst>
                <a:ext uri="{63B3BB69-23CF-44E3-9099-C40C66FF867C}">
                  <a14:compatExt spid="_x0000_s1185824"/>
                </a:ext>
                <a:ext uri="{FF2B5EF4-FFF2-40B4-BE49-F238E27FC236}">
                  <a16:creationId xmlns:a16="http://schemas.microsoft.com/office/drawing/2014/main" id="{00000000-0008-0000-2100-000020181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33</xdr:row>
          <xdr:rowOff>19050</xdr:rowOff>
        </xdr:from>
        <xdr:to>
          <xdr:col>17</xdr:col>
          <xdr:colOff>19050</xdr:colOff>
          <xdr:row>34</xdr:row>
          <xdr:rowOff>0</xdr:rowOff>
        </xdr:to>
        <xdr:sp macro="" textlink="">
          <xdr:nvSpPr>
            <xdr:cNvPr id="1185825" name="Check Box 68" hidden="1">
              <a:extLst>
                <a:ext uri="{63B3BB69-23CF-44E3-9099-C40C66FF867C}">
                  <a14:compatExt spid="_x0000_s1185825"/>
                </a:ext>
                <a:ext uri="{FF2B5EF4-FFF2-40B4-BE49-F238E27FC236}">
                  <a16:creationId xmlns:a16="http://schemas.microsoft.com/office/drawing/2014/main" id="{00000000-0008-0000-2100-000021181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34</xdr:row>
          <xdr:rowOff>9525</xdr:rowOff>
        </xdr:from>
        <xdr:to>
          <xdr:col>9</xdr:col>
          <xdr:colOff>9525</xdr:colOff>
          <xdr:row>34</xdr:row>
          <xdr:rowOff>200025</xdr:rowOff>
        </xdr:to>
        <xdr:sp macro="" textlink="">
          <xdr:nvSpPr>
            <xdr:cNvPr id="1185826" name="Check Box 69" hidden="1">
              <a:extLst>
                <a:ext uri="{63B3BB69-23CF-44E3-9099-C40C66FF867C}">
                  <a14:compatExt spid="_x0000_s1185826"/>
                </a:ext>
                <a:ext uri="{FF2B5EF4-FFF2-40B4-BE49-F238E27FC236}">
                  <a16:creationId xmlns:a16="http://schemas.microsoft.com/office/drawing/2014/main" id="{00000000-0008-0000-2100-000022181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34</xdr:row>
          <xdr:rowOff>19050</xdr:rowOff>
        </xdr:from>
        <xdr:to>
          <xdr:col>13</xdr:col>
          <xdr:colOff>19050</xdr:colOff>
          <xdr:row>35</xdr:row>
          <xdr:rowOff>0</xdr:rowOff>
        </xdr:to>
        <xdr:sp macro="" textlink="">
          <xdr:nvSpPr>
            <xdr:cNvPr id="1185827" name="Check Box 70" hidden="1">
              <a:extLst>
                <a:ext uri="{63B3BB69-23CF-44E3-9099-C40C66FF867C}">
                  <a14:compatExt spid="_x0000_s1185827"/>
                </a:ext>
                <a:ext uri="{FF2B5EF4-FFF2-40B4-BE49-F238E27FC236}">
                  <a16:creationId xmlns:a16="http://schemas.microsoft.com/office/drawing/2014/main" id="{00000000-0008-0000-2100-000023181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34</xdr:row>
          <xdr:rowOff>19050</xdr:rowOff>
        </xdr:from>
        <xdr:to>
          <xdr:col>17</xdr:col>
          <xdr:colOff>19050</xdr:colOff>
          <xdr:row>35</xdr:row>
          <xdr:rowOff>0</xdr:rowOff>
        </xdr:to>
        <xdr:sp macro="" textlink="">
          <xdr:nvSpPr>
            <xdr:cNvPr id="1185828" name="Check Box 71" hidden="1">
              <a:extLst>
                <a:ext uri="{63B3BB69-23CF-44E3-9099-C40C66FF867C}">
                  <a14:compatExt spid="_x0000_s1185828"/>
                </a:ext>
                <a:ext uri="{FF2B5EF4-FFF2-40B4-BE49-F238E27FC236}">
                  <a16:creationId xmlns:a16="http://schemas.microsoft.com/office/drawing/2014/main" id="{00000000-0008-0000-2100-000024181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35</xdr:row>
          <xdr:rowOff>9525</xdr:rowOff>
        </xdr:from>
        <xdr:to>
          <xdr:col>9</xdr:col>
          <xdr:colOff>9525</xdr:colOff>
          <xdr:row>35</xdr:row>
          <xdr:rowOff>200025</xdr:rowOff>
        </xdr:to>
        <xdr:sp macro="" textlink="">
          <xdr:nvSpPr>
            <xdr:cNvPr id="1185829" name="Check Box 72" hidden="1">
              <a:extLst>
                <a:ext uri="{63B3BB69-23CF-44E3-9099-C40C66FF867C}">
                  <a14:compatExt spid="_x0000_s1185829"/>
                </a:ext>
                <a:ext uri="{FF2B5EF4-FFF2-40B4-BE49-F238E27FC236}">
                  <a16:creationId xmlns:a16="http://schemas.microsoft.com/office/drawing/2014/main" id="{00000000-0008-0000-2100-000025181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35</xdr:row>
          <xdr:rowOff>19050</xdr:rowOff>
        </xdr:from>
        <xdr:to>
          <xdr:col>13</xdr:col>
          <xdr:colOff>19050</xdr:colOff>
          <xdr:row>36</xdr:row>
          <xdr:rowOff>0</xdr:rowOff>
        </xdr:to>
        <xdr:sp macro="" textlink="">
          <xdr:nvSpPr>
            <xdr:cNvPr id="1185830" name="Check Box 73" hidden="1">
              <a:extLst>
                <a:ext uri="{63B3BB69-23CF-44E3-9099-C40C66FF867C}">
                  <a14:compatExt spid="_x0000_s1185830"/>
                </a:ext>
                <a:ext uri="{FF2B5EF4-FFF2-40B4-BE49-F238E27FC236}">
                  <a16:creationId xmlns:a16="http://schemas.microsoft.com/office/drawing/2014/main" id="{00000000-0008-0000-2100-000026181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35</xdr:row>
          <xdr:rowOff>19050</xdr:rowOff>
        </xdr:from>
        <xdr:to>
          <xdr:col>17</xdr:col>
          <xdr:colOff>19050</xdr:colOff>
          <xdr:row>36</xdr:row>
          <xdr:rowOff>0</xdr:rowOff>
        </xdr:to>
        <xdr:sp macro="" textlink="">
          <xdr:nvSpPr>
            <xdr:cNvPr id="1185831" name="Check Box 74" hidden="1">
              <a:extLst>
                <a:ext uri="{63B3BB69-23CF-44E3-9099-C40C66FF867C}">
                  <a14:compatExt spid="_x0000_s1185831"/>
                </a:ext>
                <a:ext uri="{FF2B5EF4-FFF2-40B4-BE49-F238E27FC236}">
                  <a16:creationId xmlns:a16="http://schemas.microsoft.com/office/drawing/2014/main" id="{00000000-0008-0000-2100-000027181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36</xdr:row>
          <xdr:rowOff>9525</xdr:rowOff>
        </xdr:from>
        <xdr:to>
          <xdr:col>9</xdr:col>
          <xdr:colOff>9525</xdr:colOff>
          <xdr:row>36</xdr:row>
          <xdr:rowOff>200025</xdr:rowOff>
        </xdr:to>
        <xdr:sp macro="" textlink="">
          <xdr:nvSpPr>
            <xdr:cNvPr id="1185832" name="Check Box 75" hidden="1">
              <a:extLst>
                <a:ext uri="{63B3BB69-23CF-44E3-9099-C40C66FF867C}">
                  <a14:compatExt spid="_x0000_s1185832"/>
                </a:ext>
                <a:ext uri="{FF2B5EF4-FFF2-40B4-BE49-F238E27FC236}">
                  <a16:creationId xmlns:a16="http://schemas.microsoft.com/office/drawing/2014/main" id="{00000000-0008-0000-2100-000028181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36</xdr:row>
          <xdr:rowOff>19050</xdr:rowOff>
        </xdr:from>
        <xdr:to>
          <xdr:col>13</xdr:col>
          <xdr:colOff>19050</xdr:colOff>
          <xdr:row>37</xdr:row>
          <xdr:rowOff>0</xdr:rowOff>
        </xdr:to>
        <xdr:sp macro="" textlink="">
          <xdr:nvSpPr>
            <xdr:cNvPr id="1185833" name="Check Box 76" hidden="1">
              <a:extLst>
                <a:ext uri="{63B3BB69-23CF-44E3-9099-C40C66FF867C}">
                  <a14:compatExt spid="_x0000_s1185833"/>
                </a:ext>
                <a:ext uri="{FF2B5EF4-FFF2-40B4-BE49-F238E27FC236}">
                  <a16:creationId xmlns:a16="http://schemas.microsoft.com/office/drawing/2014/main" id="{00000000-0008-0000-2100-000029181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36</xdr:row>
          <xdr:rowOff>19050</xdr:rowOff>
        </xdr:from>
        <xdr:to>
          <xdr:col>17</xdr:col>
          <xdr:colOff>19050</xdr:colOff>
          <xdr:row>37</xdr:row>
          <xdr:rowOff>0</xdr:rowOff>
        </xdr:to>
        <xdr:sp macro="" textlink="">
          <xdr:nvSpPr>
            <xdr:cNvPr id="1185834" name="Check Box 77" hidden="1">
              <a:extLst>
                <a:ext uri="{63B3BB69-23CF-44E3-9099-C40C66FF867C}">
                  <a14:compatExt spid="_x0000_s1185834"/>
                </a:ext>
                <a:ext uri="{FF2B5EF4-FFF2-40B4-BE49-F238E27FC236}">
                  <a16:creationId xmlns:a16="http://schemas.microsoft.com/office/drawing/2014/main" id="{00000000-0008-0000-2100-00002A181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37</xdr:row>
          <xdr:rowOff>9525</xdr:rowOff>
        </xdr:from>
        <xdr:to>
          <xdr:col>9</xdr:col>
          <xdr:colOff>9525</xdr:colOff>
          <xdr:row>37</xdr:row>
          <xdr:rowOff>200025</xdr:rowOff>
        </xdr:to>
        <xdr:sp macro="" textlink="">
          <xdr:nvSpPr>
            <xdr:cNvPr id="1185835" name="Check Box 78" hidden="1">
              <a:extLst>
                <a:ext uri="{63B3BB69-23CF-44E3-9099-C40C66FF867C}">
                  <a14:compatExt spid="_x0000_s1185835"/>
                </a:ext>
                <a:ext uri="{FF2B5EF4-FFF2-40B4-BE49-F238E27FC236}">
                  <a16:creationId xmlns:a16="http://schemas.microsoft.com/office/drawing/2014/main" id="{00000000-0008-0000-2100-00002B181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37</xdr:row>
          <xdr:rowOff>19050</xdr:rowOff>
        </xdr:from>
        <xdr:to>
          <xdr:col>13</xdr:col>
          <xdr:colOff>19050</xdr:colOff>
          <xdr:row>38</xdr:row>
          <xdr:rowOff>0</xdr:rowOff>
        </xdr:to>
        <xdr:sp macro="" textlink="">
          <xdr:nvSpPr>
            <xdr:cNvPr id="1185836" name="Check Box 79" hidden="1">
              <a:extLst>
                <a:ext uri="{63B3BB69-23CF-44E3-9099-C40C66FF867C}">
                  <a14:compatExt spid="_x0000_s1185836"/>
                </a:ext>
                <a:ext uri="{FF2B5EF4-FFF2-40B4-BE49-F238E27FC236}">
                  <a16:creationId xmlns:a16="http://schemas.microsoft.com/office/drawing/2014/main" id="{00000000-0008-0000-2100-00002C181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37</xdr:row>
          <xdr:rowOff>19050</xdr:rowOff>
        </xdr:from>
        <xdr:to>
          <xdr:col>17</xdr:col>
          <xdr:colOff>19050</xdr:colOff>
          <xdr:row>38</xdr:row>
          <xdr:rowOff>0</xdr:rowOff>
        </xdr:to>
        <xdr:sp macro="" textlink="">
          <xdr:nvSpPr>
            <xdr:cNvPr id="1185837" name="Check Box 80" hidden="1">
              <a:extLst>
                <a:ext uri="{63B3BB69-23CF-44E3-9099-C40C66FF867C}">
                  <a14:compatExt spid="_x0000_s1185837"/>
                </a:ext>
                <a:ext uri="{FF2B5EF4-FFF2-40B4-BE49-F238E27FC236}">
                  <a16:creationId xmlns:a16="http://schemas.microsoft.com/office/drawing/2014/main" id="{00000000-0008-0000-2100-00002D181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38</xdr:row>
          <xdr:rowOff>9525</xdr:rowOff>
        </xdr:from>
        <xdr:to>
          <xdr:col>9</xdr:col>
          <xdr:colOff>9525</xdr:colOff>
          <xdr:row>38</xdr:row>
          <xdr:rowOff>200025</xdr:rowOff>
        </xdr:to>
        <xdr:sp macro="" textlink="">
          <xdr:nvSpPr>
            <xdr:cNvPr id="1185838" name="Check Box 81" hidden="1">
              <a:extLst>
                <a:ext uri="{63B3BB69-23CF-44E3-9099-C40C66FF867C}">
                  <a14:compatExt spid="_x0000_s1185838"/>
                </a:ext>
                <a:ext uri="{FF2B5EF4-FFF2-40B4-BE49-F238E27FC236}">
                  <a16:creationId xmlns:a16="http://schemas.microsoft.com/office/drawing/2014/main" id="{00000000-0008-0000-2100-00002E181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38</xdr:row>
          <xdr:rowOff>19050</xdr:rowOff>
        </xdr:from>
        <xdr:to>
          <xdr:col>13</xdr:col>
          <xdr:colOff>19050</xdr:colOff>
          <xdr:row>39</xdr:row>
          <xdr:rowOff>0</xdr:rowOff>
        </xdr:to>
        <xdr:sp macro="" textlink="">
          <xdr:nvSpPr>
            <xdr:cNvPr id="1185839" name="Check Box 82" hidden="1">
              <a:extLst>
                <a:ext uri="{63B3BB69-23CF-44E3-9099-C40C66FF867C}">
                  <a14:compatExt spid="_x0000_s1185839"/>
                </a:ext>
                <a:ext uri="{FF2B5EF4-FFF2-40B4-BE49-F238E27FC236}">
                  <a16:creationId xmlns:a16="http://schemas.microsoft.com/office/drawing/2014/main" id="{00000000-0008-0000-2100-00002F181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38</xdr:row>
          <xdr:rowOff>19050</xdr:rowOff>
        </xdr:from>
        <xdr:to>
          <xdr:col>17</xdr:col>
          <xdr:colOff>19050</xdr:colOff>
          <xdr:row>39</xdr:row>
          <xdr:rowOff>0</xdr:rowOff>
        </xdr:to>
        <xdr:sp macro="" textlink="">
          <xdr:nvSpPr>
            <xdr:cNvPr id="1185840" name="Check Box 83" hidden="1">
              <a:extLst>
                <a:ext uri="{63B3BB69-23CF-44E3-9099-C40C66FF867C}">
                  <a14:compatExt spid="_x0000_s1185840"/>
                </a:ext>
                <a:ext uri="{FF2B5EF4-FFF2-40B4-BE49-F238E27FC236}">
                  <a16:creationId xmlns:a16="http://schemas.microsoft.com/office/drawing/2014/main" id="{00000000-0008-0000-2100-000030181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39</xdr:row>
          <xdr:rowOff>9525</xdr:rowOff>
        </xdr:from>
        <xdr:to>
          <xdr:col>9</xdr:col>
          <xdr:colOff>9525</xdr:colOff>
          <xdr:row>39</xdr:row>
          <xdr:rowOff>200025</xdr:rowOff>
        </xdr:to>
        <xdr:sp macro="" textlink="">
          <xdr:nvSpPr>
            <xdr:cNvPr id="1185841" name="Check Box 84" hidden="1">
              <a:extLst>
                <a:ext uri="{63B3BB69-23CF-44E3-9099-C40C66FF867C}">
                  <a14:compatExt spid="_x0000_s1185841"/>
                </a:ext>
                <a:ext uri="{FF2B5EF4-FFF2-40B4-BE49-F238E27FC236}">
                  <a16:creationId xmlns:a16="http://schemas.microsoft.com/office/drawing/2014/main" id="{00000000-0008-0000-2100-000031181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39</xdr:row>
          <xdr:rowOff>19050</xdr:rowOff>
        </xdr:from>
        <xdr:to>
          <xdr:col>13</xdr:col>
          <xdr:colOff>19050</xdr:colOff>
          <xdr:row>40</xdr:row>
          <xdr:rowOff>0</xdr:rowOff>
        </xdr:to>
        <xdr:sp macro="" textlink="">
          <xdr:nvSpPr>
            <xdr:cNvPr id="1185842" name="Check Box 85" hidden="1">
              <a:extLst>
                <a:ext uri="{63B3BB69-23CF-44E3-9099-C40C66FF867C}">
                  <a14:compatExt spid="_x0000_s1185842"/>
                </a:ext>
                <a:ext uri="{FF2B5EF4-FFF2-40B4-BE49-F238E27FC236}">
                  <a16:creationId xmlns:a16="http://schemas.microsoft.com/office/drawing/2014/main" id="{00000000-0008-0000-2100-000032181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39</xdr:row>
          <xdr:rowOff>19050</xdr:rowOff>
        </xdr:from>
        <xdr:to>
          <xdr:col>17</xdr:col>
          <xdr:colOff>19050</xdr:colOff>
          <xdr:row>40</xdr:row>
          <xdr:rowOff>0</xdr:rowOff>
        </xdr:to>
        <xdr:sp macro="" textlink="">
          <xdr:nvSpPr>
            <xdr:cNvPr id="1185843" name="Check Box 86" hidden="1">
              <a:extLst>
                <a:ext uri="{63B3BB69-23CF-44E3-9099-C40C66FF867C}">
                  <a14:compatExt spid="_x0000_s1185843"/>
                </a:ext>
                <a:ext uri="{FF2B5EF4-FFF2-40B4-BE49-F238E27FC236}">
                  <a16:creationId xmlns:a16="http://schemas.microsoft.com/office/drawing/2014/main" id="{00000000-0008-0000-2100-000033181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40</xdr:row>
          <xdr:rowOff>9525</xdr:rowOff>
        </xdr:from>
        <xdr:to>
          <xdr:col>9</xdr:col>
          <xdr:colOff>9525</xdr:colOff>
          <xdr:row>40</xdr:row>
          <xdr:rowOff>200025</xdr:rowOff>
        </xdr:to>
        <xdr:sp macro="" textlink="">
          <xdr:nvSpPr>
            <xdr:cNvPr id="1185844" name="Check Box 87" hidden="1">
              <a:extLst>
                <a:ext uri="{63B3BB69-23CF-44E3-9099-C40C66FF867C}">
                  <a14:compatExt spid="_x0000_s1185844"/>
                </a:ext>
                <a:ext uri="{FF2B5EF4-FFF2-40B4-BE49-F238E27FC236}">
                  <a16:creationId xmlns:a16="http://schemas.microsoft.com/office/drawing/2014/main" id="{00000000-0008-0000-2100-000034181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40</xdr:row>
          <xdr:rowOff>19050</xdr:rowOff>
        </xdr:from>
        <xdr:to>
          <xdr:col>13</xdr:col>
          <xdr:colOff>19050</xdr:colOff>
          <xdr:row>41</xdr:row>
          <xdr:rowOff>0</xdr:rowOff>
        </xdr:to>
        <xdr:sp macro="" textlink="">
          <xdr:nvSpPr>
            <xdr:cNvPr id="1185845" name="Check Box 88" hidden="1">
              <a:extLst>
                <a:ext uri="{63B3BB69-23CF-44E3-9099-C40C66FF867C}">
                  <a14:compatExt spid="_x0000_s1185845"/>
                </a:ext>
                <a:ext uri="{FF2B5EF4-FFF2-40B4-BE49-F238E27FC236}">
                  <a16:creationId xmlns:a16="http://schemas.microsoft.com/office/drawing/2014/main" id="{00000000-0008-0000-2100-000035181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40</xdr:row>
          <xdr:rowOff>19050</xdr:rowOff>
        </xdr:from>
        <xdr:to>
          <xdr:col>17</xdr:col>
          <xdr:colOff>19050</xdr:colOff>
          <xdr:row>41</xdr:row>
          <xdr:rowOff>0</xdr:rowOff>
        </xdr:to>
        <xdr:sp macro="" textlink="">
          <xdr:nvSpPr>
            <xdr:cNvPr id="1185846" name="Check Box 89" hidden="1">
              <a:extLst>
                <a:ext uri="{63B3BB69-23CF-44E3-9099-C40C66FF867C}">
                  <a14:compatExt spid="_x0000_s1185846"/>
                </a:ext>
                <a:ext uri="{FF2B5EF4-FFF2-40B4-BE49-F238E27FC236}">
                  <a16:creationId xmlns:a16="http://schemas.microsoft.com/office/drawing/2014/main" id="{00000000-0008-0000-2100-000036181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41</xdr:row>
          <xdr:rowOff>9525</xdr:rowOff>
        </xdr:from>
        <xdr:to>
          <xdr:col>9</xdr:col>
          <xdr:colOff>9525</xdr:colOff>
          <xdr:row>41</xdr:row>
          <xdr:rowOff>200025</xdr:rowOff>
        </xdr:to>
        <xdr:sp macro="" textlink="">
          <xdr:nvSpPr>
            <xdr:cNvPr id="1185847" name="Check Box 90" hidden="1">
              <a:extLst>
                <a:ext uri="{63B3BB69-23CF-44E3-9099-C40C66FF867C}">
                  <a14:compatExt spid="_x0000_s1185847"/>
                </a:ext>
                <a:ext uri="{FF2B5EF4-FFF2-40B4-BE49-F238E27FC236}">
                  <a16:creationId xmlns:a16="http://schemas.microsoft.com/office/drawing/2014/main" id="{00000000-0008-0000-2100-000037181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41</xdr:row>
          <xdr:rowOff>19050</xdr:rowOff>
        </xdr:from>
        <xdr:to>
          <xdr:col>13</xdr:col>
          <xdr:colOff>19050</xdr:colOff>
          <xdr:row>42</xdr:row>
          <xdr:rowOff>0</xdr:rowOff>
        </xdr:to>
        <xdr:sp macro="" textlink="">
          <xdr:nvSpPr>
            <xdr:cNvPr id="1185848" name="Check Box 91" hidden="1">
              <a:extLst>
                <a:ext uri="{63B3BB69-23CF-44E3-9099-C40C66FF867C}">
                  <a14:compatExt spid="_x0000_s1185848"/>
                </a:ext>
                <a:ext uri="{FF2B5EF4-FFF2-40B4-BE49-F238E27FC236}">
                  <a16:creationId xmlns:a16="http://schemas.microsoft.com/office/drawing/2014/main" id="{00000000-0008-0000-2100-000038181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41</xdr:row>
          <xdr:rowOff>19050</xdr:rowOff>
        </xdr:from>
        <xdr:to>
          <xdr:col>17</xdr:col>
          <xdr:colOff>19050</xdr:colOff>
          <xdr:row>42</xdr:row>
          <xdr:rowOff>0</xdr:rowOff>
        </xdr:to>
        <xdr:sp macro="" textlink="">
          <xdr:nvSpPr>
            <xdr:cNvPr id="1185849" name="Check Box 92" hidden="1">
              <a:extLst>
                <a:ext uri="{63B3BB69-23CF-44E3-9099-C40C66FF867C}">
                  <a14:compatExt spid="_x0000_s1185849"/>
                </a:ext>
                <a:ext uri="{FF2B5EF4-FFF2-40B4-BE49-F238E27FC236}">
                  <a16:creationId xmlns:a16="http://schemas.microsoft.com/office/drawing/2014/main" id="{00000000-0008-0000-2100-000039181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42</xdr:row>
          <xdr:rowOff>9525</xdr:rowOff>
        </xdr:from>
        <xdr:to>
          <xdr:col>9</xdr:col>
          <xdr:colOff>9525</xdr:colOff>
          <xdr:row>42</xdr:row>
          <xdr:rowOff>200025</xdr:rowOff>
        </xdr:to>
        <xdr:sp macro="" textlink="">
          <xdr:nvSpPr>
            <xdr:cNvPr id="1185850" name="Check Box 93" hidden="1">
              <a:extLst>
                <a:ext uri="{63B3BB69-23CF-44E3-9099-C40C66FF867C}">
                  <a14:compatExt spid="_x0000_s1185850"/>
                </a:ext>
                <a:ext uri="{FF2B5EF4-FFF2-40B4-BE49-F238E27FC236}">
                  <a16:creationId xmlns:a16="http://schemas.microsoft.com/office/drawing/2014/main" id="{00000000-0008-0000-2100-00003A181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42</xdr:row>
          <xdr:rowOff>19050</xdr:rowOff>
        </xdr:from>
        <xdr:to>
          <xdr:col>13</xdr:col>
          <xdr:colOff>19050</xdr:colOff>
          <xdr:row>43</xdr:row>
          <xdr:rowOff>0</xdr:rowOff>
        </xdr:to>
        <xdr:sp macro="" textlink="">
          <xdr:nvSpPr>
            <xdr:cNvPr id="1185851" name="Check Box 94" hidden="1">
              <a:extLst>
                <a:ext uri="{63B3BB69-23CF-44E3-9099-C40C66FF867C}">
                  <a14:compatExt spid="_x0000_s1185851"/>
                </a:ext>
                <a:ext uri="{FF2B5EF4-FFF2-40B4-BE49-F238E27FC236}">
                  <a16:creationId xmlns:a16="http://schemas.microsoft.com/office/drawing/2014/main" id="{00000000-0008-0000-2100-00003B181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42</xdr:row>
          <xdr:rowOff>19050</xdr:rowOff>
        </xdr:from>
        <xdr:to>
          <xdr:col>17</xdr:col>
          <xdr:colOff>19050</xdr:colOff>
          <xdr:row>43</xdr:row>
          <xdr:rowOff>0</xdr:rowOff>
        </xdr:to>
        <xdr:sp macro="" textlink="">
          <xdr:nvSpPr>
            <xdr:cNvPr id="1185852" name="Check Box 95" hidden="1">
              <a:extLst>
                <a:ext uri="{63B3BB69-23CF-44E3-9099-C40C66FF867C}">
                  <a14:compatExt spid="_x0000_s1185852"/>
                </a:ext>
                <a:ext uri="{FF2B5EF4-FFF2-40B4-BE49-F238E27FC236}">
                  <a16:creationId xmlns:a16="http://schemas.microsoft.com/office/drawing/2014/main" id="{00000000-0008-0000-2100-00003C181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43</xdr:row>
          <xdr:rowOff>9525</xdr:rowOff>
        </xdr:from>
        <xdr:to>
          <xdr:col>9</xdr:col>
          <xdr:colOff>9525</xdr:colOff>
          <xdr:row>43</xdr:row>
          <xdr:rowOff>200025</xdr:rowOff>
        </xdr:to>
        <xdr:sp macro="" textlink="">
          <xdr:nvSpPr>
            <xdr:cNvPr id="1185853" name="Check Box 96" hidden="1">
              <a:extLst>
                <a:ext uri="{63B3BB69-23CF-44E3-9099-C40C66FF867C}">
                  <a14:compatExt spid="_x0000_s1185853"/>
                </a:ext>
                <a:ext uri="{FF2B5EF4-FFF2-40B4-BE49-F238E27FC236}">
                  <a16:creationId xmlns:a16="http://schemas.microsoft.com/office/drawing/2014/main" id="{00000000-0008-0000-2100-00003D181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43</xdr:row>
          <xdr:rowOff>19050</xdr:rowOff>
        </xdr:from>
        <xdr:to>
          <xdr:col>13</xdr:col>
          <xdr:colOff>19050</xdr:colOff>
          <xdr:row>44</xdr:row>
          <xdr:rowOff>0</xdr:rowOff>
        </xdr:to>
        <xdr:sp macro="" textlink="">
          <xdr:nvSpPr>
            <xdr:cNvPr id="1185854" name="Check Box 97" hidden="1">
              <a:extLst>
                <a:ext uri="{63B3BB69-23CF-44E3-9099-C40C66FF867C}">
                  <a14:compatExt spid="_x0000_s1185854"/>
                </a:ext>
                <a:ext uri="{FF2B5EF4-FFF2-40B4-BE49-F238E27FC236}">
                  <a16:creationId xmlns:a16="http://schemas.microsoft.com/office/drawing/2014/main" id="{00000000-0008-0000-2100-00003E181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43</xdr:row>
          <xdr:rowOff>19050</xdr:rowOff>
        </xdr:from>
        <xdr:to>
          <xdr:col>17</xdr:col>
          <xdr:colOff>19050</xdr:colOff>
          <xdr:row>44</xdr:row>
          <xdr:rowOff>0</xdr:rowOff>
        </xdr:to>
        <xdr:sp macro="" textlink="">
          <xdr:nvSpPr>
            <xdr:cNvPr id="1185855" name="Check Box 98" hidden="1">
              <a:extLst>
                <a:ext uri="{63B3BB69-23CF-44E3-9099-C40C66FF867C}">
                  <a14:compatExt spid="_x0000_s1185855"/>
                </a:ext>
                <a:ext uri="{FF2B5EF4-FFF2-40B4-BE49-F238E27FC236}">
                  <a16:creationId xmlns:a16="http://schemas.microsoft.com/office/drawing/2014/main" id="{00000000-0008-0000-2100-00003F181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32</xdr:row>
          <xdr:rowOff>19050</xdr:rowOff>
        </xdr:from>
        <xdr:to>
          <xdr:col>22</xdr:col>
          <xdr:colOff>19050</xdr:colOff>
          <xdr:row>33</xdr:row>
          <xdr:rowOff>0</xdr:rowOff>
        </xdr:to>
        <xdr:sp macro="" textlink="">
          <xdr:nvSpPr>
            <xdr:cNvPr id="1185856" name="Check Box 64" hidden="1">
              <a:extLst>
                <a:ext uri="{63B3BB69-23CF-44E3-9099-C40C66FF867C}">
                  <a14:compatExt spid="_x0000_s1185856"/>
                </a:ext>
                <a:ext uri="{FF2B5EF4-FFF2-40B4-BE49-F238E27FC236}">
                  <a16:creationId xmlns:a16="http://schemas.microsoft.com/office/drawing/2014/main" id="{00000000-0008-0000-2100-000040181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33</xdr:row>
          <xdr:rowOff>19050</xdr:rowOff>
        </xdr:from>
        <xdr:to>
          <xdr:col>22</xdr:col>
          <xdr:colOff>19050</xdr:colOff>
          <xdr:row>34</xdr:row>
          <xdr:rowOff>0</xdr:rowOff>
        </xdr:to>
        <xdr:sp macro="" textlink="">
          <xdr:nvSpPr>
            <xdr:cNvPr id="1185857" name="Check Box 65" hidden="1">
              <a:extLst>
                <a:ext uri="{63B3BB69-23CF-44E3-9099-C40C66FF867C}">
                  <a14:compatExt spid="_x0000_s1185857"/>
                </a:ext>
                <a:ext uri="{FF2B5EF4-FFF2-40B4-BE49-F238E27FC236}">
                  <a16:creationId xmlns:a16="http://schemas.microsoft.com/office/drawing/2014/main" id="{00000000-0008-0000-2100-000041181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34</xdr:row>
          <xdr:rowOff>19050</xdr:rowOff>
        </xdr:from>
        <xdr:to>
          <xdr:col>22</xdr:col>
          <xdr:colOff>19050</xdr:colOff>
          <xdr:row>35</xdr:row>
          <xdr:rowOff>0</xdr:rowOff>
        </xdr:to>
        <xdr:sp macro="" textlink="">
          <xdr:nvSpPr>
            <xdr:cNvPr id="1185858" name="Check Box 66" hidden="1">
              <a:extLst>
                <a:ext uri="{63B3BB69-23CF-44E3-9099-C40C66FF867C}">
                  <a14:compatExt spid="_x0000_s1185858"/>
                </a:ext>
                <a:ext uri="{FF2B5EF4-FFF2-40B4-BE49-F238E27FC236}">
                  <a16:creationId xmlns:a16="http://schemas.microsoft.com/office/drawing/2014/main" id="{00000000-0008-0000-2100-000042181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35</xdr:row>
          <xdr:rowOff>19050</xdr:rowOff>
        </xdr:from>
        <xdr:to>
          <xdr:col>22</xdr:col>
          <xdr:colOff>19050</xdr:colOff>
          <xdr:row>36</xdr:row>
          <xdr:rowOff>0</xdr:rowOff>
        </xdr:to>
        <xdr:sp macro="" textlink="">
          <xdr:nvSpPr>
            <xdr:cNvPr id="1185859" name="Check Box 67" hidden="1">
              <a:extLst>
                <a:ext uri="{63B3BB69-23CF-44E3-9099-C40C66FF867C}">
                  <a14:compatExt spid="_x0000_s1185859"/>
                </a:ext>
                <a:ext uri="{FF2B5EF4-FFF2-40B4-BE49-F238E27FC236}">
                  <a16:creationId xmlns:a16="http://schemas.microsoft.com/office/drawing/2014/main" id="{00000000-0008-0000-2100-000043181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36</xdr:row>
          <xdr:rowOff>19050</xdr:rowOff>
        </xdr:from>
        <xdr:to>
          <xdr:col>22</xdr:col>
          <xdr:colOff>19050</xdr:colOff>
          <xdr:row>37</xdr:row>
          <xdr:rowOff>0</xdr:rowOff>
        </xdr:to>
        <xdr:sp macro="" textlink="">
          <xdr:nvSpPr>
            <xdr:cNvPr id="1185860" name="Check Box 68" hidden="1">
              <a:extLst>
                <a:ext uri="{63B3BB69-23CF-44E3-9099-C40C66FF867C}">
                  <a14:compatExt spid="_x0000_s1185860"/>
                </a:ext>
                <a:ext uri="{FF2B5EF4-FFF2-40B4-BE49-F238E27FC236}">
                  <a16:creationId xmlns:a16="http://schemas.microsoft.com/office/drawing/2014/main" id="{00000000-0008-0000-2100-000044181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37</xdr:row>
          <xdr:rowOff>19050</xdr:rowOff>
        </xdr:from>
        <xdr:to>
          <xdr:col>22</xdr:col>
          <xdr:colOff>19050</xdr:colOff>
          <xdr:row>38</xdr:row>
          <xdr:rowOff>0</xdr:rowOff>
        </xdr:to>
        <xdr:sp macro="" textlink="">
          <xdr:nvSpPr>
            <xdr:cNvPr id="1185861" name="Check Box 69" hidden="1">
              <a:extLst>
                <a:ext uri="{63B3BB69-23CF-44E3-9099-C40C66FF867C}">
                  <a14:compatExt spid="_x0000_s1185861"/>
                </a:ext>
                <a:ext uri="{FF2B5EF4-FFF2-40B4-BE49-F238E27FC236}">
                  <a16:creationId xmlns:a16="http://schemas.microsoft.com/office/drawing/2014/main" id="{00000000-0008-0000-2100-000045181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38</xdr:row>
          <xdr:rowOff>19050</xdr:rowOff>
        </xdr:from>
        <xdr:to>
          <xdr:col>22</xdr:col>
          <xdr:colOff>19050</xdr:colOff>
          <xdr:row>39</xdr:row>
          <xdr:rowOff>0</xdr:rowOff>
        </xdr:to>
        <xdr:sp macro="" textlink="">
          <xdr:nvSpPr>
            <xdr:cNvPr id="1185862" name="Check Box 70" hidden="1">
              <a:extLst>
                <a:ext uri="{63B3BB69-23CF-44E3-9099-C40C66FF867C}">
                  <a14:compatExt spid="_x0000_s1185862"/>
                </a:ext>
                <a:ext uri="{FF2B5EF4-FFF2-40B4-BE49-F238E27FC236}">
                  <a16:creationId xmlns:a16="http://schemas.microsoft.com/office/drawing/2014/main" id="{00000000-0008-0000-2100-000046181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39</xdr:row>
          <xdr:rowOff>19050</xdr:rowOff>
        </xdr:from>
        <xdr:to>
          <xdr:col>22</xdr:col>
          <xdr:colOff>19050</xdr:colOff>
          <xdr:row>40</xdr:row>
          <xdr:rowOff>0</xdr:rowOff>
        </xdr:to>
        <xdr:sp macro="" textlink="">
          <xdr:nvSpPr>
            <xdr:cNvPr id="1185863" name="Check Box 71" hidden="1">
              <a:extLst>
                <a:ext uri="{63B3BB69-23CF-44E3-9099-C40C66FF867C}">
                  <a14:compatExt spid="_x0000_s1185863"/>
                </a:ext>
                <a:ext uri="{FF2B5EF4-FFF2-40B4-BE49-F238E27FC236}">
                  <a16:creationId xmlns:a16="http://schemas.microsoft.com/office/drawing/2014/main" id="{00000000-0008-0000-2100-000047181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40</xdr:row>
          <xdr:rowOff>19050</xdr:rowOff>
        </xdr:from>
        <xdr:to>
          <xdr:col>22</xdr:col>
          <xdr:colOff>19050</xdr:colOff>
          <xdr:row>41</xdr:row>
          <xdr:rowOff>0</xdr:rowOff>
        </xdr:to>
        <xdr:sp macro="" textlink="">
          <xdr:nvSpPr>
            <xdr:cNvPr id="1185864" name="Check Box 72" hidden="1">
              <a:extLst>
                <a:ext uri="{63B3BB69-23CF-44E3-9099-C40C66FF867C}">
                  <a14:compatExt spid="_x0000_s1185864"/>
                </a:ext>
                <a:ext uri="{FF2B5EF4-FFF2-40B4-BE49-F238E27FC236}">
                  <a16:creationId xmlns:a16="http://schemas.microsoft.com/office/drawing/2014/main" id="{00000000-0008-0000-2100-000048181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41</xdr:row>
          <xdr:rowOff>19050</xdr:rowOff>
        </xdr:from>
        <xdr:to>
          <xdr:col>22</xdr:col>
          <xdr:colOff>19050</xdr:colOff>
          <xdr:row>42</xdr:row>
          <xdr:rowOff>0</xdr:rowOff>
        </xdr:to>
        <xdr:sp macro="" textlink="">
          <xdr:nvSpPr>
            <xdr:cNvPr id="1185865" name="Check Box 73" hidden="1">
              <a:extLst>
                <a:ext uri="{63B3BB69-23CF-44E3-9099-C40C66FF867C}">
                  <a14:compatExt spid="_x0000_s1185865"/>
                </a:ext>
                <a:ext uri="{FF2B5EF4-FFF2-40B4-BE49-F238E27FC236}">
                  <a16:creationId xmlns:a16="http://schemas.microsoft.com/office/drawing/2014/main" id="{00000000-0008-0000-2100-000049181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42</xdr:row>
          <xdr:rowOff>19050</xdr:rowOff>
        </xdr:from>
        <xdr:to>
          <xdr:col>22</xdr:col>
          <xdr:colOff>19050</xdr:colOff>
          <xdr:row>43</xdr:row>
          <xdr:rowOff>0</xdr:rowOff>
        </xdr:to>
        <xdr:sp macro="" textlink="">
          <xdr:nvSpPr>
            <xdr:cNvPr id="1185866" name="Check Box 74" hidden="1">
              <a:extLst>
                <a:ext uri="{63B3BB69-23CF-44E3-9099-C40C66FF867C}">
                  <a14:compatExt spid="_x0000_s1185866"/>
                </a:ext>
                <a:ext uri="{FF2B5EF4-FFF2-40B4-BE49-F238E27FC236}">
                  <a16:creationId xmlns:a16="http://schemas.microsoft.com/office/drawing/2014/main" id="{00000000-0008-0000-2100-00004A181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43</xdr:row>
          <xdr:rowOff>19050</xdr:rowOff>
        </xdr:from>
        <xdr:to>
          <xdr:col>22</xdr:col>
          <xdr:colOff>19050</xdr:colOff>
          <xdr:row>44</xdr:row>
          <xdr:rowOff>0</xdr:rowOff>
        </xdr:to>
        <xdr:sp macro="" textlink="">
          <xdr:nvSpPr>
            <xdr:cNvPr id="1185867" name="Check Box 75" hidden="1">
              <a:extLst>
                <a:ext uri="{63B3BB69-23CF-44E3-9099-C40C66FF867C}">
                  <a14:compatExt spid="_x0000_s1185867"/>
                </a:ext>
                <a:ext uri="{FF2B5EF4-FFF2-40B4-BE49-F238E27FC236}">
                  <a16:creationId xmlns:a16="http://schemas.microsoft.com/office/drawing/2014/main" id="{00000000-0008-0000-2100-00004B181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32</xdr:row>
          <xdr:rowOff>19050</xdr:rowOff>
        </xdr:from>
        <xdr:to>
          <xdr:col>28</xdr:col>
          <xdr:colOff>19050</xdr:colOff>
          <xdr:row>33</xdr:row>
          <xdr:rowOff>0</xdr:rowOff>
        </xdr:to>
        <xdr:sp macro="" textlink="">
          <xdr:nvSpPr>
            <xdr:cNvPr id="1185868" name="Check Box 76" hidden="1">
              <a:extLst>
                <a:ext uri="{63B3BB69-23CF-44E3-9099-C40C66FF867C}">
                  <a14:compatExt spid="_x0000_s1185868"/>
                </a:ext>
                <a:ext uri="{FF2B5EF4-FFF2-40B4-BE49-F238E27FC236}">
                  <a16:creationId xmlns:a16="http://schemas.microsoft.com/office/drawing/2014/main" id="{00000000-0008-0000-2100-00004C181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33</xdr:row>
          <xdr:rowOff>19050</xdr:rowOff>
        </xdr:from>
        <xdr:to>
          <xdr:col>28</xdr:col>
          <xdr:colOff>19050</xdr:colOff>
          <xdr:row>34</xdr:row>
          <xdr:rowOff>0</xdr:rowOff>
        </xdr:to>
        <xdr:sp macro="" textlink="">
          <xdr:nvSpPr>
            <xdr:cNvPr id="1185869" name="Check Box 77" hidden="1">
              <a:extLst>
                <a:ext uri="{63B3BB69-23CF-44E3-9099-C40C66FF867C}">
                  <a14:compatExt spid="_x0000_s1185869"/>
                </a:ext>
                <a:ext uri="{FF2B5EF4-FFF2-40B4-BE49-F238E27FC236}">
                  <a16:creationId xmlns:a16="http://schemas.microsoft.com/office/drawing/2014/main" id="{00000000-0008-0000-2100-00004D181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34</xdr:row>
          <xdr:rowOff>19050</xdr:rowOff>
        </xdr:from>
        <xdr:to>
          <xdr:col>28</xdr:col>
          <xdr:colOff>19050</xdr:colOff>
          <xdr:row>35</xdr:row>
          <xdr:rowOff>0</xdr:rowOff>
        </xdr:to>
        <xdr:sp macro="" textlink="">
          <xdr:nvSpPr>
            <xdr:cNvPr id="1185870" name="Check Box 78" hidden="1">
              <a:extLst>
                <a:ext uri="{63B3BB69-23CF-44E3-9099-C40C66FF867C}">
                  <a14:compatExt spid="_x0000_s1185870"/>
                </a:ext>
                <a:ext uri="{FF2B5EF4-FFF2-40B4-BE49-F238E27FC236}">
                  <a16:creationId xmlns:a16="http://schemas.microsoft.com/office/drawing/2014/main" id="{00000000-0008-0000-2100-00004E181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35</xdr:row>
          <xdr:rowOff>19050</xdr:rowOff>
        </xdr:from>
        <xdr:to>
          <xdr:col>28</xdr:col>
          <xdr:colOff>19050</xdr:colOff>
          <xdr:row>36</xdr:row>
          <xdr:rowOff>0</xdr:rowOff>
        </xdr:to>
        <xdr:sp macro="" textlink="">
          <xdr:nvSpPr>
            <xdr:cNvPr id="1185871" name="Check Box 79" hidden="1">
              <a:extLst>
                <a:ext uri="{63B3BB69-23CF-44E3-9099-C40C66FF867C}">
                  <a14:compatExt spid="_x0000_s1185871"/>
                </a:ext>
                <a:ext uri="{FF2B5EF4-FFF2-40B4-BE49-F238E27FC236}">
                  <a16:creationId xmlns:a16="http://schemas.microsoft.com/office/drawing/2014/main" id="{00000000-0008-0000-2100-00004F181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36</xdr:row>
          <xdr:rowOff>19050</xdr:rowOff>
        </xdr:from>
        <xdr:to>
          <xdr:col>28</xdr:col>
          <xdr:colOff>19050</xdr:colOff>
          <xdr:row>37</xdr:row>
          <xdr:rowOff>0</xdr:rowOff>
        </xdr:to>
        <xdr:sp macro="" textlink="">
          <xdr:nvSpPr>
            <xdr:cNvPr id="1185872" name="Check Box 80" hidden="1">
              <a:extLst>
                <a:ext uri="{63B3BB69-23CF-44E3-9099-C40C66FF867C}">
                  <a14:compatExt spid="_x0000_s1185872"/>
                </a:ext>
                <a:ext uri="{FF2B5EF4-FFF2-40B4-BE49-F238E27FC236}">
                  <a16:creationId xmlns:a16="http://schemas.microsoft.com/office/drawing/2014/main" id="{00000000-0008-0000-2100-000050181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37</xdr:row>
          <xdr:rowOff>19050</xdr:rowOff>
        </xdr:from>
        <xdr:to>
          <xdr:col>28</xdr:col>
          <xdr:colOff>19050</xdr:colOff>
          <xdr:row>38</xdr:row>
          <xdr:rowOff>0</xdr:rowOff>
        </xdr:to>
        <xdr:sp macro="" textlink="">
          <xdr:nvSpPr>
            <xdr:cNvPr id="1185873" name="Check Box 81" hidden="1">
              <a:extLst>
                <a:ext uri="{63B3BB69-23CF-44E3-9099-C40C66FF867C}">
                  <a14:compatExt spid="_x0000_s1185873"/>
                </a:ext>
                <a:ext uri="{FF2B5EF4-FFF2-40B4-BE49-F238E27FC236}">
                  <a16:creationId xmlns:a16="http://schemas.microsoft.com/office/drawing/2014/main" id="{00000000-0008-0000-2100-000051181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38</xdr:row>
          <xdr:rowOff>19050</xdr:rowOff>
        </xdr:from>
        <xdr:to>
          <xdr:col>28</xdr:col>
          <xdr:colOff>19050</xdr:colOff>
          <xdr:row>39</xdr:row>
          <xdr:rowOff>0</xdr:rowOff>
        </xdr:to>
        <xdr:sp macro="" textlink="">
          <xdr:nvSpPr>
            <xdr:cNvPr id="1185874" name="Check Box 82" hidden="1">
              <a:extLst>
                <a:ext uri="{63B3BB69-23CF-44E3-9099-C40C66FF867C}">
                  <a14:compatExt spid="_x0000_s1185874"/>
                </a:ext>
                <a:ext uri="{FF2B5EF4-FFF2-40B4-BE49-F238E27FC236}">
                  <a16:creationId xmlns:a16="http://schemas.microsoft.com/office/drawing/2014/main" id="{00000000-0008-0000-2100-000052181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39</xdr:row>
          <xdr:rowOff>19050</xdr:rowOff>
        </xdr:from>
        <xdr:to>
          <xdr:col>28</xdr:col>
          <xdr:colOff>19050</xdr:colOff>
          <xdr:row>40</xdr:row>
          <xdr:rowOff>0</xdr:rowOff>
        </xdr:to>
        <xdr:sp macro="" textlink="">
          <xdr:nvSpPr>
            <xdr:cNvPr id="1185875" name="Check Box 83" hidden="1">
              <a:extLst>
                <a:ext uri="{63B3BB69-23CF-44E3-9099-C40C66FF867C}">
                  <a14:compatExt spid="_x0000_s1185875"/>
                </a:ext>
                <a:ext uri="{FF2B5EF4-FFF2-40B4-BE49-F238E27FC236}">
                  <a16:creationId xmlns:a16="http://schemas.microsoft.com/office/drawing/2014/main" id="{00000000-0008-0000-2100-000053181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40</xdr:row>
          <xdr:rowOff>19050</xdr:rowOff>
        </xdr:from>
        <xdr:to>
          <xdr:col>28</xdr:col>
          <xdr:colOff>19050</xdr:colOff>
          <xdr:row>41</xdr:row>
          <xdr:rowOff>0</xdr:rowOff>
        </xdr:to>
        <xdr:sp macro="" textlink="">
          <xdr:nvSpPr>
            <xdr:cNvPr id="1185876" name="Check Box 84" hidden="1">
              <a:extLst>
                <a:ext uri="{63B3BB69-23CF-44E3-9099-C40C66FF867C}">
                  <a14:compatExt spid="_x0000_s1185876"/>
                </a:ext>
                <a:ext uri="{FF2B5EF4-FFF2-40B4-BE49-F238E27FC236}">
                  <a16:creationId xmlns:a16="http://schemas.microsoft.com/office/drawing/2014/main" id="{00000000-0008-0000-2100-000054181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41</xdr:row>
          <xdr:rowOff>19050</xdr:rowOff>
        </xdr:from>
        <xdr:to>
          <xdr:col>28</xdr:col>
          <xdr:colOff>19050</xdr:colOff>
          <xdr:row>42</xdr:row>
          <xdr:rowOff>0</xdr:rowOff>
        </xdr:to>
        <xdr:sp macro="" textlink="">
          <xdr:nvSpPr>
            <xdr:cNvPr id="1185877" name="Check Box 85" hidden="1">
              <a:extLst>
                <a:ext uri="{63B3BB69-23CF-44E3-9099-C40C66FF867C}">
                  <a14:compatExt spid="_x0000_s1185877"/>
                </a:ext>
                <a:ext uri="{FF2B5EF4-FFF2-40B4-BE49-F238E27FC236}">
                  <a16:creationId xmlns:a16="http://schemas.microsoft.com/office/drawing/2014/main" id="{00000000-0008-0000-2100-000055181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42</xdr:row>
          <xdr:rowOff>19050</xdr:rowOff>
        </xdr:from>
        <xdr:to>
          <xdr:col>28</xdr:col>
          <xdr:colOff>19050</xdr:colOff>
          <xdr:row>43</xdr:row>
          <xdr:rowOff>0</xdr:rowOff>
        </xdr:to>
        <xdr:sp macro="" textlink="">
          <xdr:nvSpPr>
            <xdr:cNvPr id="1185878" name="Check Box 86" hidden="1">
              <a:extLst>
                <a:ext uri="{63B3BB69-23CF-44E3-9099-C40C66FF867C}">
                  <a14:compatExt spid="_x0000_s1185878"/>
                </a:ext>
                <a:ext uri="{FF2B5EF4-FFF2-40B4-BE49-F238E27FC236}">
                  <a16:creationId xmlns:a16="http://schemas.microsoft.com/office/drawing/2014/main" id="{00000000-0008-0000-2100-000056181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43</xdr:row>
          <xdr:rowOff>19050</xdr:rowOff>
        </xdr:from>
        <xdr:to>
          <xdr:col>28</xdr:col>
          <xdr:colOff>19050</xdr:colOff>
          <xdr:row>44</xdr:row>
          <xdr:rowOff>0</xdr:rowOff>
        </xdr:to>
        <xdr:sp macro="" textlink="">
          <xdr:nvSpPr>
            <xdr:cNvPr id="1185879" name="Check Box 87" hidden="1">
              <a:extLst>
                <a:ext uri="{63B3BB69-23CF-44E3-9099-C40C66FF867C}">
                  <a14:compatExt spid="_x0000_s1185879"/>
                </a:ext>
                <a:ext uri="{FF2B5EF4-FFF2-40B4-BE49-F238E27FC236}">
                  <a16:creationId xmlns:a16="http://schemas.microsoft.com/office/drawing/2014/main" id="{00000000-0008-0000-2100-000057181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17</xdr:col>
      <xdr:colOff>171450</xdr:colOff>
      <xdr:row>51</xdr:row>
      <xdr:rowOff>161925</xdr:rowOff>
    </xdr:from>
    <xdr:to>
      <xdr:col>24</xdr:col>
      <xdr:colOff>149562</xdr:colOff>
      <xdr:row>53</xdr:row>
      <xdr:rowOff>27683</xdr:rowOff>
    </xdr:to>
    <xdr:grpSp>
      <xdr:nvGrpSpPr>
        <xdr:cNvPr id="3" name="グループ化 2">
          <a:extLst>
            <a:ext uri="{FF2B5EF4-FFF2-40B4-BE49-F238E27FC236}">
              <a16:creationId xmlns:a16="http://schemas.microsoft.com/office/drawing/2014/main" id="{00000000-0008-0000-2100-000003000000}"/>
            </a:ext>
          </a:extLst>
        </xdr:cNvPr>
        <xdr:cNvGrpSpPr/>
      </xdr:nvGrpSpPr>
      <xdr:grpSpPr>
        <a:xfrm>
          <a:off x="3114675" y="9372600"/>
          <a:ext cx="1244937" cy="208658"/>
          <a:chOff x="3337909" y="405848"/>
          <a:chExt cx="1222090" cy="212035"/>
        </a:xfrm>
      </xdr:grpSpPr>
      <xdr:sp macro="" textlink="">
        <xdr:nvSpPr>
          <xdr:cNvPr id="12" name="Check Box 43" hidden="1">
            <a:extLst>
              <a:ext uri="{63B3BB69-23CF-44E3-9099-C40C66FF867C}">
                <a14:compatExt xmlns:a14="http://schemas.microsoft.com/office/drawing/2010/main" spid="_x0000_s1222699"/>
              </a:ext>
              <a:ext uri="{FF2B5EF4-FFF2-40B4-BE49-F238E27FC236}">
                <a16:creationId xmlns:a16="http://schemas.microsoft.com/office/drawing/2014/main" id="{00000000-0008-0000-2100-00000C000000}"/>
              </a:ext>
            </a:extLst>
          </xdr:cNvPr>
          <xdr:cNvSpPr/>
        </xdr:nvSpPr>
        <xdr:spPr bwMode="auto">
          <a:xfrm>
            <a:off x="3337909" y="405848"/>
            <a:ext cx="670480" cy="21203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3" name="Check Box 44" hidden="1">
            <a:extLst>
              <a:ext uri="{63B3BB69-23CF-44E3-9099-C40C66FF867C}">
                <a14:compatExt xmlns:a14="http://schemas.microsoft.com/office/drawing/2010/main" spid="_x0000_s1222700"/>
              </a:ext>
              <a:ext uri="{FF2B5EF4-FFF2-40B4-BE49-F238E27FC236}">
                <a16:creationId xmlns:a16="http://schemas.microsoft.com/office/drawing/2014/main" id="{00000000-0008-0000-2100-00000D000000}"/>
              </a:ext>
            </a:extLst>
          </xdr:cNvPr>
          <xdr:cNvSpPr/>
        </xdr:nvSpPr>
        <xdr:spPr bwMode="auto">
          <a:xfrm>
            <a:off x="3882486" y="405848"/>
            <a:ext cx="677513" cy="21203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xdr:from>
          <xdr:col>17</xdr:col>
          <xdr:colOff>171450</xdr:colOff>
          <xdr:row>52</xdr:row>
          <xdr:rowOff>0</xdr:rowOff>
        </xdr:from>
        <xdr:to>
          <xdr:col>24</xdr:col>
          <xdr:colOff>149562</xdr:colOff>
          <xdr:row>53</xdr:row>
          <xdr:rowOff>37208</xdr:rowOff>
        </xdr:to>
        <xdr:grpSp>
          <xdr:nvGrpSpPr>
            <xdr:cNvPr id="15" name="グループ化 14">
              <a:extLst>
                <a:ext uri="{FF2B5EF4-FFF2-40B4-BE49-F238E27FC236}">
                  <a16:creationId xmlns:a16="http://schemas.microsoft.com/office/drawing/2014/main" id="{00000000-0008-0000-2100-00000F000000}"/>
                </a:ext>
              </a:extLst>
            </xdr:cNvPr>
            <xdr:cNvGrpSpPr/>
          </xdr:nvGrpSpPr>
          <xdr:grpSpPr>
            <a:xfrm>
              <a:off x="3114675" y="9382125"/>
              <a:ext cx="1244937" cy="208658"/>
              <a:chOff x="3337868" y="405848"/>
              <a:chExt cx="1222089" cy="212035"/>
            </a:xfrm>
          </xdr:grpSpPr>
          <xdr:sp macro="" textlink="">
            <xdr:nvSpPr>
              <xdr:cNvPr id="1185884" name="Check Box 92" hidden="1">
                <a:extLst>
                  <a:ext uri="{63B3BB69-23CF-44E3-9099-C40C66FF867C}">
                    <a14:compatExt spid="_x0000_s1185884"/>
                  </a:ext>
                  <a:ext uri="{FF2B5EF4-FFF2-40B4-BE49-F238E27FC236}">
                    <a16:creationId xmlns:a16="http://schemas.microsoft.com/office/drawing/2014/main" id="{00000000-0008-0000-2100-00005C181200}"/>
                  </a:ext>
                </a:extLst>
              </xdr:cNvPr>
              <xdr:cNvSpPr/>
            </xdr:nvSpPr>
            <xdr:spPr bwMode="auto">
              <a:xfrm>
                <a:off x="3337868" y="405848"/>
                <a:ext cx="670480"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185885" name="Check Box 93" hidden="1">
                <a:extLst>
                  <a:ext uri="{63B3BB69-23CF-44E3-9099-C40C66FF867C}">
                    <a14:compatExt spid="_x0000_s1185885"/>
                  </a:ext>
                  <a:ext uri="{FF2B5EF4-FFF2-40B4-BE49-F238E27FC236}">
                    <a16:creationId xmlns:a16="http://schemas.microsoft.com/office/drawing/2014/main" id="{00000000-0008-0000-2100-00005D181200}"/>
                  </a:ext>
                </a:extLst>
              </xdr:cNvPr>
              <xdr:cNvSpPr/>
            </xdr:nvSpPr>
            <xdr:spPr bwMode="auto">
              <a:xfrm>
                <a:off x="3882444" y="405848"/>
                <a:ext cx="677513"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171450</xdr:colOff>
          <xdr:row>55</xdr:row>
          <xdr:rowOff>142875</xdr:rowOff>
        </xdr:from>
        <xdr:to>
          <xdr:col>24</xdr:col>
          <xdr:colOff>149562</xdr:colOff>
          <xdr:row>57</xdr:row>
          <xdr:rowOff>8633</xdr:rowOff>
        </xdr:to>
        <xdr:grpSp>
          <xdr:nvGrpSpPr>
            <xdr:cNvPr id="16" name="グループ化 15">
              <a:extLst>
                <a:ext uri="{FF2B5EF4-FFF2-40B4-BE49-F238E27FC236}">
                  <a16:creationId xmlns:a16="http://schemas.microsoft.com/office/drawing/2014/main" id="{00000000-0008-0000-2100-000010000000}"/>
                </a:ext>
              </a:extLst>
            </xdr:cNvPr>
            <xdr:cNvGrpSpPr/>
          </xdr:nvGrpSpPr>
          <xdr:grpSpPr>
            <a:xfrm>
              <a:off x="3114675" y="10039350"/>
              <a:ext cx="1244937" cy="208658"/>
              <a:chOff x="3337868" y="405848"/>
              <a:chExt cx="1222089" cy="212035"/>
            </a:xfrm>
          </xdr:grpSpPr>
          <xdr:sp macro="" textlink="">
            <xdr:nvSpPr>
              <xdr:cNvPr id="1185886" name="Check Box 94" hidden="1">
                <a:extLst>
                  <a:ext uri="{63B3BB69-23CF-44E3-9099-C40C66FF867C}">
                    <a14:compatExt spid="_x0000_s1185886"/>
                  </a:ext>
                  <a:ext uri="{FF2B5EF4-FFF2-40B4-BE49-F238E27FC236}">
                    <a16:creationId xmlns:a16="http://schemas.microsoft.com/office/drawing/2014/main" id="{00000000-0008-0000-2100-00005E181200}"/>
                  </a:ext>
                </a:extLst>
              </xdr:cNvPr>
              <xdr:cNvSpPr/>
            </xdr:nvSpPr>
            <xdr:spPr bwMode="auto">
              <a:xfrm>
                <a:off x="3337868" y="405848"/>
                <a:ext cx="670480"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185887" name="Check Box 95" hidden="1">
                <a:extLst>
                  <a:ext uri="{63B3BB69-23CF-44E3-9099-C40C66FF867C}">
                    <a14:compatExt spid="_x0000_s1185887"/>
                  </a:ext>
                  <a:ext uri="{FF2B5EF4-FFF2-40B4-BE49-F238E27FC236}">
                    <a16:creationId xmlns:a16="http://schemas.microsoft.com/office/drawing/2014/main" id="{00000000-0008-0000-2100-00005F181200}"/>
                  </a:ext>
                </a:extLst>
              </xdr:cNvPr>
              <xdr:cNvSpPr/>
            </xdr:nvSpPr>
            <xdr:spPr bwMode="auto">
              <a:xfrm>
                <a:off x="3882444" y="405848"/>
                <a:ext cx="677513"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wsDr>
</file>

<file path=xl/drawings/drawing31.xml><?xml version="1.0" encoding="utf-8"?>
<xdr:wsDr xmlns:xdr="http://schemas.openxmlformats.org/drawingml/2006/spreadsheetDrawing" xmlns:a="http://schemas.openxmlformats.org/drawingml/2006/main">
  <xdr:twoCellAnchor>
    <xdr:from>
      <xdr:col>17</xdr:col>
      <xdr:colOff>171450</xdr:colOff>
      <xdr:row>4</xdr:row>
      <xdr:rowOff>161925</xdr:rowOff>
    </xdr:from>
    <xdr:to>
      <xdr:col>24</xdr:col>
      <xdr:colOff>149562</xdr:colOff>
      <xdr:row>6</xdr:row>
      <xdr:rowOff>27683</xdr:rowOff>
    </xdr:to>
    <xdr:grpSp>
      <xdr:nvGrpSpPr>
        <xdr:cNvPr id="5" name="グループ化 4">
          <a:extLst>
            <a:ext uri="{FF2B5EF4-FFF2-40B4-BE49-F238E27FC236}">
              <a16:creationId xmlns:a16="http://schemas.microsoft.com/office/drawing/2014/main" id="{00000000-0008-0000-2200-000005000000}"/>
            </a:ext>
          </a:extLst>
        </xdr:cNvPr>
        <xdr:cNvGrpSpPr/>
      </xdr:nvGrpSpPr>
      <xdr:grpSpPr>
        <a:xfrm>
          <a:off x="3114675" y="666750"/>
          <a:ext cx="1244937" cy="208658"/>
          <a:chOff x="3337909" y="405848"/>
          <a:chExt cx="1222090" cy="212035"/>
        </a:xfrm>
      </xdr:grpSpPr>
      <xdr:sp macro="" textlink="">
        <xdr:nvSpPr>
          <xdr:cNvPr id="6" name="Check Box 43" hidden="1">
            <a:extLst>
              <a:ext uri="{63B3BB69-23CF-44E3-9099-C40C66FF867C}">
                <a14:compatExt xmlns:a14="http://schemas.microsoft.com/office/drawing/2010/main" spid="_x0000_s1222699"/>
              </a:ext>
              <a:ext uri="{FF2B5EF4-FFF2-40B4-BE49-F238E27FC236}">
                <a16:creationId xmlns:a16="http://schemas.microsoft.com/office/drawing/2014/main" id="{00000000-0008-0000-2200-000006000000}"/>
              </a:ext>
            </a:extLst>
          </xdr:cNvPr>
          <xdr:cNvSpPr/>
        </xdr:nvSpPr>
        <xdr:spPr bwMode="auto">
          <a:xfrm>
            <a:off x="3337909" y="405848"/>
            <a:ext cx="670480" cy="21203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7" name="Check Box 44" hidden="1">
            <a:extLst>
              <a:ext uri="{63B3BB69-23CF-44E3-9099-C40C66FF867C}">
                <a14:compatExt xmlns:a14="http://schemas.microsoft.com/office/drawing/2010/main" spid="_x0000_s1222700"/>
              </a:ext>
              <a:ext uri="{FF2B5EF4-FFF2-40B4-BE49-F238E27FC236}">
                <a16:creationId xmlns:a16="http://schemas.microsoft.com/office/drawing/2014/main" id="{00000000-0008-0000-2200-000007000000}"/>
              </a:ext>
            </a:extLst>
          </xdr:cNvPr>
          <xdr:cNvSpPr/>
        </xdr:nvSpPr>
        <xdr:spPr bwMode="auto">
          <a:xfrm>
            <a:off x="3882486" y="405848"/>
            <a:ext cx="677513" cy="21203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xdr:from>
          <xdr:col>17</xdr:col>
          <xdr:colOff>171450</xdr:colOff>
          <xdr:row>8</xdr:row>
          <xdr:rowOff>76200</xdr:rowOff>
        </xdr:from>
        <xdr:to>
          <xdr:col>24</xdr:col>
          <xdr:colOff>149562</xdr:colOff>
          <xdr:row>10</xdr:row>
          <xdr:rowOff>27683</xdr:rowOff>
        </xdr:to>
        <xdr:grpSp>
          <xdr:nvGrpSpPr>
            <xdr:cNvPr id="8" name="グループ化 7">
              <a:extLst>
                <a:ext uri="{FF2B5EF4-FFF2-40B4-BE49-F238E27FC236}">
                  <a16:creationId xmlns:a16="http://schemas.microsoft.com/office/drawing/2014/main" id="{00000000-0008-0000-2200-000008000000}"/>
                </a:ext>
              </a:extLst>
            </xdr:cNvPr>
            <xdr:cNvGrpSpPr/>
          </xdr:nvGrpSpPr>
          <xdr:grpSpPr>
            <a:xfrm>
              <a:off x="3114675" y="1266825"/>
              <a:ext cx="1244937" cy="246758"/>
              <a:chOff x="3337868" y="405848"/>
              <a:chExt cx="1222089" cy="212035"/>
            </a:xfrm>
          </xdr:grpSpPr>
          <xdr:sp macro="" textlink="">
            <xdr:nvSpPr>
              <xdr:cNvPr id="1186857" name="Check Box 41" hidden="1">
                <a:extLst>
                  <a:ext uri="{63B3BB69-23CF-44E3-9099-C40C66FF867C}">
                    <a14:compatExt spid="_x0000_s1186857"/>
                  </a:ext>
                  <a:ext uri="{FF2B5EF4-FFF2-40B4-BE49-F238E27FC236}">
                    <a16:creationId xmlns:a16="http://schemas.microsoft.com/office/drawing/2014/main" id="{00000000-0008-0000-2200-0000291C1200}"/>
                  </a:ext>
                </a:extLst>
              </xdr:cNvPr>
              <xdr:cNvSpPr/>
            </xdr:nvSpPr>
            <xdr:spPr bwMode="auto">
              <a:xfrm>
                <a:off x="3337868" y="405848"/>
                <a:ext cx="670480"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186858" name="Check Box 42" hidden="1">
                <a:extLst>
                  <a:ext uri="{63B3BB69-23CF-44E3-9099-C40C66FF867C}">
                    <a14:compatExt spid="_x0000_s1186858"/>
                  </a:ext>
                  <a:ext uri="{FF2B5EF4-FFF2-40B4-BE49-F238E27FC236}">
                    <a16:creationId xmlns:a16="http://schemas.microsoft.com/office/drawing/2014/main" id="{00000000-0008-0000-2200-00002A1C1200}"/>
                  </a:ext>
                </a:extLst>
              </xdr:cNvPr>
              <xdr:cNvSpPr/>
            </xdr:nvSpPr>
            <xdr:spPr bwMode="auto">
              <a:xfrm>
                <a:off x="3882444" y="405848"/>
                <a:ext cx="677513"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171450</xdr:colOff>
          <xdr:row>13</xdr:row>
          <xdr:rowOff>152400</xdr:rowOff>
        </xdr:from>
        <xdr:to>
          <xdr:col>24</xdr:col>
          <xdr:colOff>149562</xdr:colOff>
          <xdr:row>15</xdr:row>
          <xdr:rowOff>18158</xdr:rowOff>
        </xdr:to>
        <xdr:grpSp>
          <xdr:nvGrpSpPr>
            <xdr:cNvPr id="9" name="グループ化 8">
              <a:extLst>
                <a:ext uri="{FF2B5EF4-FFF2-40B4-BE49-F238E27FC236}">
                  <a16:creationId xmlns:a16="http://schemas.microsoft.com/office/drawing/2014/main" id="{00000000-0008-0000-2200-000009000000}"/>
                </a:ext>
              </a:extLst>
            </xdr:cNvPr>
            <xdr:cNvGrpSpPr/>
          </xdr:nvGrpSpPr>
          <xdr:grpSpPr>
            <a:xfrm>
              <a:off x="3114675" y="2152650"/>
              <a:ext cx="1244937" cy="208658"/>
              <a:chOff x="3337868" y="405848"/>
              <a:chExt cx="1222089" cy="212035"/>
            </a:xfrm>
          </xdr:grpSpPr>
          <xdr:sp macro="" textlink="">
            <xdr:nvSpPr>
              <xdr:cNvPr id="1186859" name="Check Box 43" hidden="1">
                <a:extLst>
                  <a:ext uri="{63B3BB69-23CF-44E3-9099-C40C66FF867C}">
                    <a14:compatExt spid="_x0000_s1186859"/>
                  </a:ext>
                  <a:ext uri="{FF2B5EF4-FFF2-40B4-BE49-F238E27FC236}">
                    <a16:creationId xmlns:a16="http://schemas.microsoft.com/office/drawing/2014/main" id="{00000000-0008-0000-2200-00002B1C1200}"/>
                  </a:ext>
                </a:extLst>
              </xdr:cNvPr>
              <xdr:cNvSpPr/>
            </xdr:nvSpPr>
            <xdr:spPr bwMode="auto">
              <a:xfrm>
                <a:off x="3337868" y="405848"/>
                <a:ext cx="670480"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186860" name="Check Box 44" hidden="1">
                <a:extLst>
                  <a:ext uri="{63B3BB69-23CF-44E3-9099-C40C66FF867C}">
                    <a14:compatExt spid="_x0000_s1186860"/>
                  </a:ext>
                  <a:ext uri="{FF2B5EF4-FFF2-40B4-BE49-F238E27FC236}">
                    <a16:creationId xmlns:a16="http://schemas.microsoft.com/office/drawing/2014/main" id="{00000000-0008-0000-2200-00002C1C1200}"/>
                  </a:ext>
                </a:extLst>
              </xdr:cNvPr>
              <xdr:cNvSpPr/>
            </xdr:nvSpPr>
            <xdr:spPr bwMode="auto">
              <a:xfrm>
                <a:off x="3882444" y="405848"/>
                <a:ext cx="677513"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171450</xdr:colOff>
          <xdr:row>14</xdr:row>
          <xdr:rowOff>152400</xdr:rowOff>
        </xdr:from>
        <xdr:to>
          <xdr:col>24</xdr:col>
          <xdr:colOff>149562</xdr:colOff>
          <xdr:row>16</xdr:row>
          <xdr:rowOff>18158</xdr:rowOff>
        </xdr:to>
        <xdr:grpSp>
          <xdr:nvGrpSpPr>
            <xdr:cNvPr id="10" name="グループ化 9">
              <a:extLst>
                <a:ext uri="{FF2B5EF4-FFF2-40B4-BE49-F238E27FC236}">
                  <a16:creationId xmlns:a16="http://schemas.microsoft.com/office/drawing/2014/main" id="{00000000-0008-0000-2200-00000A000000}"/>
                </a:ext>
              </a:extLst>
            </xdr:cNvPr>
            <xdr:cNvGrpSpPr/>
          </xdr:nvGrpSpPr>
          <xdr:grpSpPr>
            <a:xfrm>
              <a:off x="3114675" y="2324100"/>
              <a:ext cx="1244937" cy="208658"/>
              <a:chOff x="3337868" y="405848"/>
              <a:chExt cx="1222089" cy="212035"/>
            </a:xfrm>
          </xdr:grpSpPr>
          <xdr:sp macro="" textlink="">
            <xdr:nvSpPr>
              <xdr:cNvPr id="1186861" name="Check Box 45" hidden="1">
                <a:extLst>
                  <a:ext uri="{63B3BB69-23CF-44E3-9099-C40C66FF867C}">
                    <a14:compatExt spid="_x0000_s1186861"/>
                  </a:ext>
                  <a:ext uri="{FF2B5EF4-FFF2-40B4-BE49-F238E27FC236}">
                    <a16:creationId xmlns:a16="http://schemas.microsoft.com/office/drawing/2014/main" id="{00000000-0008-0000-2200-00002D1C1200}"/>
                  </a:ext>
                </a:extLst>
              </xdr:cNvPr>
              <xdr:cNvSpPr/>
            </xdr:nvSpPr>
            <xdr:spPr bwMode="auto">
              <a:xfrm>
                <a:off x="3337868" y="405848"/>
                <a:ext cx="670480"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186862" name="Check Box 46" hidden="1">
                <a:extLst>
                  <a:ext uri="{63B3BB69-23CF-44E3-9099-C40C66FF867C}">
                    <a14:compatExt spid="_x0000_s1186862"/>
                  </a:ext>
                  <a:ext uri="{FF2B5EF4-FFF2-40B4-BE49-F238E27FC236}">
                    <a16:creationId xmlns:a16="http://schemas.microsoft.com/office/drawing/2014/main" id="{00000000-0008-0000-2200-00002E1C1200}"/>
                  </a:ext>
                </a:extLst>
              </xdr:cNvPr>
              <xdr:cNvSpPr/>
            </xdr:nvSpPr>
            <xdr:spPr bwMode="auto">
              <a:xfrm>
                <a:off x="3882444" y="405848"/>
                <a:ext cx="677513"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171450</xdr:colOff>
          <xdr:row>16</xdr:row>
          <xdr:rowOff>152400</xdr:rowOff>
        </xdr:from>
        <xdr:to>
          <xdr:col>24</xdr:col>
          <xdr:colOff>149562</xdr:colOff>
          <xdr:row>18</xdr:row>
          <xdr:rowOff>18158</xdr:rowOff>
        </xdr:to>
        <xdr:grpSp>
          <xdr:nvGrpSpPr>
            <xdr:cNvPr id="11" name="グループ化 10">
              <a:extLst>
                <a:ext uri="{FF2B5EF4-FFF2-40B4-BE49-F238E27FC236}">
                  <a16:creationId xmlns:a16="http://schemas.microsoft.com/office/drawing/2014/main" id="{00000000-0008-0000-2200-00000B000000}"/>
                </a:ext>
              </a:extLst>
            </xdr:cNvPr>
            <xdr:cNvGrpSpPr/>
          </xdr:nvGrpSpPr>
          <xdr:grpSpPr>
            <a:xfrm>
              <a:off x="3114675" y="2667000"/>
              <a:ext cx="1244937" cy="208658"/>
              <a:chOff x="3337868" y="405848"/>
              <a:chExt cx="1222089" cy="212035"/>
            </a:xfrm>
          </xdr:grpSpPr>
          <xdr:sp macro="" textlink="">
            <xdr:nvSpPr>
              <xdr:cNvPr id="1186863" name="Check Box 47" hidden="1">
                <a:extLst>
                  <a:ext uri="{63B3BB69-23CF-44E3-9099-C40C66FF867C}">
                    <a14:compatExt spid="_x0000_s1186863"/>
                  </a:ext>
                  <a:ext uri="{FF2B5EF4-FFF2-40B4-BE49-F238E27FC236}">
                    <a16:creationId xmlns:a16="http://schemas.microsoft.com/office/drawing/2014/main" id="{00000000-0008-0000-2200-00002F1C1200}"/>
                  </a:ext>
                </a:extLst>
              </xdr:cNvPr>
              <xdr:cNvSpPr/>
            </xdr:nvSpPr>
            <xdr:spPr bwMode="auto">
              <a:xfrm>
                <a:off x="3337868" y="405848"/>
                <a:ext cx="670480"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186864" name="Check Box 48" hidden="1">
                <a:extLst>
                  <a:ext uri="{63B3BB69-23CF-44E3-9099-C40C66FF867C}">
                    <a14:compatExt spid="_x0000_s1186864"/>
                  </a:ext>
                  <a:ext uri="{FF2B5EF4-FFF2-40B4-BE49-F238E27FC236}">
                    <a16:creationId xmlns:a16="http://schemas.microsoft.com/office/drawing/2014/main" id="{00000000-0008-0000-2200-0000301C1200}"/>
                  </a:ext>
                </a:extLst>
              </xdr:cNvPr>
              <xdr:cNvSpPr/>
            </xdr:nvSpPr>
            <xdr:spPr bwMode="auto">
              <a:xfrm>
                <a:off x="3882444" y="405848"/>
                <a:ext cx="677513"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171450</xdr:colOff>
          <xdr:row>11</xdr:row>
          <xdr:rowOff>142875</xdr:rowOff>
        </xdr:from>
        <xdr:to>
          <xdr:col>20</xdr:col>
          <xdr:colOff>9525</xdr:colOff>
          <xdr:row>13</xdr:row>
          <xdr:rowOff>47625</xdr:rowOff>
        </xdr:to>
        <xdr:sp macro="" textlink="">
          <xdr:nvSpPr>
            <xdr:cNvPr id="1186865" name="Check Box 13" hidden="1">
              <a:extLst>
                <a:ext uri="{63B3BB69-23CF-44E3-9099-C40C66FF867C}">
                  <a14:compatExt spid="_x0000_s1186865"/>
                </a:ext>
                <a:ext uri="{FF2B5EF4-FFF2-40B4-BE49-F238E27FC236}">
                  <a16:creationId xmlns:a16="http://schemas.microsoft.com/office/drawing/2014/main" id="{00000000-0008-0000-2200-0000311C1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20</xdr:col>
          <xdr:colOff>171450</xdr:colOff>
          <xdr:row>11</xdr:row>
          <xdr:rowOff>142875</xdr:rowOff>
        </xdr:from>
        <xdr:to>
          <xdr:col>23</xdr:col>
          <xdr:colOff>0</xdr:colOff>
          <xdr:row>13</xdr:row>
          <xdr:rowOff>47625</xdr:rowOff>
        </xdr:to>
        <xdr:sp macro="" textlink="">
          <xdr:nvSpPr>
            <xdr:cNvPr id="1186866" name="Check Box 50" hidden="1">
              <a:extLst>
                <a:ext uri="{63B3BB69-23CF-44E3-9099-C40C66FF867C}">
                  <a14:compatExt spid="_x0000_s1186866"/>
                </a:ext>
                <a:ext uri="{FF2B5EF4-FFF2-40B4-BE49-F238E27FC236}">
                  <a16:creationId xmlns:a16="http://schemas.microsoft.com/office/drawing/2014/main" id="{00000000-0008-0000-2200-0000321C1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171450</xdr:colOff>
          <xdr:row>12</xdr:row>
          <xdr:rowOff>142875</xdr:rowOff>
        </xdr:from>
        <xdr:to>
          <xdr:col>20</xdr:col>
          <xdr:colOff>9525</xdr:colOff>
          <xdr:row>14</xdr:row>
          <xdr:rowOff>47625</xdr:rowOff>
        </xdr:to>
        <xdr:sp macro="" textlink="">
          <xdr:nvSpPr>
            <xdr:cNvPr id="1186867" name="Check Box 51" hidden="1">
              <a:extLst>
                <a:ext uri="{63B3BB69-23CF-44E3-9099-C40C66FF867C}">
                  <a14:compatExt spid="_x0000_s1186867"/>
                </a:ext>
                <a:ext uri="{FF2B5EF4-FFF2-40B4-BE49-F238E27FC236}">
                  <a16:creationId xmlns:a16="http://schemas.microsoft.com/office/drawing/2014/main" id="{00000000-0008-0000-2200-0000331C1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20</xdr:col>
          <xdr:colOff>171450</xdr:colOff>
          <xdr:row>12</xdr:row>
          <xdr:rowOff>142875</xdr:rowOff>
        </xdr:from>
        <xdr:to>
          <xdr:col>23</xdr:col>
          <xdr:colOff>0</xdr:colOff>
          <xdr:row>14</xdr:row>
          <xdr:rowOff>47625</xdr:rowOff>
        </xdr:to>
        <xdr:sp macro="" textlink="">
          <xdr:nvSpPr>
            <xdr:cNvPr id="1186868" name="Check Box 52" hidden="1">
              <a:extLst>
                <a:ext uri="{63B3BB69-23CF-44E3-9099-C40C66FF867C}">
                  <a14:compatExt spid="_x0000_s1186868"/>
                </a:ext>
                <a:ext uri="{FF2B5EF4-FFF2-40B4-BE49-F238E27FC236}">
                  <a16:creationId xmlns:a16="http://schemas.microsoft.com/office/drawing/2014/main" id="{00000000-0008-0000-2200-0000341C1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171450</xdr:colOff>
          <xdr:row>19</xdr:row>
          <xdr:rowOff>161925</xdr:rowOff>
        </xdr:from>
        <xdr:to>
          <xdr:col>24</xdr:col>
          <xdr:colOff>149562</xdr:colOff>
          <xdr:row>21</xdr:row>
          <xdr:rowOff>27683</xdr:rowOff>
        </xdr:to>
        <xdr:grpSp>
          <xdr:nvGrpSpPr>
            <xdr:cNvPr id="12" name="グループ化 11">
              <a:extLst>
                <a:ext uri="{FF2B5EF4-FFF2-40B4-BE49-F238E27FC236}">
                  <a16:creationId xmlns:a16="http://schemas.microsoft.com/office/drawing/2014/main" id="{00000000-0008-0000-2200-00000C000000}"/>
                </a:ext>
              </a:extLst>
            </xdr:cNvPr>
            <xdr:cNvGrpSpPr/>
          </xdr:nvGrpSpPr>
          <xdr:grpSpPr>
            <a:xfrm>
              <a:off x="3114675" y="3190875"/>
              <a:ext cx="1244937" cy="208658"/>
              <a:chOff x="3337868" y="405848"/>
              <a:chExt cx="1222089" cy="212035"/>
            </a:xfrm>
          </xdr:grpSpPr>
          <xdr:sp macro="" textlink="">
            <xdr:nvSpPr>
              <xdr:cNvPr id="1186869" name="Check Box 53" hidden="1">
                <a:extLst>
                  <a:ext uri="{63B3BB69-23CF-44E3-9099-C40C66FF867C}">
                    <a14:compatExt spid="_x0000_s1186869"/>
                  </a:ext>
                  <a:ext uri="{FF2B5EF4-FFF2-40B4-BE49-F238E27FC236}">
                    <a16:creationId xmlns:a16="http://schemas.microsoft.com/office/drawing/2014/main" id="{00000000-0008-0000-2200-0000351C1200}"/>
                  </a:ext>
                </a:extLst>
              </xdr:cNvPr>
              <xdr:cNvSpPr/>
            </xdr:nvSpPr>
            <xdr:spPr bwMode="auto">
              <a:xfrm>
                <a:off x="3337868" y="405848"/>
                <a:ext cx="670480"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186870" name="Check Box 54" hidden="1">
                <a:extLst>
                  <a:ext uri="{63B3BB69-23CF-44E3-9099-C40C66FF867C}">
                    <a14:compatExt spid="_x0000_s1186870"/>
                  </a:ext>
                  <a:ext uri="{FF2B5EF4-FFF2-40B4-BE49-F238E27FC236}">
                    <a16:creationId xmlns:a16="http://schemas.microsoft.com/office/drawing/2014/main" id="{00000000-0008-0000-2200-0000361C1200}"/>
                  </a:ext>
                </a:extLst>
              </xdr:cNvPr>
              <xdr:cNvSpPr/>
            </xdr:nvSpPr>
            <xdr:spPr bwMode="auto">
              <a:xfrm>
                <a:off x="3882444" y="405848"/>
                <a:ext cx="677513"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171450</xdr:colOff>
          <xdr:row>26</xdr:row>
          <xdr:rowOff>152400</xdr:rowOff>
        </xdr:from>
        <xdr:to>
          <xdr:col>24</xdr:col>
          <xdr:colOff>149562</xdr:colOff>
          <xdr:row>28</xdr:row>
          <xdr:rowOff>18158</xdr:rowOff>
        </xdr:to>
        <xdr:grpSp>
          <xdr:nvGrpSpPr>
            <xdr:cNvPr id="15" name="グループ化 14">
              <a:extLst>
                <a:ext uri="{FF2B5EF4-FFF2-40B4-BE49-F238E27FC236}">
                  <a16:creationId xmlns:a16="http://schemas.microsoft.com/office/drawing/2014/main" id="{00000000-0008-0000-2200-00000F000000}"/>
                </a:ext>
              </a:extLst>
            </xdr:cNvPr>
            <xdr:cNvGrpSpPr/>
          </xdr:nvGrpSpPr>
          <xdr:grpSpPr>
            <a:xfrm>
              <a:off x="3114675" y="4333875"/>
              <a:ext cx="1244937" cy="208658"/>
              <a:chOff x="3337868" y="405848"/>
              <a:chExt cx="1222089" cy="212035"/>
            </a:xfrm>
          </xdr:grpSpPr>
          <xdr:sp macro="" textlink="">
            <xdr:nvSpPr>
              <xdr:cNvPr id="1186899" name="Check Box 83" hidden="1">
                <a:extLst>
                  <a:ext uri="{63B3BB69-23CF-44E3-9099-C40C66FF867C}">
                    <a14:compatExt spid="_x0000_s1186899"/>
                  </a:ext>
                  <a:ext uri="{FF2B5EF4-FFF2-40B4-BE49-F238E27FC236}">
                    <a16:creationId xmlns:a16="http://schemas.microsoft.com/office/drawing/2014/main" id="{00000000-0008-0000-2200-0000531C1200}"/>
                  </a:ext>
                </a:extLst>
              </xdr:cNvPr>
              <xdr:cNvSpPr/>
            </xdr:nvSpPr>
            <xdr:spPr bwMode="auto">
              <a:xfrm>
                <a:off x="3337868" y="405848"/>
                <a:ext cx="670480"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186900" name="Check Box 84" hidden="1">
                <a:extLst>
                  <a:ext uri="{63B3BB69-23CF-44E3-9099-C40C66FF867C}">
                    <a14:compatExt spid="_x0000_s1186900"/>
                  </a:ext>
                  <a:ext uri="{FF2B5EF4-FFF2-40B4-BE49-F238E27FC236}">
                    <a16:creationId xmlns:a16="http://schemas.microsoft.com/office/drawing/2014/main" id="{00000000-0008-0000-2200-0000541C1200}"/>
                  </a:ext>
                </a:extLst>
              </xdr:cNvPr>
              <xdr:cNvSpPr/>
            </xdr:nvSpPr>
            <xdr:spPr bwMode="auto">
              <a:xfrm>
                <a:off x="3882444" y="405848"/>
                <a:ext cx="677513"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171450</xdr:colOff>
          <xdr:row>42</xdr:row>
          <xdr:rowOff>123825</xdr:rowOff>
        </xdr:from>
        <xdr:to>
          <xdr:col>24</xdr:col>
          <xdr:colOff>149562</xdr:colOff>
          <xdr:row>43</xdr:row>
          <xdr:rowOff>161033</xdr:rowOff>
        </xdr:to>
        <xdr:grpSp>
          <xdr:nvGrpSpPr>
            <xdr:cNvPr id="16" name="グループ化 15">
              <a:extLst>
                <a:ext uri="{FF2B5EF4-FFF2-40B4-BE49-F238E27FC236}">
                  <a16:creationId xmlns:a16="http://schemas.microsoft.com/office/drawing/2014/main" id="{00000000-0008-0000-2200-000010000000}"/>
                </a:ext>
              </a:extLst>
            </xdr:cNvPr>
            <xdr:cNvGrpSpPr/>
          </xdr:nvGrpSpPr>
          <xdr:grpSpPr>
            <a:xfrm>
              <a:off x="3114675" y="7305675"/>
              <a:ext cx="1244937" cy="208658"/>
              <a:chOff x="3337868" y="405848"/>
              <a:chExt cx="1222089" cy="212035"/>
            </a:xfrm>
          </xdr:grpSpPr>
          <xdr:sp macro="" textlink="">
            <xdr:nvSpPr>
              <xdr:cNvPr id="1186901" name="Check Box 85" hidden="1">
                <a:extLst>
                  <a:ext uri="{63B3BB69-23CF-44E3-9099-C40C66FF867C}">
                    <a14:compatExt spid="_x0000_s1186901"/>
                  </a:ext>
                  <a:ext uri="{FF2B5EF4-FFF2-40B4-BE49-F238E27FC236}">
                    <a16:creationId xmlns:a16="http://schemas.microsoft.com/office/drawing/2014/main" id="{00000000-0008-0000-2200-0000551C1200}"/>
                  </a:ext>
                </a:extLst>
              </xdr:cNvPr>
              <xdr:cNvSpPr/>
            </xdr:nvSpPr>
            <xdr:spPr bwMode="auto">
              <a:xfrm>
                <a:off x="3337868" y="405848"/>
                <a:ext cx="670480"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186902" name="Check Box 86" hidden="1">
                <a:extLst>
                  <a:ext uri="{63B3BB69-23CF-44E3-9099-C40C66FF867C}">
                    <a14:compatExt spid="_x0000_s1186902"/>
                  </a:ext>
                  <a:ext uri="{FF2B5EF4-FFF2-40B4-BE49-F238E27FC236}">
                    <a16:creationId xmlns:a16="http://schemas.microsoft.com/office/drawing/2014/main" id="{00000000-0008-0000-2200-0000561C1200}"/>
                  </a:ext>
                </a:extLst>
              </xdr:cNvPr>
              <xdr:cNvSpPr/>
            </xdr:nvSpPr>
            <xdr:spPr bwMode="auto">
              <a:xfrm>
                <a:off x="3882444" y="405848"/>
                <a:ext cx="677513"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171450</xdr:colOff>
          <xdr:row>45</xdr:row>
          <xdr:rowOff>142875</xdr:rowOff>
        </xdr:from>
        <xdr:to>
          <xdr:col>24</xdr:col>
          <xdr:colOff>149562</xdr:colOff>
          <xdr:row>47</xdr:row>
          <xdr:rowOff>8633</xdr:rowOff>
        </xdr:to>
        <xdr:grpSp>
          <xdr:nvGrpSpPr>
            <xdr:cNvPr id="17" name="グループ化 16">
              <a:extLst>
                <a:ext uri="{FF2B5EF4-FFF2-40B4-BE49-F238E27FC236}">
                  <a16:creationId xmlns:a16="http://schemas.microsoft.com/office/drawing/2014/main" id="{00000000-0008-0000-2200-000011000000}"/>
                </a:ext>
              </a:extLst>
            </xdr:cNvPr>
            <xdr:cNvGrpSpPr/>
          </xdr:nvGrpSpPr>
          <xdr:grpSpPr>
            <a:xfrm>
              <a:off x="3114675" y="7839075"/>
              <a:ext cx="1244937" cy="208658"/>
              <a:chOff x="3337868" y="405848"/>
              <a:chExt cx="1222089" cy="212035"/>
            </a:xfrm>
          </xdr:grpSpPr>
          <xdr:sp macro="" textlink="">
            <xdr:nvSpPr>
              <xdr:cNvPr id="1186903" name="Check Box 87" hidden="1">
                <a:extLst>
                  <a:ext uri="{63B3BB69-23CF-44E3-9099-C40C66FF867C}">
                    <a14:compatExt spid="_x0000_s1186903"/>
                  </a:ext>
                  <a:ext uri="{FF2B5EF4-FFF2-40B4-BE49-F238E27FC236}">
                    <a16:creationId xmlns:a16="http://schemas.microsoft.com/office/drawing/2014/main" id="{00000000-0008-0000-2200-0000571C1200}"/>
                  </a:ext>
                </a:extLst>
              </xdr:cNvPr>
              <xdr:cNvSpPr/>
            </xdr:nvSpPr>
            <xdr:spPr bwMode="auto">
              <a:xfrm>
                <a:off x="3337868" y="405848"/>
                <a:ext cx="670480"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186904" name="Check Box 88" hidden="1">
                <a:extLst>
                  <a:ext uri="{63B3BB69-23CF-44E3-9099-C40C66FF867C}">
                    <a14:compatExt spid="_x0000_s1186904"/>
                  </a:ext>
                  <a:ext uri="{FF2B5EF4-FFF2-40B4-BE49-F238E27FC236}">
                    <a16:creationId xmlns:a16="http://schemas.microsoft.com/office/drawing/2014/main" id="{00000000-0008-0000-2200-0000581C1200}"/>
                  </a:ext>
                </a:extLst>
              </xdr:cNvPr>
              <xdr:cNvSpPr/>
            </xdr:nvSpPr>
            <xdr:spPr bwMode="auto">
              <a:xfrm>
                <a:off x="3882444" y="405848"/>
                <a:ext cx="677513"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20</xdr:col>
          <xdr:colOff>171450</xdr:colOff>
          <xdr:row>49</xdr:row>
          <xdr:rowOff>142875</xdr:rowOff>
        </xdr:from>
        <xdr:to>
          <xdr:col>23</xdr:col>
          <xdr:colOff>9525</xdr:colOff>
          <xdr:row>51</xdr:row>
          <xdr:rowOff>47625</xdr:rowOff>
        </xdr:to>
        <xdr:sp macro="" textlink="">
          <xdr:nvSpPr>
            <xdr:cNvPr id="1186905" name="Check Box 89" hidden="1">
              <a:extLst>
                <a:ext uri="{63B3BB69-23CF-44E3-9099-C40C66FF867C}">
                  <a14:compatExt spid="_x0000_s1186905"/>
                </a:ext>
                <a:ext uri="{FF2B5EF4-FFF2-40B4-BE49-F238E27FC236}">
                  <a16:creationId xmlns:a16="http://schemas.microsoft.com/office/drawing/2014/main" id="{00000000-0008-0000-2200-0000591C1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23</xdr:col>
          <xdr:colOff>171450</xdr:colOff>
          <xdr:row>49</xdr:row>
          <xdr:rowOff>142875</xdr:rowOff>
        </xdr:from>
        <xdr:to>
          <xdr:col>26</xdr:col>
          <xdr:colOff>0</xdr:colOff>
          <xdr:row>51</xdr:row>
          <xdr:rowOff>47625</xdr:rowOff>
        </xdr:to>
        <xdr:sp macro="" textlink="">
          <xdr:nvSpPr>
            <xdr:cNvPr id="1186906" name="Check Box 90" hidden="1">
              <a:extLst>
                <a:ext uri="{63B3BB69-23CF-44E3-9099-C40C66FF867C}">
                  <a14:compatExt spid="_x0000_s1186906"/>
                </a:ext>
                <a:ext uri="{FF2B5EF4-FFF2-40B4-BE49-F238E27FC236}">
                  <a16:creationId xmlns:a16="http://schemas.microsoft.com/office/drawing/2014/main" id="{00000000-0008-0000-2200-00005A1C1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20</xdr:col>
          <xdr:colOff>171450</xdr:colOff>
          <xdr:row>50</xdr:row>
          <xdr:rowOff>142875</xdr:rowOff>
        </xdr:from>
        <xdr:to>
          <xdr:col>23</xdr:col>
          <xdr:colOff>9525</xdr:colOff>
          <xdr:row>52</xdr:row>
          <xdr:rowOff>47625</xdr:rowOff>
        </xdr:to>
        <xdr:sp macro="" textlink="">
          <xdr:nvSpPr>
            <xdr:cNvPr id="1186907" name="Check Box 91" hidden="1">
              <a:extLst>
                <a:ext uri="{63B3BB69-23CF-44E3-9099-C40C66FF867C}">
                  <a14:compatExt spid="_x0000_s1186907"/>
                </a:ext>
                <a:ext uri="{FF2B5EF4-FFF2-40B4-BE49-F238E27FC236}">
                  <a16:creationId xmlns:a16="http://schemas.microsoft.com/office/drawing/2014/main" id="{00000000-0008-0000-2200-00005B1C1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23</xdr:col>
          <xdr:colOff>171450</xdr:colOff>
          <xdr:row>50</xdr:row>
          <xdr:rowOff>142875</xdr:rowOff>
        </xdr:from>
        <xdr:to>
          <xdr:col>26</xdr:col>
          <xdr:colOff>0</xdr:colOff>
          <xdr:row>52</xdr:row>
          <xdr:rowOff>47625</xdr:rowOff>
        </xdr:to>
        <xdr:sp macro="" textlink="">
          <xdr:nvSpPr>
            <xdr:cNvPr id="1186908" name="Check Box 92" hidden="1">
              <a:extLst>
                <a:ext uri="{63B3BB69-23CF-44E3-9099-C40C66FF867C}">
                  <a14:compatExt spid="_x0000_s1186908"/>
                </a:ext>
                <a:ext uri="{FF2B5EF4-FFF2-40B4-BE49-F238E27FC236}">
                  <a16:creationId xmlns:a16="http://schemas.microsoft.com/office/drawing/2014/main" id="{00000000-0008-0000-2200-00005C1C1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27</xdr:col>
          <xdr:colOff>171450</xdr:colOff>
          <xdr:row>49</xdr:row>
          <xdr:rowOff>142875</xdr:rowOff>
        </xdr:from>
        <xdr:to>
          <xdr:col>30</xdr:col>
          <xdr:colOff>9525</xdr:colOff>
          <xdr:row>51</xdr:row>
          <xdr:rowOff>47625</xdr:rowOff>
        </xdr:to>
        <xdr:sp macro="" textlink="">
          <xdr:nvSpPr>
            <xdr:cNvPr id="1186909" name="Check Box 93" hidden="1">
              <a:extLst>
                <a:ext uri="{63B3BB69-23CF-44E3-9099-C40C66FF867C}">
                  <a14:compatExt spid="_x0000_s1186909"/>
                </a:ext>
                <a:ext uri="{FF2B5EF4-FFF2-40B4-BE49-F238E27FC236}">
                  <a16:creationId xmlns:a16="http://schemas.microsoft.com/office/drawing/2014/main" id="{00000000-0008-0000-2200-00005D1C1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30</xdr:col>
          <xdr:colOff>171450</xdr:colOff>
          <xdr:row>49</xdr:row>
          <xdr:rowOff>142875</xdr:rowOff>
        </xdr:from>
        <xdr:to>
          <xdr:col>33</xdr:col>
          <xdr:colOff>0</xdr:colOff>
          <xdr:row>51</xdr:row>
          <xdr:rowOff>47625</xdr:rowOff>
        </xdr:to>
        <xdr:sp macro="" textlink="">
          <xdr:nvSpPr>
            <xdr:cNvPr id="1186910" name="Check Box 94" hidden="1">
              <a:extLst>
                <a:ext uri="{63B3BB69-23CF-44E3-9099-C40C66FF867C}">
                  <a14:compatExt spid="_x0000_s1186910"/>
                </a:ext>
                <a:ext uri="{FF2B5EF4-FFF2-40B4-BE49-F238E27FC236}">
                  <a16:creationId xmlns:a16="http://schemas.microsoft.com/office/drawing/2014/main" id="{00000000-0008-0000-2200-00005E1C1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27</xdr:col>
          <xdr:colOff>171450</xdr:colOff>
          <xdr:row>50</xdr:row>
          <xdr:rowOff>142875</xdr:rowOff>
        </xdr:from>
        <xdr:to>
          <xdr:col>30</xdr:col>
          <xdr:colOff>9525</xdr:colOff>
          <xdr:row>52</xdr:row>
          <xdr:rowOff>47625</xdr:rowOff>
        </xdr:to>
        <xdr:sp macro="" textlink="">
          <xdr:nvSpPr>
            <xdr:cNvPr id="1186911" name="Check Box 95" hidden="1">
              <a:extLst>
                <a:ext uri="{63B3BB69-23CF-44E3-9099-C40C66FF867C}">
                  <a14:compatExt spid="_x0000_s1186911"/>
                </a:ext>
                <a:ext uri="{FF2B5EF4-FFF2-40B4-BE49-F238E27FC236}">
                  <a16:creationId xmlns:a16="http://schemas.microsoft.com/office/drawing/2014/main" id="{00000000-0008-0000-2200-00005F1C1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30</xdr:col>
          <xdr:colOff>171450</xdr:colOff>
          <xdr:row>50</xdr:row>
          <xdr:rowOff>142875</xdr:rowOff>
        </xdr:from>
        <xdr:to>
          <xdr:col>33</xdr:col>
          <xdr:colOff>0</xdr:colOff>
          <xdr:row>52</xdr:row>
          <xdr:rowOff>47625</xdr:rowOff>
        </xdr:to>
        <xdr:sp macro="" textlink="">
          <xdr:nvSpPr>
            <xdr:cNvPr id="1186912" name="Check Box 96" hidden="1">
              <a:extLst>
                <a:ext uri="{63B3BB69-23CF-44E3-9099-C40C66FF867C}">
                  <a14:compatExt spid="_x0000_s1186912"/>
                </a:ext>
                <a:ext uri="{FF2B5EF4-FFF2-40B4-BE49-F238E27FC236}">
                  <a16:creationId xmlns:a16="http://schemas.microsoft.com/office/drawing/2014/main" id="{00000000-0008-0000-2200-0000601C1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171450</xdr:colOff>
          <xdr:row>4</xdr:row>
          <xdr:rowOff>161925</xdr:rowOff>
        </xdr:from>
        <xdr:to>
          <xdr:col>24</xdr:col>
          <xdr:colOff>152400</xdr:colOff>
          <xdr:row>6</xdr:row>
          <xdr:rowOff>28575</xdr:rowOff>
        </xdr:to>
        <xdr:grpSp>
          <xdr:nvGrpSpPr>
            <xdr:cNvPr id="18" name="グループ化 5">
              <a:extLst>
                <a:ext uri="{FF2B5EF4-FFF2-40B4-BE49-F238E27FC236}">
                  <a16:creationId xmlns:a16="http://schemas.microsoft.com/office/drawing/2014/main" id="{00000000-0008-0000-2200-000012000000}"/>
                </a:ext>
              </a:extLst>
            </xdr:cNvPr>
            <xdr:cNvGrpSpPr>
              <a:grpSpLocks/>
            </xdr:cNvGrpSpPr>
          </xdr:nvGrpSpPr>
          <xdr:grpSpPr bwMode="auto">
            <a:xfrm>
              <a:off x="3114675" y="666750"/>
              <a:ext cx="1247775" cy="209550"/>
              <a:chOff x="33379" y="4058"/>
              <a:chExt cx="12220" cy="2120"/>
            </a:xfrm>
          </xdr:grpSpPr>
          <xdr:sp macro="" textlink="">
            <xdr:nvSpPr>
              <xdr:cNvPr id="1186913" name="Check Box 97" hidden="1">
                <a:extLst>
                  <a:ext uri="{63B3BB69-23CF-44E3-9099-C40C66FF867C}">
                    <a14:compatExt spid="_x0000_s1186913"/>
                  </a:ext>
                  <a:ext uri="{FF2B5EF4-FFF2-40B4-BE49-F238E27FC236}">
                    <a16:creationId xmlns:a16="http://schemas.microsoft.com/office/drawing/2014/main" id="{00000000-0008-0000-2200-0000611C1200}"/>
                  </a:ext>
                </a:extLst>
              </xdr:cNvPr>
              <xdr:cNvSpPr/>
            </xdr:nvSpPr>
            <xdr:spPr bwMode="auto">
              <a:xfrm>
                <a:off x="33379" y="4058"/>
                <a:ext cx="6704" cy="2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186914" name="Check Box 98" hidden="1">
                <a:extLst>
                  <a:ext uri="{63B3BB69-23CF-44E3-9099-C40C66FF867C}">
                    <a14:compatExt spid="_x0000_s1186914"/>
                  </a:ext>
                  <a:ext uri="{FF2B5EF4-FFF2-40B4-BE49-F238E27FC236}">
                    <a16:creationId xmlns:a16="http://schemas.microsoft.com/office/drawing/2014/main" id="{00000000-0008-0000-2200-0000621C1200}"/>
                  </a:ext>
                </a:extLst>
              </xdr:cNvPr>
              <xdr:cNvSpPr/>
            </xdr:nvSpPr>
            <xdr:spPr bwMode="auto">
              <a:xfrm>
                <a:off x="38824" y="4058"/>
                <a:ext cx="6775" cy="2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13</xdr:col>
          <xdr:colOff>171450</xdr:colOff>
          <xdr:row>54</xdr:row>
          <xdr:rowOff>0</xdr:rowOff>
        </xdr:from>
        <xdr:to>
          <xdr:col>25</xdr:col>
          <xdr:colOff>9525</xdr:colOff>
          <xdr:row>55</xdr:row>
          <xdr:rowOff>38100</xdr:rowOff>
        </xdr:to>
        <xdr:grpSp>
          <xdr:nvGrpSpPr>
            <xdr:cNvPr id="19" name="グループ化 18">
              <a:extLst>
                <a:ext uri="{FF2B5EF4-FFF2-40B4-BE49-F238E27FC236}">
                  <a16:creationId xmlns:a16="http://schemas.microsoft.com/office/drawing/2014/main" id="{00000000-0008-0000-2200-000013000000}"/>
                </a:ext>
              </a:extLst>
            </xdr:cNvPr>
            <xdr:cNvGrpSpPr/>
          </xdr:nvGrpSpPr>
          <xdr:grpSpPr>
            <a:xfrm>
              <a:off x="2390775" y="9239250"/>
              <a:ext cx="2009775" cy="209550"/>
              <a:chOff x="2558794" y="6272940"/>
              <a:chExt cx="2019302" cy="211282"/>
            </a:xfrm>
          </xdr:grpSpPr>
          <xdr:sp macro="" textlink="">
            <xdr:nvSpPr>
              <xdr:cNvPr id="1186922" name="Check Box 106" hidden="1">
                <a:extLst>
                  <a:ext uri="{63B3BB69-23CF-44E3-9099-C40C66FF867C}">
                    <a14:compatExt spid="_x0000_s1186922"/>
                  </a:ext>
                  <a:ext uri="{FF2B5EF4-FFF2-40B4-BE49-F238E27FC236}">
                    <a16:creationId xmlns:a16="http://schemas.microsoft.com/office/drawing/2014/main" id="{00000000-0008-0000-2200-00006A1C1200}"/>
                  </a:ext>
                </a:extLst>
              </xdr:cNvPr>
              <xdr:cNvSpPr/>
            </xdr:nvSpPr>
            <xdr:spPr bwMode="auto">
              <a:xfrm>
                <a:off x="3143250" y="6295157"/>
                <a:ext cx="669348" cy="17318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sp macro="" textlink="">
            <xdr:nvSpPr>
              <xdr:cNvPr id="1186923" name="Check Box 107" hidden="1">
                <a:extLst>
                  <a:ext uri="{63B3BB69-23CF-44E3-9099-C40C66FF867C}">
                    <a14:compatExt spid="_x0000_s1186923"/>
                  </a:ext>
                  <a:ext uri="{FF2B5EF4-FFF2-40B4-BE49-F238E27FC236}">
                    <a16:creationId xmlns:a16="http://schemas.microsoft.com/office/drawing/2014/main" id="{00000000-0008-0000-2200-00006B1C1200}"/>
                  </a:ext>
                </a:extLst>
              </xdr:cNvPr>
              <xdr:cNvSpPr/>
            </xdr:nvSpPr>
            <xdr:spPr bwMode="auto">
              <a:xfrm>
                <a:off x="3736434" y="6272940"/>
                <a:ext cx="841662" cy="21128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苦情なし</a:t>
                </a:r>
              </a:p>
            </xdr:txBody>
          </xdr:sp>
          <xdr:sp macro="" textlink="">
            <xdr:nvSpPr>
              <xdr:cNvPr id="1186924" name="Check Box 108" hidden="1">
                <a:extLst>
                  <a:ext uri="{63B3BB69-23CF-44E3-9099-C40C66FF867C}">
                    <a14:compatExt spid="_x0000_s1186924"/>
                  </a:ext>
                  <a:ext uri="{FF2B5EF4-FFF2-40B4-BE49-F238E27FC236}">
                    <a16:creationId xmlns:a16="http://schemas.microsoft.com/office/drawing/2014/main" id="{00000000-0008-0000-2200-00006C1C1200}"/>
                  </a:ext>
                </a:extLst>
              </xdr:cNvPr>
              <xdr:cNvSpPr/>
            </xdr:nvSpPr>
            <xdr:spPr bwMode="auto">
              <a:xfrm>
                <a:off x="2558794" y="6295159"/>
                <a:ext cx="670184" cy="17318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13</xdr:col>
          <xdr:colOff>171450</xdr:colOff>
          <xdr:row>57</xdr:row>
          <xdr:rowOff>0</xdr:rowOff>
        </xdr:from>
        <xdr:to>
          <xdr:col>25</xdr:col>
          <xdr:colOff>9525</xdr:colOff>
          <xdr:row>58</xdr:row>
          <xdr:rowOff>38100</xdr:rowOff>
        </xdr:to>
        <xdr:grpSp>
          <xdr:nvGrpSpPr>
            <xdr:cNvPr id="20" name="グループ化 19">
              <a:extLst>
                <a:ext uri="{FF2B5EF4-FFF2-40B4-BE49-F238E27FC236}">
                  <a16:creationId xmlns:a16="http://schemas.microsoft.com/office/drawing/2014/main" id="{00000000-0008-0000-2200-000014000000}"/>
                </a:ext>
              </a:extLst>
            </xdr:cNvPr>
            <xdr:cNvGrpSpPr/>
          </xdr:nvGrpSpPr>
          <xdr:grpSpPr>
            <a:xfrm>
              <a:off x="2390775" y="9753600"/>
              <a:ext cx="2009775" cy="209550"/>
              <a:chOff x="2558794" y="6272940"/>
              <a:chExt cx="2019302" cy="211282"/>
            </a:xfrm>
          </xdr:grpSpPr>
          <xdr:sp macro="" textlink="">
            <xdr:nvSpPr>
              <xdr:cNvPr id="1186925" name="Check Box 109" hidden="1">
                <a:extLst>
                  <a:ext uri="{63B3BB69-23CF-44E3-9099-C40C66FF867C}">
                    <a14:compatExt spid="_x0000_s1186925"/>
                  </a:ext>
                  <a:ext uri="{FF2B5EF4-FFF2-40B4-BE49-F238E27FC236}">
                    <a16:creationId xmlns:a16="http://schemas.microsoft.com/office/drawing/2014/main" id="{00000000-0008-0000-2200-00006D1C1200}"/>
                  </a:ext>
                </a:extLst>
              </xdr:cNvPr>
              <xdr:cNvSpPr/>
            </xdr:nvSpPr>
            <xdr:spPr bwMode="auto">
              <a:xfrm>
                <a:off x="3143250" y="6295157"/>
                <a:ext cx="669348" cy="17318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sp macro="" textlink="">
            <xdr:nvSpPr>
              <xdr:cNvPr id="1186926" name="Check Box 110" hidden="1">
                <a:extLst>
                  <a:ext uri="{63B3BB69-23CF-44E3-9099-C40C66FF867C}">
                    <a14:compatExt spid="_x0000_s1186926"/>
                  </a:ext>
                  <a:ext uri="{FF2B5EF4-FFF2-40B4-BE49-F238E27FC236}">
                    <a16:creationId xmlns:a16="http://schemas.microsoft.com/office/drawing/2014/main" id="{00000000-0008-0000-2200-00006E1C1200}"/>
                  </a:ext>
                </a:extLst>
              </xdr:cNvPr>
              <xdr:cNvSpPr/>
            </xdr:nvSpPr>
            <xdr:spPr bwMode="auto">
              <a:xfrm>
                <a:off x="3736434" y="6272940"/>
                <a:ext cx="841662" cy="21128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苦情なし</a:t>
                </a:r>
              </a:p>
            </xdr:txBody>
          </xdr:sp>
          <xdr:sp macro="" textlink="">
            <xdr:nvSpPr>
              <xdr:cNvPr id="1186927" name="Check Box 111" hidden="1">
                <a:extLst>
                  <a:ext uri="{63B3BB69-23CF-44E3-9099-C40C66FF867C}">
                    <a14:compatExt spid="_x0000_s1186927"/>
                  </a:ext>
                  <a:ext uri="{FF2B5EF4-FFF2-40B4-BE49-F238E27FC236}">
                    <a16:creationId xmlns:a16="http://schemas.microsoft.com/office/drawing/2014/main" id="{00000000-0008-0000-2200-00006F1C1200}"/>
                  </a:ext>
                </a:extLst>
              </xdr:cNvPr>
              <xdr:cNvSpPr/>
            </xdr:nvSpPr>
            <xdr:spPr bwMode="auto">
              <a:xfrm>
                <a:off x="2558794" y="6295159"/>
                <a:ext cx="670184" cy="17318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grpSp>
        <xdr:clientData/>
      </xdr:twoCellAnchor>
    </mc:Choice>
    <mc:Fallback/>
  </mc:AlternateContent>
</xdr:wsDr>
</file>

<file path=xl/drawings/drawing3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14</xdr:col>
          <xdr:colOff>38100</xdr:colOff>
          <xdr:row>15</xdr:row>
          <xdr:rowOff>9525</xdr:rowOff>
        </xdr:from>
        <xdr:to>
          <xdr:col>17</xdr:col>
          <xdr:colOff>161925</xdr:colOff>
          <xdr:row>15</xdr:row>
          <xdr:rowOff>161925</xdr:rowOff>
        </xdr:to>
        <xdr:sp macro="" textlink="">
          <xdr:nvSpPr>
            <xdr:cNvPr id="1255425" name="Check Box 31" hidden="1">
              <a:extLst>
                <a:ext uri="{63B3BB69-23CF-44E3-9099-C40C66FF867C}">
                  <a14:compatExt spid="_x0000_s1255425"/>
                </a:ext>
                <a:ext uri="{FF2B5EF4-FFF2-40B4-BE49-F238E27FC236}">
                  <a16:creationId xmlns:a16="http://schemas.microsoft.com/office/drawing/2014/main" id="{00000000-0008-0000-2300-00000128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171450</xdr:colOff>
          <xdr:row>14</xdr:row>
          <xdr:rowOff>161925</xdr:rowOff>
        </xdr:from>
        <xdr:to>
          <xdr:col>22</xdr:col>
          <xdr:colOff>9525</xdr:colOff>
          <xdr:row>15</xdr:row>
          <xdr:rowOff>161925</xdr:rowOff>
        </xdr:to>
        <xdr:sp macro="" textlink="">
          <xdr:nvSpPr>
            <xdr:cNvPr id="1255426" name="Check Box 32" hidden="1">
              <a:extLst>
                <a:ext uri="{63B3BB69-23CF-44E3-9099-C40C66FF867C}">
                  <a14:compatExt spid="_x0000_s1255426"/>
                </a:ext>
                <a:ext uri="{FF2B5EF4-FFF2-40B4-BE49-F238E27FC236}">
                  <a16:creationId xmlns:a16="http://schemas.microsoft.com/office/drawing/2014/main" id="{00000000-0008-0000-2300-00000228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受審予定・</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15</xdr:row>
          <xdr:rowOff>0</xdr:rowOff>
        </xdr:from>
        <xdr:to>
          <xdr:col>24</xdr:col>
          <xdr:colOff>152400</xdr:colOff>
          <xdr:row>15</xdr:row>
          <xdr:rowOff>152400</xdr:rowOff>
        </xdr:to>
        <xdr:sp macro="" textlink="">
          <xdr:nvSpPr>
            <xdr:cNvPr id="1255427" name="Check Box 33" hidden="1">
              <a:extLst>
                <a:ext uri="{63B3BB69-23CF-44E3-9099-C40C66FF867C}">
                  <a14:compatExt spid="_x0000_s1255427"/>
                </a:ext>
                <a:ext uri="{FF2B5EF4-FFF2-40B4-BE49-F238E27FC236}">
                  <a16:creationId xmlns:a16="http://schemas.microsoft.com/office/drawing/2014/main" id="{00000000-0008-0000-2300-00000328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xdr:from>
          <xdr:col>17</xdr:col>
          <xdr:colOff>173184</xdr:colOff>
          <xdr:row>6</xdr:row>
          <xdr:rowOff>164525</xdr:rowOff>
        </xdr:from>
        <xdr:to>
          <xdr:col>24</xdr:col>
          <xdr:colOff>145235</xdr:colOff>
          <xdr:row>8</xdr:row>
          <xdr:rowOff>26819</xdr:rowOff>
        </xdr:to>
        <xdr:grpSp>
          <xdr:nvGrpSpPr>
            <xdr:cNvPr id="2" name="グループ化 1">
              <a:extLst>
                <a:ext uri="{FF2B5EF4-FFF2-40B4-BE49-F238E27FC236}">
                  <a16:creationId xmlns:a16="http://schemas.microsoft.com/office/drawing/2014/main" id="{00000000-0008-0000-2300-000002000000}"/>
                </a:ext>
              </a:extLst>
            </xdr:cNvPr>
            <xdr:cNvGrpSpPr/>
          </xdr:nvGrpSpPr>
          <xdr:grpSpPr>
            <a:xfrm>
              <a:off x="3116409" y="993200"/>
              <a:ext cx="1238876" cy="205194"/>
              <a:chOff x="3338139" y="405848"/>
              <a:chExt cx="1222101" cy="212035"/>
            </a:xfrm>
          </xdr:grpSpPr>
          <xdr:sp macro="" textlink="">
            <xdr:nvSpPr>
              <xdr:cNvPr id="1255428" name="Check Box 4" hidden="1">
                <a:extLst>
                  <a:ext uri="{63B3BB69-23CF-44E3-9099-C40C66FF867C}">
                    <a14:compatExt spid="_x0000_s1255428"/>
                  </a:ext>
                  <a:ext uri="{FF2B5EF4-FFF2-40B4-BE49-F238E27FC236}">
                    <a16:creationId xmlns:a16="http://schemas.microsoft.com/office/drawing/2014/main" id="{00000000-0008-0000-2300-000004281300}"/>
                  </a:ext>
                </a:extLst>
              </xdr:cNvPr>
              <xdr:cNvSpPr/>
            </xdr:nvSpPr>
            <xdr:spPr bwMode="auto">
              <a:xfrm>
                <a:off x="3338139" y="405848"/>
                <a:ext cx="670481"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255429" name="Check Box 5" hidden="1">
                <a:extLst>
                  <a:ext uri="{63B3BB69-23CF-44E3-9099-C40C66FF867C}">
                    <a14:compatExt spid="_x0000_s1255429"/>
                  </a:ext>
                  <a:ext uri="{FF2B5EF4-FFF2-40B4-BE49-F238E27FC236}">
                    <a16:creationId xmlns:a16="http://schemas.microsoft.com/office/drawing/2014/main" id="{00000000-0008-0000-2300-000005281300}"/>
                  </a:ext>
                </a:extLst>
              </xdr:cNvPr>
              <xdr:cNvSpPr/>
            </xdr:nvSpPr>
            <xdr:spPr bwMode="auto">
              <a:xfrm>
                <a:off x="3882729" y="405848"/>
                <a:ext cx="677511"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173184</xdr:colOff>
          <xdr:row>12</xdr:row>
          <xdr:rowOff>0</xdr:rowOff>
        </xdr:from>
        <xdr:to>
          <xdr:col>24</xdr:col>
          <xdr:colOff>145235</xdr:colOff>
          <xdr:row>13</xdr:row>
          <xdr:rowOff>35476</xdr:rowOff>
        </xdr:to>
        <xdr:grpSp>
          <xdr:nvGrpSpPr>
            <xdr:cNvPr id="3" name="グループ化 2">
              <a:extLst>
                <a:ext uri="{FF2B5EF4-FFF2-40B4-BE49-F238E27FC236}">
                  <a16:creationId xmlns:a16="http://schemas.microsoft.com/office/drawing/2014/main" id="{00000000-0008-0000-2300-000003000000}"/>
                </a:ext>
              </a:extLst>
            </xdr:cNvPr>
            <xdr:cNvGrpSpPr/>
          </xdr:nvGrpSpPr>
          <xdr:grpSpPr>
            <a:xfrm>
              <a:off x="3116409" y="1857375"/>
              <a:ext cx="1238876" cy="206926"/>
              <a:chOff x="3338139" y="405848"/>
              <a:chExt cx="1222101" cy="212035"/>
            </a:xfrm>
          </xdr:grpSpPr>
          <xdr:sp macro="" textlink="">
            <xdr:nvSpPr>
              <xdr:cNvPr id="1255430" name="Check Box 6" hidden="1">
                <a:extLst>
                  <a:ext uri="{63B3BB69-23CF-44E3-9099-C40C66FF867C}">
                    <a14:compatExt spid="_x0000_s1255430"/>
                  </a:ext>
                  <a:ext uri="{FF2B5EF4-FFF2-40B4-BE49-F238E27FC236}">
                    <a16:creationId xmlns:a16="http://schemas.microsoft.com/office/drawing/2014/main" id="{00000000-0008-0000-2300-000006281300}"/>
                  </a:ext>
                </a:extLst>
              </xdr:cNvPr>
              <xdr:cNvSpPr/>
            </xdr:nvSpPr>
            <xdr:spPr bwMode="auto">
              <a:xfrm>
                <a:off x="3338139" y="405848"/>
                <a:ext cx="670481"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255431" name="Check Box 7" hidden="1">
                <a:extLst>
                  <a:ext uri="{63B3BB69-23CF-44E3-9099-C40C66FF867C}">
                    <a14:compatExt spid="_x0000_s1255431"/>
                  </a:ext>
                  <a:ext uri="{FF2B5EF4-FFF2-40B4-BE49-F238E27FC236}">
                    <a16:creationId xmlns:a16="http://schemas.microsoft.com/office/drawing/2014/main" id="{00000000-0008-0000-2300-000007281300}"/>
                  </a:ext>
                </a:extLst>
              </xdr:cNvPr>
              <xdr:cNvSpPr/>
            </xdr:nvSpPr>
            <xdr:spPr bwMode="auto">
              <a:xfrm>
                <a:off x="3882729" y="405848"/>
                <a:ext cx="677511"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173184</xdr:colOff>
          <xdr:row>9</xdr:row>
          <xdr:rowOff>155862</xdr:rowOff>
        </xdr:from>
        <xdr:to>
          <xdr:col>24</xdr:col>
          <xdr:colOff>145235</xdr:colOff>
          <xdr:row>11</xdr:row>
          <xdr:rowOff>18156</xdr:rowOff>
        </xdr:to>
        <xdr:grpSp>
          <xdr:nvGrpSpPr>
            <xdr:cNvPr id="4" name="グループ化 3">
              <a:extLst>
                <a:ext uri="{FF2B5EF4-FFF2-40B4-BE49-F238E27FC236}">
                  <a16:creationId xmlns:a16="http://schemas.microsoft.com/office/drawing/2014/main" id="{00000000-0008-0000-2300-000004000000}"/>
                </a:ext>
              </a:extLst>
            </xdr:cNvPr>
            <xdr:cNvGrpSpPr/>
          </xdr:nvGrpSpPr>
          <xdr:grpSpPr>
            <a:xfrm>
              <a:off x="3116409" y="1498887"/>
              <a:ext cx="1238876" cy="205194"/>
              <a:chOff x="3338139" y="405848"/>
              <a:chExt cx="1222101" cy="212035"/>
            </a:xfrm>
          </xdr:grpSpPr>
          <xdr:sp macro="" textlink="">
            <xdr:nvSpPr>
              <xdr:cNvPr id="1255432" name="Check Box 8" hidden="1">
                <a:extLst>
                  <a:ext uri="{63B3BB69-23CF-44E3-9099-C40C66FF867C}">
                    <a14:compatExt spid="_x0000_s1255432"/>
                  </a:ext>
                  <a:ext uri="{FF2B5EF4-FFF2-40B4-BE49-F238E27FC236}">
                    <a16:creationId xmlns:a16="http://schemas.microsoft.com/office/drawing/2014/main" id="{00000000-0008-0000-2300-000008281300}"/>
                  </a:ext>
                </a:extLst>
              </xdr:cNvPr>
              <xdr:cNvSpPr/>
            </xdr:nvSpPr>
            <xdr:spPr bwMode="auto">
              <a:xfrm>
                <a:off x="3338139" y="405848"/>
                <a:ext cx="670481"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255433" name="Check Box 9" hidden="1">
                <a:extLst>
                  <a:ext uri="{63B3BB69-23CF-44E3-9099-C40C66FF867C}">
                    <a14:compatExt spid="_x0000_s1255433"/>
                  </a:ext>
                  <a:ext uri="{FF2B5EF4-FFF2-40B4-BE49-F238E27FC236}">
                    <a16:creationId xmlns:a16="http://schemas.microsoft.com/office/drawing/2014/main" id="{00000000-0008-0000-2300-000009281300}"/>
                  </a:ext>
                </a:extLst>
              </xdr:cNvPr>
              <xdr:cNvSpPr/>
            </xdr:nvSpPr>
            <xdr:spPr bwMode="auto">
              <a:xfrm>
                <a:off x="3882729" y="405848"/>
                <a:ext cx="677511"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173184</xdr:colOff>
          <xdr:row>20</xdr:row>
          <xdr:rowOff>0</xdr:rowOff>
        </xdr:from>
        <xdr:to>
          <xdr:col>24</xdr:col>
          <xdr:colOff>145235</xdr:colOff>
          <xdr:row>21</xdr:row>
          <xdr:rowOff>33744</xdr:rowOff>
        </xdr:to>
        <xdr:grpSp>
          <xdr:nvGrpSpPr>
            <xdr:cNvPr id="7" name="グループ化 6">
              <a:extLst>
                <a:ext uri="{FF2B5EF4-FFF2-40B4-BE49-F238E27FC236}">
                  <a16:creationId xmlns:a16="http://schemas.microsoft.com/office/drawing/2014/main" id="{00000000-0008-0000-2300-000007000000}"/>
                </a:ext>
              </a:extLst>
            </xdr:cNvPr>
            <xdr:cNvGrpSpPr/>
          </xdr:nvGrpSpPr>
          <xdr:grpSpPr>
            <a:xfrm>
              <a:off x="3116409" y="3228975"/>
              <a:ext cx="1238876" cy="205194"/>
              <a:chOff x="3338139" y="405848"/>
              <a:chExt cx="1222101" cy="212035"/>
            </a:xfrm>
          </xdr:grpSpPr>
          <xdr:sp macro="" textlink="">
            <xdr:nvSpPr>
              <xdr:cNvPr id="1255441" name="Check Box 17" hidden="1">
                <a:extLst>
                  <a:ext uri="{63B3BB69-23CF-44E3-9099-C40C66FF867C}">
                    <a14:compatExt spid="_x0000_s1255441"/>
                  </a:ext>
                  <a:ext uri="{FF2B5EF4-FFF2-40B4-BE49-F238E27FC236}">
                    <a16:creationId xmlns:a16="http://schemas.microsoft.com/office/drawing/2014/main" id="{00000000-0008-0000-2300-000011281300}"/>
                  </a:ext>
                </a:extLst>
              </xdr:cNvPr>
              <xdr:cNvSpPr/>
            </xdr:nvSpPr>
            <xdr:spPr bwMode="auto">
              <a:xfrm>
                <a:off x="3338139" y="405848"/>
                <a:ext cx="670481"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255442" name="Check Box 18" hidden="1">
                <a:extLst>
                  <a:ext uri="{63B3BB69-23CF-44E3-9099-C40C66FF867C}">
                    <a14:compatExt spid="_x0000_s1255442"/>
                  </a:ext>
                  <a:ext uri="{FF2B5EF4-FFF2-40B4-BE49-F238E27FC236}">
                    <a16:creationId xmlns:a16="http://schemas.microsoft.com/office/drawing/2014/main" id="{00000000-0008-0000-2300-000012281300}"/>
                  </a:ext>
                </a:extLst>
              </xdr:cNvPr>
              <xdr:cNvSpPr/>
            </xdr:nvSpPr>
            <xdr:spPr bwMode="auto">
              <a:xfrm>
                <a:off x="3882729" y="405848"/>
                <a:ext cx="677511"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3</xdr:col>
          <xdr:colOff>0</xdr:colOff>
          <xdr:row>22</xdr:row>
          <xdr:rowOff>161925</xdr:rowOff>
        </xdr:from>
        <xdr:to>
          <xdr:col>6</xdr:col>
          <xdr:colOff>9525</xdr:colOff>
          <xdr:row>24</xdr:row>
          <xdr:rowOff>19050</xdr:rowOff>
        </xdr:to>
        <xdr:sp macro="" textlink="">
          <xdr:nvSpPr>
            <xdr:cNvPr id="1255443" name="Check Box 94" hidden="1">
              <a:extLst>
                <a:ext uri="{63B3BB69-23CF-44E3-9099-C40C66FF867C}">
                  <a14:compatExt spid="_x0000_s1255443"/>
                </a:ext>
                <a:ext uri="{FF2B5EF4-FFF2-40B4-BE49-F238E27FC236}">
                  <a16:creationId xmlns:a16="http://schemas.microsoft.com/office/drawing/2014/main" id="{00000000-0008-0000-2300-00001328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0</xdr:colOff>
          <xdr:row>23</xdr:row>
          <xdr:rowOff>152400</xdr:rowOff>
        </xdr:from>
        <xdr:to>
          <xdr:col>6</xdr:col>
          <xdr:colOff>9525</xdr:colOff>
          <xdr:row>25</xdr:row>
          <xdr:rowOff>9525</xdr:rowOff>
        </xdr:to>
        <xdr:sp macro="" textlink="">
          <xdr:nvSpPr>
            <xdr:cNvPr id="1255444" name="Check Box 20" hidden="1">
              <a:extLst>
                <a:ext uri="{63B3BB69-23CF-44E3-9099-C40C66FF867C}">
                  <a14:compatExt spid="_x0000_s1255444"/>
                </a:ext>
                <a:ext uri="{FF2B5EF4-FFF2-40B4-BE49-F238E27FC236}">
                  <a16:creationId xmlns:a16="http://schemas.microsoft.com/office/drawing/2014/main" id="{00000000-0008-0000-2300-00001428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0</xdr:colOff>
          <xdr:row>23</xdr:row>
          <xdr:rowOff>161925</xdr:rowOff>
        </xdr:from>
        <xdr:to>
          <xdr:col>16</xdr:col>
          <xdr:colOff>9525</xdr:colOff>
          <xdr:row>25</xdr:row>
          <xdr:rowOff>19050</xdr:rowOff>
        </xdr:to>
        <xdr:sp macro="" textlink="">
          <xdr:nvSpPr>
            <xdr:cNvPr id="1255445" name="Check Box 21" hidden="1">
              <a:extLst>
                <a:ext uri="{63B3BB69-23CF-44E3-9099-C40C66FF867C}">
                  <a14:compatExt spid="_x0000_s1255445"/>
                </a:ext>
                <a:ext uri="{FF2B5EF4-FFF2-40B4-BE49-F238E27FC236}">
                  <a16:creationId xmlns:a16="http://schemas.microsoft.com/office/drawing/2014/main" id="{00000000-0008-0000-2300-00001528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0</xdr:colOff>
          <xdr:row>22</xdr:row>
          <xdr:rowOff>142875</xdr:rowOff>
        </xdr:from>
        <xdr:to>
          <xdr:col>16</xdr:col>
          <xdr:colOff>9525</xdr:colOff>
          <xdr:row>24</xdr:row>
          <xdr:rowOff>0</xdr:rowOff>
        </xdr:to>
        <xdr:sp macro="" textlink="">
          <xdr:nvSpPr>
            <xdr:cNvPr id="1255446" name="Check Box 22" hidden="1">
              <a:extLst>
                <a:ext uri="{63B3BB69-23CF-44E3-9099-C40C66FF867C}">
                  <a14:compatExt spid="_x0000_s1255446"/>
                </a:ext>
                <a:ext uri="{FF2B5EF4-FFF2-40B4-BE49-F238E27FC236}">
                  <a16:creationId xmlns:a16="http://schemas.microsoft.com/office/drawing/2014/main" id="{00000000-0008-0000-2300-00001628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171450</xdr:colOff>
          <xdr:row>32</xdr:row>
          <xdr:rowOff>28575</xdr:rowOff>
        </xdr:from>
        <xdr:to>
          <xdr:col>13</xdr:col>
          <xdr:colOff>0</xdr:colOff>
          <xdr:row>32</xdr:row>
          <xdr:rowOff>219075</xdr:rowOff>
        </xdr:to>
        <xdr:sp macro="" textlink="">
          <xdr:nvSpPr>
            <xdr:cNvPr id="1255447" name="Check Box 23" hidden="1">
              <a:extLst>
                <a:ext uri="{63B3BB69-23CF-44E3-9099-C40C66FF867C}">
                  <a14:compatExt spid="_x0000_s1255447"/>
                </a:ext>
                <a:ext uri="{FF2B5EF4-FFF2-40B4-BE49-F238E27FC236}">
                  <a16:creationId xmlns:a16="http://schemas.microsoft.com/office/drawing/2014/main" id="{00000000-0008-0000-2300-00001728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171450</xdr:colOff>
          <xdr:row>30</xdr:row>
          <xdr:rowOff>28575</xdr:rowOff>
        </xdr:from>
        <xdr:to>
          <xdr:col>14</xdr:col>
          <xdr:colOff>19050</xdr:colOff>
          <xdr:row>30</xdr:row>
          <xdr:rowOff>219075</xdr:rowOff>
        </xdr:to>
        <xdr:sp macro="" textlink="">
          <xdr:nvSpPr>
            <xdr:cNvPr id="1255448" name="Check Box 24" hidden="1">
              <a:extLst>
                <a:ext uri="{63B3BB69-23CF-44E3-9099-C40C66FF867C}">
                  <a14:compatExt spid="_x0000_s1255448"/>
                </a:ext>
                <a:ext uri="{FF2B5EF4-FFF2-40B4-BE49-F238E27FC236}">
                  <a16:creationId xmlns:a16="http://schemas.microsoft.com/office/drawing/2014/main" id="{00000000-0008-0000-2300-00001828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171450</xdr:colOff>
          <xdr:row>30</xdr:row>
          <xdr:rowOff>28575</xdr:rowOff>
        </xdr:from>
        <xdr:to>
          <xdr:col>21</xdr:col>
          <xdr:colOff>9525</xdr:colOff>
          <xdr:row>30</xdr:row>
          <xdr:rowOff>209550</xdr:rowOff>
        </xdr:to>
        <xdr:sp macro="" textlink="">
          <xdr:nvSpPr>
            <xdr:cNvPr id="1255450" name="Check Box 26" hidden="1">
              <a:extLst>
                <a:ext uri="{63B3BB69-23CF-44E3-9099-C40C66FF867C}">
                  <a14:compatExt spid="_x0000_s1255450"/>
                </a:ext>
                <a:ext uri="{FF2B5EF4-FFF2-40B4-BE49-F238E27FC236}">
                  <a16:creationId xmlns:a16="http://schemas.microsoft.com/office/drawing/2014/main" id="{00000000-0008-0000-2300-00001A28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171450</xdr:colOff>
          <xdr:row>31</xdr:row>
          <xdr:rowOff>19050</xdr:rowOff>
        </xdr:from>
        <xdr:to>
          <xdr:col>14</xdr:col>
          <xdr:colOff>0</xdr:colOff>
          <xdr:row>31</xdr:row>
          <xdr:rowOff>238125</xdr:rowOff>
        </xdr:to>
        <xdr:sp macro="" textlink="">
          <xdr:nvSpPr>
            <xdr:cNvPr id="1255451" name="Check Box 27" hidden="1">
              <a:extLst>
                <a:ext uri="{63B3BB69-23CF-44E3-9099-C40C66FF867C}">
                  <a14:compatExt spid="_x0000_s1255451"/>
                </a:ext>
                <a:ext uri="{FF2B5EF4-FFF2-40B4-BE49-F238E27FC236}">
                  <a16:creationId xmlns:a16="http://schemas.microsoft.com/office/drawing/2014/main" id="{00000000-0008-0000-2300-00001B28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171450</xdr:colOff>
          <xdr:row>32</xdr:row>
          <xdr:rowOff>0</xdr:rowOff>
        </xdr:from>
        <xdr:to>
          <xdr:col>22</xdr:col>
          <xdr:colOff>47625</xdr:colOff>
          <xdr:row>33</xdr:row>
          <xdr:rowOff>9525</xdr:rowOff>
        </xdr:to>
        <xdr:sp macro="" textlink="">
          <xdr:nvSpPr>
            <xdr:cNvPr id="1255452" name="Check Box 28" hidden="1">
              <a:extLst>
                <a:ext uri="{63B3BB69-23CF-44E3-9099-C40C66FF867C}">
                  <a14:compatExt spid="_x0000_s1255452"/>
                </a:ext>
                <a:ext uri="{FF2B5EF4-FFF2-40B4-BE49-F238E27FC236}">
                  <a16:creationId xmlns:a16="http://schemas.microsoft.com/office/drawing/2014/main" id="{00000000-0008-0000-2300-00001C28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26</xdr:col>
          <xdr:colOff>161925</xdr:colOff>
          <xdr:row>30</xdr:row>
          <xdr:rowOff>28575</xdr:rowOff>
        </xdr:from>
        <xdr:to>
          <xdr:col>29</xdr:col>
          <xdr:colOff>0</xdr:colOff>
          <xdr:row>30</xdr:row>
          <xdr:rowOff>228600</xdr:rowOff>
        </xdr:to>
        <xdr:sp macro="" textlink="">
          <xdr:nvSpPr>
            <xdr:cNvPr id="1255454" name="Check Box 30" hidden="1">
              <a:extLst>
                <a:ext uri="{63B3BB69-23CF-44E3-9099-C40C66FF867C}">
                  <a14:compatExt spid="_x0000_s1255454"/>
                </a:ext>
                <a:ext uri="{FF2B5EF4-FFF2-40B4-BE49-F238E27FC236}">
                  <a16:creationId xmlns:a16="http://schemas.microsoft.com/office/drawing/2014/main" id="{00000000-0008-0000-2300-00001E28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26</xdr:col>
          <xdr:colOff>171450</xdr:colOff>
          <xdr:row>32</xdr:row>
          <xdr:rowOff>0</xdr:rowOff>
        </xdr:from>
        <xdr:to>
          <xdr:col>30</xdr:col>
          <xdr:colOff>114300</xdr:colOff>
          <xdr:row>33</xdr:row>
          <xdr:rowOff>28575</xdr:rowOff>
        </xdr:to>
        <xdr:sp macro="" textlink="">
          <xdr:nvSpPr>
            <xdr:cNvPr id="1255455" name="Check Box 31" hidden="1">
              <a:extLst>
                <a:ext uri="{63B3BB69-23CF-44E3-9099-C40C66FF867C}">
                  <a14:compatExt spid="_x0000_s1255455"/>
                </a:ext>
                <a:ext uri="{FF2B5EF4-FFF2-40B4-BE49-F238E27FC236}">
                  <a16:creationId xmlns:a16="http://schemas.microsoft.com/office/drawing/2014/main" id="{00000000-0008-0000-2300-00001F28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171450</xdr:colOff>
          <xdr:row>32</xdr:row>
          <xdr:rowOff>238125</xdr:rowOff>
        </xdr:from>
        <xdr:to>
          <xdr:col>13</xdr:col>
          <xdr:colOff>0</xdr:colOff>
          <xdr:row>33</xdr:row>
          <xdr:rowOff>209550</xdr:rowOff>
        </xdr:to>
        <xdr:sp macro="" textlink="">
          <xdr:nvSpPr>
            <xdr:cNvPr id="1255457" name="Check Box 33" hidden="1">
              <a:extLst>
                <a:ext uri="{63B3BB69-23CF-44E3-9099-C40C66FF867C}">
                  <a14:compatExt spid="_x0000_s1255457"/>
                </a:ext>
                <a:ext uri="{FF2B5EF4-FFF2-40B4-BE49-F238E27FC236}">
                  <a16:creationId xmlns:a16="http://schemas.microsoft.com/office/drawing/2014/main" id="{00000000-0008-0000-2300-00002128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19</xdr:col>
      <xdr:colOff>115418</xdr:colOff>
      <xdr:row>38</xdr:row>
      <xdr:rowOff>152400</xdr:rowOff>
    </xdr:from>
    <xdr:to>
      <xdr:col>26</xdr:col>
      <xdr:colOff>115420</xdr:colOff>
      <xdr:row>39</xdr:row>
      <xdr:rowOff>152400</xdr:rowOff>
    </xdr:to>
    <xdr:grpSp>
      <xdr:nvGrpSpPr>
        <xdr:cNvPr id="8" name="グループ化 7">
          <a:extLst>
            <a:ext uri="{FF2B5EF4-FFF2-40B4-BE49-F238E27FC236}">
              <a16:creationId xmlns:a16="http://schemas.microsoft.com/office/drawing/2014/main" id="{00000000-0008-0000-2300-000008000000}"/>
            </a:ext>
          </a:extLst>
        </xdr:cNvPr>
        <xdr:cNvGrpSpPr/>
      </xdr:nvGrpSpPr>
      <xdr:grpSpPr>
        <a:xfrm>
          <a:off x="3420593" y="7000875"/>
          <a:ext cx="1266827" cy="171450"/>
          <a:chOff x="2566173" y="3002996"/>
          <a:chExt cx="1255057" cy="168094"/>
        </a:xfrm>
      </xdr:grpSpPr>
      <xdr:sp macro="" textlink="">
        <xdr:nvSpPr>
          <xdr:cNvPr id="9" name="Check Box 15" hidden="1">
            <a:extLst>
              <a:ext uri="{63B3BB69-23CF-44E3-9099-C40C66FF867C}">
                <a14:compatExt xmlns:a14="http://schemas.microsoft.com/office/drawing/2010/main" spid="_x0000_s553043"/>
              </a:ext>
              <a:ext uri="{FF2B5EF4-FFF2-40B4-BE49-F238E27FC236}">
                <a16:creationId xmlns:a16="http://schemas.microsoft.com/office/drawing/2014/main" id="{00000000-0008-0000-2300-000009000000}"/>
              </a:ext>
            </a:extLst>
          </xdr:cNvPr>
          <xdr:cNvSpPr/>
        </xdr:nvSpPr>
        <xdr:spPr bwMode="auto">
          <a:xfrm>
            <a:off x="2566173" y="3002996"/>
            <a:ext cx="705988" cy="1680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0" name="Check Box 16" hidden="1">
            <a:extLst>
              <a:ext uri="{63B3BB69-23CF-44E3-9099-C40C66FF867C}">
                <a14:compatExt xmlns:a14="http://schemas.microsoft.com/office/drawing/2010/main" spid="_x0000_s553044"/>
              </a:ext>
              <a:ext uri="{FF2B5EF4-FFF2-40B4-BE49-F238E27FC236}">
                <a16:creationId xmlns:a16="http://schemas.microsoft.com/office/drawing/2014/main" id="{00000000-0008-0000-2300-00000A000000}"/>
              </a:ext>
            </a:extLst>
          </xdr:cNvPr>
          <xdr:cNvSpPr/>
        </xdr:nvSpPr>
        <xdr:spPr bwMode="auto">
          <a:xfrm>
            <a:off x="3204954" y="3003005"/>
            <a:ext cx="616276" cy="16808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xdr:from>
          <xdr:col>17</xdr:col>
          <xdr:colOff>86843</xdr:colOff>
          <xdr:row>39</xdr:row>
          <xdr:rowOff>142875</xdr:rowOff>
        </xdr:from>
        <xdr:to>
          <xdr:col>24</xdr:col>
          <xdr:colOff>86843</xdr:colOff>
          <xdr:row>40</xdr:row>
          <xdr:rowOff>142875</xdr:rowOff>
        </xdr:to>
        <xdr:grpSp>
          <xdr:nvGrpSpPr>
            <xdr:cNvPr id="11" name="グループ化 1">
              <a:extLst>
                <a:ext uri="{FF2B5EF4-FFF2-40B4-BE49-F238E27FC236}">
                  <a16:creationId xmlns:a16="http://schemas.microsoft.com/office/drawing/2014/main" id="{00000000-0008-0000-2300-00000B000000}"/>
                </a:ext>
              </a:extLst>
            </xdr:cNvPr>
            <xdr:cNvGrpSpPr>
              <a:grpSpLocks/>
            </xdr:cNvGrpSpPr>
          </xdr:nvGrpSpPr>
          <xdr:grpSpPr bwMode="auto">
            <a:xfrm>
              <a:off x="3030068" y="7162800"/>
              <a:ext cx="1266825" cy="171450"/>
              <a:chOff x="25661" y="30029"/>
              <a:chExt cx="12551" cy="1681"/>
            </a:xfrm>
          </xdr:grpSpPr>
          <xdr:sp macro="" textlink="">
            <xdr:nvSpPr>
              <xdr:cNvPr id="1255470" name="Check Box 46" hidden="1">
                <a:extLst>
                  <a:ext uri="{63B3BB69-23CF-44E3-9099-C40C66FF867C}">
                    <a14:compatExt spid="_x0000_s1255470"/>
                  </a:ext>
                  <a:ext uri="{FF2B5EF4-FFF2-40B4-BE49-F238E27FC236}">
                    <a16:creationId xmlns:a16="http://schemas.microsoft.com/office/drawing/2014/main" id="{00000000-0008-0000-2300-00002E281300}"/>
                  </a:ext>
                </a:extLst>
              </xdr:cNvPr>
              <xdr:cNvSpPr/>
            </xdr:nvSpPr>
            <xdr:spPr bwMode="auto">
              <a:xfrm>
                <a:off x="25661" y="30029"/>
                <a:ext cx="7060" cy="168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255471" name="Check Box 47" hidden="1">
                <a:extLst>
                  <a:ext uri="{63B3BB69-23CF-44E3-9099-C40C66FF867C}">
                    <a14:compatExt spid="_x0000_s1255471"/>
                  </a:ext>
                  <a:ext uri="{FF2B5EF4-FFF2-40B4-BE49-F238E27FC236}">
                    <a16:creationId xmlns:a16="http://schemas.microsoft.com/office/drawing/2014/main" id="{00000000-0008-0000-2300-00002F281300}"/>
                  </a:ext>
                </a:extLst>
              </xdr:cNvPr>
              <xdr:cNvSpPr/>
            </xdr:nvSpPr>
            <xdr:spPr bwMode="auto">
              <a:xfrm>
                <a:off x="32049" y="30030"/>
                <a:ext cx="6163" cy="16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81329</xdr:colOff>
          <xdr:row>44</xdr:row>
          <xdr:rowOff>159730</xdr:rowOff>
        </xdr:from>
        <xdr:to>
          <xdr:col>24</xdr:col>
          <xdr:colOff>81329</xdr:colOff>
          <xdr:row>45</xdr:row>
          <xdr:rowOff>159731</xdr:rowOff>
        </xdr:to>
        <xdr:grpSp>
          <xdr:nvGrpSpPr>
            <xdr:cNvPr id="12" name="グループ化 1">
              <a:extLst>
                <a:ext uri="{FF2B5EF4-FFF2-40B4-BE49-F238E27FC236}">
                  <a16:creationId xmlns:a16="http://schemas.microsoft.com/office/drawing/2014/main" id="{00000000-0008-0000-2300-00000C000000}"/>
                </a:ext>
              </a:extLst>
            </xdr:cNvPr>
            <xdr:cNvGrpSpPr>
              <a:grpSpLocks/>
            </xdr:cNvGrpSpPr>
          </xdr:nvGrpSpPr>
          <xdr:grpSpPr bwMode="auto">
            <a:xfrm>
              <a:off x="3024554" y="8036905"/>
              <a:ext cx="1266825" cy="171451"/>
              <a:chOff x="25661" y="30029"/>
              <a:chExt cx="12551" cy="1681"/>
            </a:xfrm>
          </xdr:grpSpPr>
          <xdr:sp macro="" textlink="">
            <xdr:nvSpPr>
              <xdr:cNvPr id="1255472" name="Check Box 48" hidden="1">
                <a:extLst>
                  <a:ext uri="{63B3BB69-23CF-44E3-9099-C40C66FF867C}">
                    <a14:compatExt spid="_x0000_s1255472"/>
                  </a:ext>
                  <a:ext uri="{FF2B5EF4-FFF2-40B4-BE49-F238E27FC236}">
                    <a16:creationId xmlns:a16="http://schemas.microsoft.com/office/drawing/2014/main" id="{00000000-0008-0000-2300-000030281300}"/>
                  </a:ext>
                </a:extLst>
              </xdr:cNvPr>
              <xdr:cNvSpPr/>
            </xdr:nvSpPr>
            <xdr:spPr bwMode="auto">
              <a:xfrm>
                <a:off x="25661" y="30029"/>
                <a:ext cx="7060" cy="168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255473" name="Check Box 49" hidden="1">
                <a:extLst>
                  <a:ext uri="{63B3BB69-23CF-44E3-9099-C40C66FF867C}">
                    <a14:compatExt spid="_x0000_s1255473"/>
                  </a:ext>
                  <a:ext uri="{FF2B5EF4-FFF2-40B4-BE49-F238E27FC236}">
                    <a16:creationId xmlns:a16="http://schemas.microsoft.com/office/drawing/2014/main" id="{00000000-0008-0000-2300-000031281300}"/>
                  </a:ext>
                </a:extLst>
              </xdr:cNvPr>
              <xdr:cNvSpPr/>
            </xdr:nvSpPr>
            <xdr:spPr bwMode="auto">
              <a:xfrm>
                <a:off x="32049" y="30030"/>
                <a:ext cx="6163" cy="16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29</xdr:col>
          <xdr:colOff>19050</xdr:colOff>
          <xdr:row>63</xdr:row>
          <xdr:rowOff>0</xdr:rowOff>
        </xdr:from>
        <xdr:to>
          <xdr:col>32</xdr:col>
          <xdr:colOff>0</xdr:colOff>
          <xdr:row>64</xdr:row>
          <xdr:rowOff>28575</xdr:rowOff>
        </xdr:to>
        <xdr:sp macro="" textlink="">
          <xdr:nvSpPr>
            <xdr:cNvPr id="1520641" name="Check Box 16" hidden="1">
              <a:extLst>
                <a:ext uri="{63B3BB69-23CF-44E3-9099-C40C66FF867C}">
                  <a14:compatExt spid="_x0000_s1520641"/>
                </a:ext>
                <a:ext uri="{FF2B5EF4-FFF2-40B4-BE49-F238E27FC236}">
                  <a16:creationId xmlns:a16="http://schemas.microsoft.com/office/drawing/2014/main" id="{00000000-0008-0000-0600-000001341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clientData/>
      </xdr:twoCellAnchor>
    </mc:Choice>
    <mc:Fallback/>
  </mc:AlternateContent>
  <mc:AlternateContent xmlns:mc="http://schemas.openxmlformats.org/markup-compatibility/2006">
    <mc:Choice xmlns:a14="http://schemas.microsoft.com/office/drawing/2010/main" Requires="a14">
      <xdr:twoCellAnchor>
        <xdr:from>
          <xdr:col>32</xdr:col>
          <xdr:colOff>57150</xdr:colOff>
          <xdr:row>63</xdr:row>
          <xdr:rowOff>0</xdr:rowOff>
        </xdr:from>
        <xdr:to>
          <xdr:col>35</xdr:col>
          <xdr:colOff>38100</xdr:colOff>
          <xdr:row>64</xdr:row>
          <xdr:rowOff>19050</xdr:rowOff>
        </xdr:to>
        <xdr:sp macro="" textlink="">
          <xdr:nvSpPr>
            <xdr:cNvPr id="1520642" name="Check Box 17" hidden="1">
              <a:extLst>
                <a:ext uri="{63B3BB69-23CF-44E3-9099-C40C66FF867C}">
                  <a14:compatExt spid="_x0000_s1520642"/>
                </a:ext>
                <a:ext uri="{FF2B5EF4-FFF2-40B4-BE49-F238E27FC236}">
                  <a16:creationId xmlns:a16="http://schemas.microsoft.com/office/drawing/2014/main" id="{00000000-0008-0000-0600-000002341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xdr:twoCellAnchor>
    <xdr:from>
      <xdr:col>29</xdr:col>
      <xdr:colOff>19050</xdr:colOff>
      <xdr:row>64</xdr:row>
      <xdr:rowOff>152400</xdr:rowOff>
    </xdr:from>
    <xdr:to>
      <xdr:col>35</xdr:col>
      <xdr:colOff>38100</xdr:colOff>
      <xdr:row>66</xdr:row>
      <xdr:rowOff>9525</xdr:rowOff>
    </xdr:to>
    <xdr:grpSp>
      <xdr:nvGrpSpPr>
        <xdr:cNvPr id="2" name="グループ化 11">
          <a:extLst>
            <a:ext uri="{FF2B5EF4-FFF2-40B4-BE49-F238E27FC236}">
              <a16:creationId xmlns:a16="http://schemas.microsoft.com/office/drawing/2014/main" id="{00000000-0008-0000-0600-000002000000}"/>
            </a:ext>
          </a:extLst>
        </xdr:cNvPr>
        <xdr:cNvGrpSpPr>
          <a:grpSpLocks/>
        </xdr:cNvGrpSpPr>
      </xdr:nvGrpSpPr>
      <xdr:grpSpPr bwMode="auto">
        <a:xfrm>
          <a:off x="5543550" y="12906375"/>
          <a:ext cx="1162050" cy="257175"/>
          <a:chOff x="30597" y="24271"/>
          <a:chExt cx="11560" cy="2028"/>
        </a:xfrm>
      </xdr:grpSpPr>
      <xdr:sp macro="" textlink="">
        <xdr:nvSpPr>
          <xdr:cNvPr id="3" name="Check Box 16" hidden="1">
            <a:extLst>
              <a:ext uri="{63B3BB69-23CF-44E3-9099-C40C66FF867C}">
                <a14:compatExt xmlns:a14="http://schemas.microsoft.com/office/drawing/2010/main" spid="_x0000_s1028153"/>
              </a:ext>
              <a:ext uri="{FF2B5EF4-FFF2-40B4-BE49-F238E27FC236}">
                <a16:creationId xmlns:a16="http://schemas.microsoft.com/office/drawing/2014/main" id="{00000000-0008-0000-0600-000003000000}"/>
              </a:ext>
            </a:extLst>
          </xdr:cNvPr>
          <xdr:cNvSpPr/>
        </xdr:nvSpPr>
        <xdr:spPr bwMode="auto">
          <a:xfrm>
            <a:off x="30597" y="24271"/>
            <a:ext cx="5474" cy="202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4" name="Check Box 17" hidden="1">
            <a:extLst>
              <a:ext uri="{63B3BB69-23CF-44E3-9099-C40C66FF867C}">
                <a14:compatExt xmlns:a14="http://schemas.microsoft.com/office/drawing/2010/main" spid="_x0000_s1028154"/>
              </a:ext>
              <a:ext uri="{FF2B5EF4-FFF2-40B4-BE49-F238E27FC236}">
                <a16:creationId xmlns:a16="http://schemas.microsoft.com/office/drawing/2014/main" id="{00000000-0008-0000-0600-000004000000}"/>
              </a:ext>
            </a:extLst>
          </xdr:cNvPr>
          <xdr:cNvSpPr/>
        </xdr:nvSpPr>
        <xdr:spPr bwMode="auto">
          <a:xfrm>
            <a:off x="36649" y="24271"/>
            <a:ext cx="5508" cy="193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xdr:from>
          <xdr:col>29</xdr:col>
          <xdr:colOff>9525</xdr:colOff>
          <xdr:row>64</xdr:row>
          <xdr:rowOff>152400</xdr:rowOff>
        </xdr:from>
        <xdr:to>
          <xdr:col>31</xdr:col>
          <xdr:colOff>180975</xdr:colOff>
          <xdr:row>66</xdr:row>
          <xdr:rowOff>9525</xdr:rowOff>
        </xdr:to>
        <xdr:sp macro="" textlink="">
          <xdr:nvSpPr>
            <xdr:cNvPr id="1520643" name="Check Box 3" hidden="1">
              <a:extLst>
                <a:ext uri="{63B3BB69-23CF-44E3-9099-C40C66FF867C}">
                  <a14:compatExt spid="_x0000_s1520643"/>
                </a:ext>
                <a:ext uri="{FF2B5EF4-FFF2-40B4-BE49-F238E27FC236}">
                  <a16:creationId xmlns:a16="http://schemas.microsoft.com/office/drawing/2014/main" id="{00000000-0008-0000-0600-000003341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clientData/>
      </xdr:twoCellAnchor>
    </mc:Choice>
    <mc:Fallback/>
  </mc:AlternateContent>
  <mc:AlternateContent xmlns:mc="http://schemas.openxmlformats.org/markup-compatibility/2006">
    <mc:Choice xmlns:a14="http://schemas.microsoft.com/office/drawing/2010/main" Requires="a14">
      <xdr:twoCellAnchor>
        <xdr:from>
          <xdr:col>32</xdr:col>
          <xdr:colOff>47625</xdr:colOff>
          <xdr:row>64</xdr:row>
          <xdr:rowOff>152400</xdr:rowOff>
        </xdr:from>
        <xdr:to>
          <xdr:col>35</xdr:col>
          <xdr:colOff>28575</xdr:colOff>
          <xdr:row>66</xdr:row>
          <xdr:rowOff>0</xdr:rowOff>
        </xdr:to>
        <xdr:sp macro="" textlink="">
          <xdr:nvSpPr>
            <xdr:cNvPr id="1520644" name="Check Box 4" hidden="1">
              <a:extLst>
                <a:ext uri="{63B3BB69-23CF-44E3-9099-C40C66FF867C}">
                  <a14:compatExt spid="_x0000_s1520644"/>
                </a:ext>
                <a:ext uri="{FF2B5EF4-FFF2-40B4-BE49-F238E27FC236}">
                  <a16:creationId xmlns:a16="http://schemas.microsoft.com/office/drawing/2014/main" id="{00000000-0008-0000-0600-000004341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xdr:from>
          <xdr:col>29</xdr:col>
          <xdr:colOff>28575</xdr:colOff>
          <xdr:row>67</xdr:row>
          <xdr:rowOff>152400</xdr:rowOff>
        </xdr:from>
        <xdr:to>
          <xdr:col>35</xdr:col>
          <xdr:colOff>161925</xdr:colOff>
          <xdr:row>69</xdr:row>
          <xdr:rowOff>95250</xdr:rowOff>
        </xdr:to>
        <xdr:grpSp>
          <xdr:nvGrpSpPr>
            <xdr:cNvPr id="5" name="グループ化 4">
              <a:extLst>
                <a:ext uri="{FF2B5EF4-FFF2-40B4-BE49-F238E27FC236}">
                  <a16:creationId xmlns:a16="http://schemas.microsoft.com/office/drawing/2014/main" id="{00000000-0008-0000-0600-000005000000}"/>
                </a:ext>
              </a:extLst>
            </xdr:cNvPr>
            <xdr:cNvGrpSpPr/>
          </xdr:nvGrpSpPr>
          <xdr:grpSpPr>
            <a:xfrm>
              <a:off x="5553075" y="13506450"/>
              <a:ext cx="1276350" cy="342900"/>
              <a:chOff x="5534024" y="13773021"/>
              <a:chExt cx="1162047" cy="200026"/>
            </a:xfrm>
          </xdr:grpSpPr>
          <xdr:sp macro="" textlink="">
            <xdr:nvSpPr>
              <xdr:cNvPr id="1520645" name="Check Box 5" hidden="1">
                <a:extLst>
                  <a:ext uri="{63B3BB69-23CF-44E3-9099-C40C66FF867C}">
                    <a14:compatExt spid="_x0000_s1520645"/>
                  </a:ext>
                  <a:ext uri="{FF2B5EF4-FFF2-40B4-BE49-F238E27FC236}">
                    <a16:creationId xmlns:a16="http://schemas.microsoft.com/office/drawing/2014/main" id="{00000000-0008-0000-0600-000005341700}"/>
                  </a:ext>
                </a:extLst>
              </xdr:cNvPr>
              <xdr:cNvSpPr/>
            </xdr:nvSpPr>
            <xdr:spPr bwMode="auto">
              <a:xfrm>
                <a:off x="5534024" y="13773021"/>
                <a:ext cx="552450" cy="20002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いる　・</a:t>
                </a:r>
              </a:p>
            </xdr:txBody>
          </xdr:sp>
          <xdr:sp macro="" textlink="">
            <xdr:nvSpPr>
              <xdr:cNvPr id="1520646" name="Check Box 6" hidden="1">
                <a:extLst>
                  <a:ext uri="{63B3BB69-23CF-44E3-9099-C40C66FF867C}">
                    <a14:compatExt spid="_x0000_s1520646"/>
                  </a:ext>
                  <a:ext uri="{FF2B5EF4-FFF2-40B4-BE49-F238E27FC236}">
                    <a16:creationId xmlns:a16="http://schemas.microsoft.com/office/drawing/2014/main" id="{00000000-0008-0000-0600-000006341700}"/>
                  </a:ext>
                </a:extLst>
              </xdr:cNvPr>
              <xdr:cNvSpPr/>
            </xdr:nvSpPr>
            <xdr:spPr bwMode="auto">
              <a:xfrm>
                <a:off x="6143621" y="13773216"/>
                <a:ext cx="552450" cy="1905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29</xdr:col>
          <xdr:colOff>19050</xdr:colOff>
          <xdr:row>20</xdr:row>
          <xdr:rowOff>0</xdr:rowOff>
        </xdr:from>
        <xdr:to>
          <xdr:col>32</xdr:col>
          <xdr:colOff>0</xdr:colOff>
          <xdr:row>21</xdr:row>
          <xdr:rowOff>0</xdr:rowOff>
        </xdr:to>
        <xdr:sp macro="" textlink="">
          <xdr:nvSpPr>
            <xdr:cNvPr id="1520647" name="Check Box 7" hidden="1">
              <a:extLst>
                <a:ext uri="{63B3BB69-23CF-44E3-9099-C40C66FF867C}">
                  <a14:compatExt spid="_x0000_s1520647"/>
                </a:ext>
                <a:ext uri="{FF2B5EF4-FFF2-40B4-BE49-F238E27FC236}">
                  <a16:creationId xmlns:a16="http://schemas.microsoft.com/office/drawing/2014/main" id="{00000000-0008-0000-0600-000007341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clientData/>
      </xdr:twoCellAnchor>
    </mc:Choice>
    <mc:Fallback/>
  </mc:AlternateContent>
  <mc:AlternateContent xmlns:mc="http://schemas.openxmlformats.org/markup-compatibility/2006">
    <mc:Choice xmlns:a14="http://schemas.microsoft.com/office/drawing/2010/main" Requires="a14">
      <xdr:twoCellAnchor>
        <xdr:from>
          <xdr:col>32</xdr:col>
          <xdr:colOff>57150</xdr:colOff>
          <xdr:row>20</xdr:row>
          <xdr:rowOff>0</xdr:rowOff>
        </xdr:from>
        <xdr:to>
          <xdr:col>35</xdr:col>
          <xdr:colOff>38100</xdr:colOff>
          <xdr:row>21</xdr:row>
          <xdr:rowOff>0</xdr:rowOff>
        </xdr:to>
        <xdr:sp macro="" textlink="">
          <xdr:nvSpPr>
            <xdr:cNvPr id="1520648" name="Check Box 8" hidden="1">
              <a:extLst>
                <a:ext uri="{63B3BB69-23CF-44E3-9099-C40C66FF867C}">
                  <a14:compatExt spid="_x0000_s1520648"/>
                </a:ext>
                <a:ext uri="{FF2B5EF4-FFF2-40B4-BE49-F238E27FC236}">
                  <a16:creationId xmlns:a16="http://schemas.microsoft.com/office/drawing/2014/main" id="{00000000-0008-0000-0600-000008341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xdr:from>
          <xdr:col>29</xdr:col>
          <xdr:colOff>19050</xdr:colOff>
          <xdr:row>20</xdr:row>
          <xdr:rowOff>0</xdr:rowOff>
        </xdr:from>
        <xdr:to>
          <xdr:col>32</xdr:col>
          <xdr:colOff>0</xdr:colOff>
          <xdr:row>21</xdr:row>
          <xdr:rowOff>0</xdr:rowOff>
        </xdr:to>
        <xdr:sp macro="" textlink="">
          <xdr:nvSpPr>
            <xdr:cNvPr id="1520649" name="Check Box 9" hidden="1">
              <a:extLst>
                <a:ext uri="{63B3BB69-23CF-44E3-9099-C40C66FF867C}">
                  <a14:compatExt spid="_x0000_s1520649"/>
                </a:ext>
                <a:ext uri="{FF2B5EF4-FFF2-40B4-BE49-F238E27FC236}">
                  <a16:creationId xmlns:a16="http://schemas.microsoft.com/office/drawing/2014/main" id="{00000000-0008-0000-0600-000009341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clientData/>
      </xdr:twoCellAnchor>
    </mc:Choice>
    <mc:Fallback/>
  </mc:AlternateContent>
  <mc:AlternateContent xmlns:mc="http://schemas.openxmlformats.org/markup-compatibility/2006">
    <mc:Choice xmlns:a14="http://schemas.microsoft.com/office/drawing/2010/main" Requires="a14">
      <xdr:twoCellAnchor>
        <xdr:from>
          <xdr:col>32</xdr:col>
          <xdr:colOff>57150</xdr:colOff>
          <xdr:row>20</xdr:row>
          <xdr:rowOff>0</xdr:rowOff>
        </xdr:from>
        <xdr:to>
          <xdr:col>35</xdr:col>
          <xdr:colOff>38100</xdr:colOff>
          <xdr:row>21</xdr:row>
          <xdr:rowOff>0</xdr:rowOff>
        </xdr:to>
        <xdr:sp macro="" textlink="">
          <xdr:nvSpPr>
            <xdr:cNvPr id="1520650" name="Check Box 10" hidden="1">
              <a:extLst>
                <a:ext uri="{63B3BB69-23CF-44E3-9099-C40C66FF867C}">
                  <a14:compatExt spid="_x0000_s1520650"/>
                </a:ext>
                <a:ext uri="{FF2B5EF4-FFF2-40B4-BE49-F238E27FC236}">
                  <a16:creationId xmlns:a16="http://schemas.microsoft.com/office/drawing/2014/main" id="{00000000-0008-0000-0600-00000A341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19050</xdr:colOff>
          <xdr:row>25</xdr:row>
          <xdr:rowOff>133350</xdr:rowOff>
        </xdr:from>
        <xdr:to>
          <xdr:col>4</xdr:col>
          <xdr:colOff>133350</xdr:colOff>
          <xdr:row>27</xdr:row>
          <xdr:rowOff>38100</xdr:rowOff>
        </xdr:to>
        <xdr:sp macro="" textlink="">
          <xdr:nvSpPr>
            <xdr:cNvPr id="1520651" name="Check Box 11" hidden="1">
              <a:extLst>
                <a:ext uri="{63B3BB69-23CF-44E3-9099-C40C66FF867C}">
                  <a14:compatExt spid="_x0000_s1520651"/>
                </a:ext>
                <a:ext uri="{FF2B5EF4-FFF2-40B4-BE49-F238E27FC236}">
                  <a16:creationId xmlns:a16="http://schemas.microsoft.com/office/drawing/2014/main" id="{00000000-0008-0000-0600-00000B341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29</xdr:col>
          <xdr:colOff>9525</xdr:colOff>
          <xdr:row>28</xdr:row>
          <xdr:rowOff>0</xdr:rowOff>
        </xdr:from>
        <xdr:to>
          <xdr:col>31</xdr:col>
          <xdr:colOff>180975</xdr:colOff>
          <xdr:row>29</xdr:row>
          <xdr:rowOff>0</xdr:rowOff>
        </xdr:to>
        <xdr:sp macro="" textlink="">
          <xdr:nvSpPr>
            <xdr:cNvPr id="1520652" name="Check Box 12" hidden="1">
              <a:extLst>
                <a:ext uri="{63B3BB69-23CF-44E3-9099-C40C66FF867C}">
                  <a14:compatExt spid="_x0000_s1520652"/>
                </a:ext>
                <a:ext uri="{FF2B5EF4-FFF2-40B4-BE49-F238E27FC236}">
                  <a16:creationId xmlns:a16="http://schemas.microsoft.com/office/drawing/2014/main" id="{00000000-0008-0000-0600-00000C341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clientData/>
      </xdr:twoCellAnchor>
    </mc:Choice>
    <mc:Fallback/>
  </mc:AlternateContent>
  <mc:AlternateContent xmlns:mc="http://schemas.openxmlformats.org/markup-compatibility/2006">
    <mc:Choice xmlns:a14="http://schemas.microsoft.com/office/drawing/2010/main" Requires="a14">
      <xdr:twoCellAnchor>
        <xdr:from>
          <xdr:col>32</xdr:col>
          <xdr:colOff>47625</xdr:colOff>
          <xdr:row>28</xdr:row>
          <xdr:rowOff>0</xdr:rowOff>
        </xdr:from>
        <xdr:to>
          <xdr:col>35</xdr:col>
          <xdr:colOff>28575</xdr:colOff>
          <xdr:row>29</xdr:row>
          <xdr:rowOff>0</xdr:rowOff>
        </xdr:to>
        <xdr:sp macro="" textlink="">
          <xdr:nvSpPr>
            <xdr:cNvPr id="1520653" name="Check Box 13" hidden="1">
              <a:extLst>
                <a:ext uri="{63B3BB69-23CF-44E3-9099-C40C66FF867C}">
                  <a14:compatExt spid="_x0000_s1520653"/>
                </a:ext>
                <a:ext uri="{FF2B5EF4-FFF2-40B4-BE49-F238E27FC236}">
                  <a16:creationId xmlns:a16="http://schemas.microsoft.com/office/drawing/2014/main" id="{00000000-0008-0000-0600-00000D341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clientData/>
      </xdr:twoCellAnchor>
    </mc:Choice>
    <mc:Fallback/>
  </mc:AlternateContent>
  <xdr:twoCellAnchor>
    <xdr:from>
      <xdr:col>7</xdr:col>
      <xdr:colOff>179294</xdr:colOff>
      <xdr:row>7</xdr:row>
      <xdr:rowOff>123263</xdr:rowOff>
    </xdr:from>
    <xdr:to>
      <xdr:col>60</xdr:col>
      <xdr:colOff>134471</xdr:colOff>
      <xdr:row>36</xdr:row>
      <xdr:rowOff>166892</xdr:rowOff>
    </xdr:to>
    <xdr:grpSp>
      <xdr:nvGrpSpPr>
        <xdr:cNvPr id="6" name="グループ化 5">
          <a:extLst>
            <a:ext uri="{FF2B5EF4-FFF2-40B4-BE49-F238E27FC236}">
              <a16:creationId xmlns:a16="http://schemas.microsoft.com/office/drawing/2014/main" id="{00000000-0008-0000-0600-000006000000}"/>
            </a:ext>
          </a:extLst>
        </xdr:cNvPr>
        <xdr:cNvGrpSpPr/>
      </xdr:nvGrpSpPr>
      <xdr:grpSpPr>
        <a:xfrm>
          <a:off x="1512794" y="1475813"/>
          <a:ext cx="10146927" cy="5844354"/>
          <a:chOff x="1164481" y="1413799"/>
          <a:chExt cx="10775814" cy="5980388"/>
        </a:xfrm>
      </xdr:grpSpPr>
      <xdr:sp macro="" textlink="">
        <xdr:nvSpPr>
          <xdr:cNvPr id="7" name="楕円 6">
            <a:extLst>
              <a:ext uri="{FF2B5EF4-FFF2-40B4-BE49-F238E27FC236}">
                <a16:creationId xmlns:a16="http://schemas.microsoft.com/office/drawing/2014/main" id="{00000000-0008-0000-0600-000007000000}"/>
              </a:ext>
            </a:extLst>
          </xdr:cNvPr>
          <xdr:cNvSpPr/>
        </xdr:nvSpPr>
        <xdr:spPr>
          <a:xfrm>
            <a:off x="3110760" y="4332602"/>
            <a:ext cx="571500" cy="209550"/>
          </a:xfrm>
          <a:prstGeom prst="ellipse">
            <a:avLst/>
          </a:prstGeom>
          <a:noFill/>
          <a:ln w="22225" cap="flat" cmpd="sng" algn="ctr">
            <a:solidFill>
              <a:srgbClr val="4F81BD">
                <a:shade val="50000"/>
              </a:srgbClr>
            </a:solid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a:ea typeface="ＭＳ Ｐゴシック" panose="020B0600070205080204" pitchFamily="50" charset="-128"/>
              <a:cs typeface="+mn-cs"/>
            </a:endParaRPr>
          </a:p>
        </xdr:txBody>
      </xdr:sp>
      <xdr:cxnSp macro="">
        <xdr:nvCxnSpPr>
          <xdr:cNvPr id="8" name="直線矢印コネクタ 7">
            <a:extLst>
              <a:ext uri="{FF2B5EF4-FFF2-40B4-BE49-F238E27FC236}">
                <a16:creationId xmlns:a16="http://schemas.microsoft.com/office/drawing/2014/main" id="{00000000-0008-0000-0600-000008000000}"/>
              </a:ext>
            </a:extLst>
          </xdr:cNvPr>
          <xdr:cNvCxnSpPr>
            <a:cxnSpLocks/>
            <a:stCxn id="13" idx="0"/>
            <a:endCxn id="18" idx="2"/>
          </xdr:cNvCxnSpPr>
        </xdr:nvCxnSpPr>
        <xdr:spPr>
          <a:xfrm flipH="1" flipV="1">
            <a:off x="7241470" y="2380408"/>
            <a:ext cx="992506" cy="1223346"/>
          </a:xfrm>
          <a:prstGeom prst="straightConnector1">
            <a:avLst/>
          </a:prstGeom>
          <a:noFill/>
          <a:ln w="19050" cap="flat" cmpd="sng" algn="ctr">
            <a:solidFill>
              <a:srgbClr val="4F81BD">
                <a:shade val="95000"/>
                <a:satMod val="105000"/>
              </a:srgbClr>
            </a:solidFill>
            <a:prstDash val="solid"/>
            <a:tailEnd type="triangle"/>
          </a:ln>
          <a:effectLst/>
        </xdr:spPr>
      </xdr:cxnSp>
      <xdr:cxnSp macro="">
        <xdr:nvCxnSpPr>
          <xdr:cNvPr id="9" name="直線矢印コネクタ 8">
            <a:extLst>
              <a:ext uri="{FF2B5EF4-FFF2-40B4-BE49-F238E27FC236}">
                <a16:creationId xmlns:a16="http://schemas.microsoft.com/office/drawing/2014/main" id="{00000000-0008-0000-0600-000009000000}"/>
              </a:ext>
            </a:extLst>
          </xdr:cNvPr>
          <xdr:cNvCxnSpPr>
            <a:cxnSpLocks/>
            <a:stCxn id="13" idx="2"/>
            <a:endCxn id="7" idx="6"/>
          </xdr:cNvCxnSpPr>
        </xdr:nvCxnSpPr>
        <xdr:spPr>
          <a:xfrm flipH="1">
            <a:off x="3682260" y="3927604"/>
            <a:ext cx="4551717" cy="509774"/>
          </a:xfrm>
          <a:prstGeom prst="straightConnector1">
            <a:avLst/>
          </a:prstGeom>
          <a:noFill/>
          <a:ln w="22225" cap="flat" cmpd="sng" algn="ctr">
            <a:solidFill>
              <a:srgbClr val="4F81BD">
                <a:shade val="95000"/>
                <a:satMod val="105000"/>
              </a:srgbClr>
            </a:solidFill>
            <a:prstDash val="solid"/>
            <a:tailEnd type="triangle"/>
          </a:ln>
          <a:effectLst/>
        </xdr:spPr>
      </xdr:cxnSp>
      <xdr:sp macro="" textlink="">
        <xdr:nvSpPr>
          <xdr:cNvPr id="10" name="楕円 9">
            <a:extLst>
              <a:ext uri="{FF2B5EF4-FFF2-40B4-BE49-F238E27FC236}">
                <a16:creationId xmlns:a16="http://schemas.microsoft.com/office/drawing/2014/main" id="{00000000-0008-0000-0600-00000A000000}"/>
              </a:ext>
            </a:extLst>
          </xdr:cNvPr>
          <xdr:cNvSpPr/>
        </xdr:nvSpPr>
        <xdr:spPr>
          <a:xfrm>
            <a:off x="10943826" y="7070337"/>
            <a:ext cx="996469" cy="323850"/>
          </a:xfrm>
          <a:prstGeom prst="ellipse">
            <a:avLst/>
          </a:prstGeom>
          <a:noFill/>
          <a:ln w="22225" cap="flat" cmpd="sng" algn="ctr">
            <a:solidFill>
              <a:srgbClr val="FF0000"/>
            </a:solid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a:ea typeface="ＭＳ Ｐゴシック" panose="020B0600070205080204" pitchFamily="50" charset="-128"/>
              <a:cs typeface="+mn-cs"/>
            </a:endParaRPr>
          </a:p>
        </xdr:txBody>
      </xdr:sp>
      <xdr:sp macro="" textlink="">
        <xdr:nvSpPr>
          <xdr:cNvPr id="11" name="楕円 10">
            <a:extLst>
              <a:ext uri="{FF2B5EF4-FFF2-40B4-BE49-F238E27FC236}">
                <a16:creationId xmlns:a16="http://schemas.microsoft.com/office/drawing/2014/main" id="{00000000-0008-0000-0600-00000B000000}"/>
              </a:ext>
            </a:extLst>
          </xdr:cNvPr>
          <xdr:cNvSpPr/>
        </xdr:nvSpPr>
        <xdr:spPr>
          <a:xfrm>
            <a:off x="3098210" y="4573167"/>
            <a:ext cx="551991" cy="208372"/>
          </a:xfrm>
          <a:prstGeom prst="ellipse">
            <a:avLst/>
          </a:prstGeom>
          <a:noFill/>
          <a:ln w="22225" cap="flat" cmpd="sng" algn="ctr">
            <a:solidFill>
              <a:srgbClr val="FF0000"/>
            </a:solid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a:ea typeface="ＭＳ Ｐゴシック" panose="020B0600070205080204" pitchFamily="50" charset="-128"/>
              <a:cs typeface="+mn-cs"/>
            </a:endParaRPr>
          </a:p>
        </xdr:txBody>
      </xdr:sp>
      <xdr:cxnSp macro="">
        <xdr:nvCxnSpPr>
          <xdr:cNvPr id="12" name="直線矢印コネクタ 11">
            <a:extLst>
              <a:ext uri="{FF2B5EF4-FFF2-40B4-BE49-F238E27FC236}">
                <a16:creationId xmlns:a16="http://schemas.microsoft.com/office/drawing/2014/main" id="{00000000-0008-0000-0600-00000C000000}"/>
              </a:ext>
            </a:extLst>
          </xdr:cNvPr>
          <xdr:cNvCxnSpPr>
            <a:stCxn id="11" idx="6"/>
            <a:endCxn id="10" idx="2"/>
          </xdr:cNvCxnSpPr>
        </xdr:nvCxnSpPr>
        <xdr:spPr>
          <a:xfrm>
            <a:off x="3650201" y="4677353"/>
            <a:ext cx="7293625" cy="2554909"/>
          </a:xfrm>
          <a:prstGeom prst="straightConnector1">
            <a:avLst/>
          </a:prstGeom>
          <a:noFill/>
          <a:ln w="19050" cap="flat" cmpd="sng" algn="ctr">
            <a:solidFill>
              <a:srgbClr val="FF0000"/>
            </a:solidFill>
            <a:prstDash val="solid"/>
            <a:headEnd type="triangle"/>
            <a:tailEnd type="triangle"/>
          </a:ln>
          <a:effectLst/>
        </xdr:spPr>
      </xdr:cxnSp>
      <xdr:sp macro="" textlink="">
        <xdr:nvSpPr>
          <xdr:cNvPr id="13" name="正方形/長方形 12">
            <a:extLst>
              <a:ext uri="{FF2B5EF4-FFF2-40B4-BE49-F238E27FC236}">
                <a16:creationId xmlns:a16="http://schemas.microsoft.com/office/drawing/2014/main" id="{00000000-0008-0000-0600-00000D000000}"/>
              </a:ext>
            </a:extLst>
          </xdr:cNvPr>
          <xdr:cNvSpPr/>
        </xdr:nvSpPr>
        <xdr:spPr>
          <a:xfrm>
            <a:off x="7215980" y="3603754"/>
            <a:ext cx="2035993" cy="323850"/>
          </a:xfrm>
          <a:prstGeom prst="rect">
            <a:avLst/>
          </a:prstGeom>
          <a:solidFill>
            <a:srgbClr val="4F81BD"/>
          </a:solidFill>
          <a:ln w="22225" cap="flat" cmpd="sng" algn="ctr">
            <a:solidFill>
              <a:srgbClr val="4F81BD">
                <a:shade val="50000"/>
              </a:srgbClr>
            </a:solid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 lastClr="FFFFFF"/>
                </a:solidFill>
                <a:effectLst/>
                <a:uLnTx/>
                <a:uFillTx/>
                <a:latin typeface="Calibri"/>
                <a:ea typeface="ＭＳ Ｐゴシック" panose="020B0600070205080204" pitchFamily="50" charset="-128"/>
                <a:cs typeface="+mn-cs"/>
              </a:rPr>
              <a:t>保育従事者現員数：</a:t>
            </a:r>
            <a:r>
              <a:rPr kumimoji="1" lang="en-US" altLang="ja-JP" sz="1100" b="0" i="0" u="none" strike="noStrike" kern="0" cap="none" spc="0" normalizeH="0" baseline="0" noProof="0">
                <a:ln>
                  <a:noFill/>
                </a:ln>
                <a:solidFill>
                  <a:sysClr val="window" lastClr="FFFFFF"/>
                </a:solidFill>
                <a:effectLst/>
                <a:uLnTx/>
                <a:uFillTx/>
                <a:latin typeface="Calibri"/>
                <a:ea typeface="ＭＳ Ｐゴシック" panose="020B0600070205080204" pitchFamily="50" charset="-128"/>
                <a:cs typeface="+mn-cs"/>
              </a:rPr>
              <a:t>13</a:t>
            </a:r>
            <a:r>
              <a:rPr kumimoji="1" lang="ja-JP" altLang="en-US" sz="1100" b="0" i="0" u="none" strike="noStrike" kern="0" cap="none" spc="0" normalizeH="0" baseline="0" noProof="0">
                <a:ln>
                  <a:noFill/>
                </a:ln>
                <a:solidFill>
                  <a:sysClr val="window" lastClr="FFFFFF"/>
                </a:solidFill>
                <a:effectLst/>
                <a:uLnTx/>
                <a:uFillTx/>
                <a:latin typeface="Calibri"/>
                <a:ea typeface="ＭＳ Ｐゴシック" panose="020B0600070205080204" pitchFamily="50" charset="-128"/>
                <a:cs typeface="+mn-cs"/>
              </a:rPr>
              <a:t>人</a:t>
            </a:r>
          </a:p>
        </xdr:txBody>
      </xdr:sp>
      <xdr:sp macro="" textlink="">
        <xdr:nvSpPr>
          <xdr:cNvPr id="14" name="正方形/長方形 13">
            <a:extLst>
              <a:ext uri="{FF2B5EF4-FFF2-40B4-BE49-F238E27FC236}">
                <a16:creationId xmlns:a16="http://schemas.microsoft.com/office/drawing/2014/main" id="{00000000-0008-0000-0600-00000E000000}"/>
              </a:ext>
            </a:extLst>
          </xdr:cNvPr>
          <xdr:cNvSpPr/>
        </xdr:nvSpPr>
        <xdr:spPr>
          <a:xfrm>
            <a:off x="1164481" y="1413799"/>
            <a:ext cx="1223714" cy="977980"/>
          </a:xfrm>
          <a:prstGeom prst="rect">
            <a:avLst/>
          </a:prstGeom>
          <a:noFill/>
          <a:ln w="22225" cap="flat" cmpd="sng" algn="ctr">
            <a:solidFill>
              <a:srgbClr val="4F81BD">
                <a:shade val="50000"/>
              </a:srgbClr>
            </a:solid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a:ea typeface="ＭＳ Ｐゴシック" panose="020B0600070205080204" pitchFamily="50" charset="-128"/>
              <a:cs typeface="+mn-cs"/>
            </a:endParaRPr>
          </a:p>
        </xdr:txBody>
      </xdr:sp>
      <xdr:cxnSp macro="">
        <xdr:nvCxnSpPr>
          <xdr:cNvPr id="16" name="直線矢印コネクタ 15">
            <a:extLst>
              <a:ext uri="{FF2B5EF4-FFF2-40B4-BE49-F238E27FC236}">
                <a16:creationId xmlns:a16="http://schemas.microsoft.com/office/drawing/2014/main" id="{00000000-0008-0000-0600-000010000000}"/>
              </a:ext>
            </a:extLst>
          </xdr:cNvPr>
          <xdr:cNvCxnSpPr/>
        </xdr:nvCxnSpPr>
        <xdr:spPr>
          <a:xfrm flipH="1" flipV="1">
            <a:off x="2423838" y="2369037"/>
            <a:ext cx="4954261" cy="1250905"/>
          </a:xfrm>
          <a:prstGeom prst="straightConnector1">
            <a:avLst/>
          </a:prstGeom>
          <a:noFill/>
          <a:ln w="19050" cap="flat" cmpd="sng" algn="ctr">
            <a:solidFill>
              <a:srgbClr val="4F81BD">
                <a:shade val="95000"/>
                <a:satMod val="105000"/>
              </a:srgbClr>
            </a:solidFill>
            <a:prstDash val="solid"/>
            <a:tailEnd type="triangle"/>
          </a:ln>
          <a:effectLst/>
        </xdr:spPr>
      </xdr:cxnSp>
    </xdr:grpSp>
    <xdr:clientData/>
  </xdr:twoCellAnchor>
  <xdr:twoCellAnchor>
    <xdr:from>
      <xdr:col>19</xdr:col>
      <xdr:colOff>179294</xdr:colOff>
      <xdr:row>7</xdr:row>
      <xdr:rowOff>123264</xdr:rowOff>
    </xdr:from>
    <xdr:to>
      <xdr:col>24</xdr:col>
      <xdr:colOff>0</xdr:colOff>
      <xdr:row>12</xdr:row>
      <xdr:rowOff>78441</xdr:rowOff>
    </xdr:to>
    <xdr:sp macro="" textlink="">
      <xdr:nvSpPr>
        <xdr:cNvPr id="17" name="正方形/長方形 16">
          <a:extLst>
            <a:ext uri="{FF2B5EF4-FFF2-40B4-BE49-F238E27FC236}">
              <a16:creationId xmlns:a16="http://schemas.microsoft.com/office/drawing/2014/main" id="{00000000-0008-0000-0600-000011000000}"/>
            </a:ext>
          </a:extLst>
        </xdr:cNvPr>
        <xdr:cNvSpPr/>
      </xdr:nvSpPr>
      <xdr:spPr>
        <a:xfrm>
          <a:off x="3798794" y="1479176"/>
          <a:ext cx="773206" cy="963706"/>
        </a:xfrm>
        <a:prstGeom prst="rect">
          <a:avLst/>
        </a:prstGeom>
        <a:noFill/>
        <a:ln w="22225" cap="flat" cmpd="sng" algn="ctr">
          <a:solidFill>
            <a:srgbClr val="4F81BD">
              <a:shade val="50000"/>
            </a:srgbClr>
          </a:solid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a:ea typeface="ＭＳ Ｐゴシック" panose="020B0600070205080204" pitchFamily="50" charset="-128"/>
            <a:cs typeface="+mn-cs"/>
          </a:endParaRPr>
        </a:p>
      </xdr:txBody>
    </xdr:sp>
    <xdr:clientData/>
  </xdr:twoCellAnchor>
  <xdr:twoCellAnchor>
    <xdr:from>
      <xdr:col>29</xdr:col>
      <xdr:colOff>179294</xdr:colOff>
      <xdr:row>7</xdr:row>
      <xdr:rowOff>112058</xdr:rowOff>
    </xdr:from>
    <xdr:to>
      <xdr:col>46</xdr:col>
      <xdr:colOff>22412</xdr:colOff>
      <xdr:row>12</xdr:row>
      <xdr:rowOff>67235</xdr:rowOff>
    </xdr:to>
    <xdr:sp macro="" textlink="">
      <xdr:nvSpPr>
        <xdr:cNvPr id="18" name="正方形/長方形 17">
          <a:extLst>
            <a:ext uri="{FF2B5EF4-FFF2-40B4-BE49-F238E27FC236}">
              <a16:creationId xmlns:a16="http://schemas.microsoft.com/office/drawing/2014/main" id="{00000000-0008-0000-0600-000012000000}"/>
            </a:ext>
          </a:extLst>
        </xdr:cNvPr>
        <xdr:cNvSpPr/>
      </xdr:nvSpPr>
      <xdr:spPr>
        <a:xfrm>
          <a:off x="5703794" y="1467970"/>
          <a:ext cx="3081618" cy="963706"/>
        </a:xfrm>
        <a:prstGeom prst="rect">
          <a:avLst/>
        </a:prstGeom>
        <a:noFill/>
        <a:ln w="22225" cap="flat" cmpd="sng" algn="ctr">
          <a:solidFill>
            <a:srgbClr val="4F81BD">
              <a:shade val="50000"/>
            </a:srgbClr>
          </a:solid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a:ea typeface="ＭＳ Ｐゴシック" panose="020B0600070205080204" pitchFamily="50" charset="-128"/>
            <a:cs typeface="+mn-cs"/>
          </a:endParaRPr>
        </a:p>
      </xdr:txBody>
    </xdr:sp>
    <xdr:clientData/>
  </xdr:twoCellAnchor>
  <xdr:twoCellAnchor>
    <xdr:from>
      <xdr:col>24</xdr:col>
      <xdr:colOff>11206</xdr:colOff>
      <xdr:row>12</xdr:row>
      <xdr:rowOff>100853</xdr:rowOff>
    </xdr:from>
    <xdr:to>
      <xdr:col>39</xdr:col>
      <xdr:colOff>22412</xdr:colOff>
      <xdr:row>18</xdr:row>
      <xdr:rowOff>44824</xdr:rowOff>
    </xdr:to>
    <xdr:cxnSp macro="">
      <xdr:nvCxnSpPr>
        <xdr:cNvPr id="20" name="直線矢印コネクタ 19">
          <a:extLst>
            <a:ext uri="{FF2B5EF4-FFF2-40B4-BE49-F238E27FC236}">
              <a16:creationId xmlns:a16="http://schemas.microsoft.com/office/drawing/2014/main" id="{00000000-0008-0000-0600-000014000000}"/>
            </a:ext>
          </a:extLst>
        </xdr:cNvPr>
        <xdr:cNvCxnSpPr/>
      </xdr:nvCxnSpPr>
      <xdr:spPr>
        <a:xfrm flipH="1" flipV="1">
          <a:off x="4583206" y="2465294"/>
          <a:ext cx="2868706" cy="1154206"/>
        </a:xfrm>
        <a:prstGeom prst="straightConnector1">
          <a:avLst/>
        </a:prstGeom>
        <a:noFill/>
        <a:ln w="19050" cap="flat" cmpd="sng" algn="ctr">
          <a:solidFill>
            <a:srgbClr val="4F81BD">
              <a:shade val="95000"/>
              <a:satMod val="105000"/>
            </a:srgbClr>
          </a:solidFill>
          <a:prstDash val="solid"/>
          <a:tailEnd type="triangle"/>
        </a:ln>
        <a:effectLst/>
      </xdr:spPr>
    </xdr:cxnSp>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29</xdr:col>
          <xdr:colOff>19050</xdr:colOff>
          <xdr:row>63</xdr:row>
          <xdr:rowOff>0</xdr:rowOff>
        </xdr:from>
        <xdr:to>
          <xdr:col>32</xdr:col>
          <xdr:colOff>0</xdr:colOff>
          <xdr:row>64</xdr:row>
          <xdr:rowOff>28575</xdr:rowOff>
        </xdr:to>
        <xdr:sp macro="" textlink="">
          <xdr:nvSpPr>
            <xdr:cNvPr id="1302529" name="Check Box 16" hidden="1">
              <a:extLst>
                <a:ext uri="{63B3BB69-23CF-44E3-9099-C40C66FF867C}">
                  <a14:compatExt spid="_x0000_s1302529"/>
                </a:ext>
                <a:ext uri="{FF2B5EF4-FFF2-40B4-BE49-F238E27FC236}">
                  <a16:creationId xmlns:a16="http://schemas.microsoft.com/office/drawing/2014/main" id="{00000000-0008-0000-0700-000001E0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clientData/>
      </xdr:twoCellAnchor>
    </mc:Choice>
    <mc:Fallback/>
  </mc:AlternateContent>
  <mc:AlternateContent xmlns:mc="http://schemas.openxmlformats.org/markup-compatibility/2006">
    <mc:Choice xmlns:a14="http://schemas.microsoft.com/office/drawing/2010/main" Requires="a14">
      <xdr:twoCellAnchor>
        <xdr:from>
          <xdr:col>32</xdr:col>
          <xdr:colOff>57150</xdr:colOff>
          <xdr:row>63</xdr:row>
          <xdr:rowOff>0</xdr:rowOff>
        </xdr:from>
        <xdr:to>
          <xdr:col>35</xdr:col>
          <xdr:colOff>38100</xdr:colOff>
          <xdr:row>64</xdr:row>
          <xdr:rowOff>19050</xdr:rowOff>
        </xdr:to>
        <xdr:sp macro="" textlink="">
          <xdr:nvSpPr>
            <xdr:cNvPr id="1302530" name="Check Box 17" hidden="1">
              <a:extLst>
                <a:ext uri="{63B3BB69-23CF-44E3-9099-C40C66FF867C}">
                  <a14:compatExt spid="_x0000_s1302530"/>
                </a:ext>
                <a:ext uri="{FF2B5EF4-FFF2-40B4-BE49-F238E27FC236}">
                  <a16:creationId xmlns:a16="http://schemas.microsoft.com/office/drawing/2014/main" id="{00000000-0008-0000-0700-000002E0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xdr:twoCellAnchor>
    <xdr:from>
      <xdr:col>29</xdr:col>
      <xdr:colOff>19050</xdr:colOff>
      <xdr:row>64</xdr:row>
      <xdr:rowOff>152400</xdr:rowOff>
    </xdr:from>
    <xdr:to>
      <xdr:col>35</xdr:col>
      <xdr:colOff>38100</xdr:colOff>
      <xdr:row>66</xdr:row>
      <xdr:rowOff>9525</xdr:rowOff>
    </xdr:to>
    <xdr:grpSp>
      <xdr:nvGrpSpPr>
        <xdr:cNvPr id="2" name="グループ化 11">
          <a:extLst>
            <a:ext uri="{FF2B5EF4-FFF2-40B4-BE49-F238E27FC236}">
              <a16:creationId xmlns:a16="http://schemas.microsoft.com/office/drawing/2014/main" id="{00000000-0008-0000-0700-000002000000}"/>
            </a:ext>
          </a:extLst>
        </xdr:cNvPr>
        <xdr:cNvGrpSpPr>
          <a:grpSpLocks/>
        </xdr:cNvGrpSpPr>
      </xdr:nvGrpSpPr>
      <xdr:grpSpPr bwMode="auto">
        <a:xfrm>
          <a:off x="5543550" y="12906375"/>
          <a:ext cx="1162050" cy="257175"/>
          <a:chOff x="30597" y="24271"/>
          <a:chExt cx="11560" cy="2028"/>
        </a:xfrm>
      </xdr:grpSpPr>
      <xdr:sp macro="" textlink="">
        <xdr:nvSpPr>
          <xdr:cNvPr id="3" name="Check Box 16" hidden="1">
            <a:extLst>
              <a:ext uri="{63B3BB69-23CF-44E3-9099-C40C66FF867C}">
                <a14:compatExt xmlns:a14="http://schemas.microsoft.com/office/drawing/2010/main" spid="_x0000_s1028153"/>
              </a:ext>
              <a:ext uri="{FF2B5EF4-FFF2-40B4-BE49-F238E27FC236}">
                <a16:creationId xmlns:a16="http://schemas.microsoft.com/office/drawing/2014/main" id="{00000000-0008-0000-0700-000003000000}"/>
              </a:ext>
            </a:extLst>
          </xdr:cNvPr>
          <xdr:cNvSpPr/>
        </xdr:nvSpPr>
        <xdr:spPr bwMode="auto">
          <a:xfrm>
            <a:off x="30597" y="24271"/>
            <a:ext cx="5474" cy="202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4" name="Check Box 17" hidden="1">
            <a:extLst>
              <a:ext uri="{63B3BB69-23CF-44E3-9099-C40C66FF867C}">
                <a14:compatExt xmlns:a14="http://schemas.microsoft.com/office/drawing/2010/main" spid="_x0000_s1028154"/>
              </a:ext>
              <a:ext uri="{FF2B5EF4-FFF2-40B4-BE49-F238E27FC236}">
                <a16:creationId xmlns:a16="http://schemas.microsoft.com/office/drawing/2014/main" id="{00000000-0008-0000-0700-000004000000}"/>
              </a:ext>
            </a:extLst>
          </xdr:cNvPr>
          <xdr:cNvSpPr/>
        </xdr:nvSpPr>
        <xdr:spPr bwMode="auto">
          <a:xfrm>
            <a:off x="36649" y="24271"/>
            <a:ext cx="5508" cy="193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xdr:from>
          <xdr:col>29</xdr:col>
          <xdr:colOff>9525</xdr:colOff>
          <xdr:row>64</xdr:row>
          <xdr:rowOff>152400</xdr:rowOff>
        </xdr:from>
        <xdr:to>
          <xdr:col>31</xdr:col>
          <xdr:colOff>180975</xdr:colOff>
          <xdr:row>66</xdr:row>
          <xdr:rowOff>9525</xdr:rowOff>
        </xdr:to>
        <xdr:sp macro="" textlink="">
          <xdr:nvSpPr>
            <xdr:cNvPr id="1302531" name="Check Box 3" hidden="1">
              <a:extLst>
                <a:ext uri="{63B3BB69-23CF-44E3-9099-C40C66FF867C}">
                  <a14:compatExt spid="_x0000_s1302531"/>
                </a:ext>
                <a:ext uri="{FF2B5EF4-FFF2-40B4-BE49-F238E27FC236}">
                  <a16:creationId xmlns:a16="http://schemas.microsoft.com/office/drawing/2014/main" id="{00000000-0008-0000-0700-000003E0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clientData/>
      </xdr:twoCellAnchor>
    </mc:Choice>
    <mc:Fallback/>
  </mc:AlternateContent>
  <mc:AlternateContent xmlns:mc="http://schemas.openxmlformats.org/markup-compatibility/2006">
    <mc:Choice xmlns:a14="http://schemas.microsoft.com/office/drawing/2010/main" Requires="a14">
      <xdr:twoCellAnchor>
        <xdr:from>
          <xdr:col>32</xdr:col>
          <xdr:colOff>47625</xdr:colOff>
          <xdr:row>64</xdr:row>
          <xdr:rowOff>152400</xdr:rowOff>
        </xdr:from>
        <xdr:to>
          <xdr:col>35</xdr:col>
          <xdr:colOff>28575</xdr:colOff>
          <xdr:row>66</xdr:row>
          <xdr:rowOff>0</xdr:rowOff>
        </xdr:to>
        <xdr:sp macro="" textlink="">
          <xdr:nvSpPr>
            <xdr:cNvPr id="1302532" name="Check Box 4" hidden="1">
              <a:extLst>
                <a:ext uri="{63B3BB69-23CF-44E3-9099-C40C66FF867C}">
                  <a14:compatExt spid="_x0000_s1302532"/>
                </a:ext>
                <a:ext uri="{FF2B5EF4-FFF2-40B4-BE49-F238E27FC236}">
                  <a16:creationId xmlns:a16="http://schemas.microsoft.com/office/drawing/2014/main" id="{00000000-0008-0000-0700-000004E0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xdr:from>
          <xdr:col>29</xdr:col>
          <xdr:colOff>28575</xdr:colOff>
          <xdr:row>67</xdr:row>
          <xdr:rowOff>152400</xdr:rowOff>
        </xdr:from>
        <xdr:to>
          <xdr:col>35</xdr:col>
          <xdr:colOff>161925</xdr:colOff>
          <xdr:row>69</xdr:row>
          <xdr:rowOff>95250</xdr:rowOff>
        </xdr:to>
        <xdr:grpSp>
          <xdr:nvGrpSpPr>
            <xdr:cNvPr id="5" name="グループ化 4">
              <a:extLst>
                <a:ext uri="{FF2B5EF4-FFF2-40B4-BE49-F238E27FC236}">
                  <a16:creationId xmlns:a16="http://schemas.microsoft.com/office/drawing/2014/main" id="{00000000-0008-0000-0700-000005000000}"/>
                </a:ext>
              </a:extLst>
            </xdr:cNvPr>
            <xdr:cNvGrpSpPr/>
          </xdr:nvGrpSpPr>
          <xdr:grpSpPr>
            <a:xfrm>
              <a:off x="5553075" y="13506450"/>
              <a:ext cx="1276350" cy="342900"/>
              <a:chOff x="5534024" y="13773021"/>
              <a:chExt cx="1162047" cy="200026"/>
            </a:xfrm>
          </xdr:grpSpPr>
          <xdr:sp macro="" textlink="">
            <xdr:nvSpPr>
              <xdr:cNvPr id="1302544" name="Check Box 16" hidden="1">
                <a:extLst>
                  <a:ext uri="{63B3BB69-23CF-44E3-9099-C40C66FF867C}">
                    <a14:compatExt spid="_x0000_s1302544"/>
                  </a:ext>
                  <a:ext uri="{FF2B5EF4-FFF2-40B4-BE49-F238E27FC236}">
                    <a16:creationId xmlns:a16="http://schemas.microsoft.com/office/drawing/2014/main" id="{00000000-0008-0000-0700-000010E01300}"/>
                  </a:ext>
                </a:extLst>
              </xdr:cNvPr>
              <xdr:cNvSpPr/>
            </xdr:nvSpPr>
            <xdr:spPr bwMode="auto">
              <a:xfrm>
                <a:off x="5534024" y="13773021"/>
                <a:ext cx="552450" cy="20002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いる　・</a:t>
                </a:r>
              </a:p>
            </xdr:txBody>
          </xdr:sp>
          <xdr:sp macro="" textlink="">
            <xdr:nvSpPr>
              <xdr:cNvPr id="1302545" name="Check Box 17" hidden="1">
                <a:extLst>
                  <a:ext uri="{63B3BB69-23CF-44E3-9099-C40C66FF867C}">
                    <a14:compatExt spid="_x0000_s1302545"/>
                  </a:ext>
                  <a:ext uri="{FF2B5EF4-FFF2-40B4-BE49-F238E27FC236}">
                    <a16:creationId xmlns:a16="http://schemas.microsoft.com/office/drawing/2014/main" id="{00000000-0008-0000-0700-000011E01300}"/>
                  </a:ext>
                </a:extLst>
              </xdr:cNvPr>
              <xdr:cNvSpPr/>
            </xdr:nvSpPr>
            <xdr:spPr bwMode="auto">
              <a:xfrm>
                <a:off x="6143621" y="13773216"/>
                <a:ext cx="552450" cy="1905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29</xdr:col>
          <xdr:colOff>19050</xdr:colOff>
          <xdr:row>20</xdr:row>
          <xdr:rowOff>0</xdr:rowOff>
        </xdr:from>
        <xdr:to>
          <xdr:col>32</xdr:col>
          <xdr:colOff>0</xdr:colOff>
          <xdr:row>21</xdr:row>
          <xdr:rowOff>0</xdr:rowOff>
        </xdr:to>
        <xdr:sp macro="" textlink="">
          <xdr:nvSpPr>
            <xdr:cNvPr id="1302546" name="Check Box 18" hidden="1">
              <a:extLst>
                <a:ext uri="{63B3BB69-23CF-44E3-9099-C40C66FF867C}">
                  <a14:compatExt spid="_x0000_s1302546"/>
                </a:ext>
                <a:ext uri="{FF2B5EF4-FFF2-40B4-BE49-F238E27FC236}">
                  <a16:creationId xmlns:a16="http://schemas.microsoft.com/office/drawing/2014/main" id="{00000000-0008-0000-0700-000012E0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clientData/>
      </xdr:twoCellAnchor>
    </mc:Choice>
    <mc:Fallback/>
  </mc:AlternateContent>
  <mc:AlternateContent xmlns:mc="http://schemas.openxmlformats.org/markup-compatibility/2006">
    <mc:Choice xmlns:a14="http://schemas.microsoft.com/office/drawing/2010/main" Requires="a14">
      <xdr:twoCellAnchor>
        <xdr:from>
          <xdr:col>32</xdr:col>
          <xdr:colOff>57150</xdr:colOff>
          <xdr:row>20</xdr:row>
          <xdr:rowOff>0</xdr:rowOff>
        </xdr:from>
        <xdr:to>
          <xdr:col>35</xdr:col>
          <xdr:colOff>38100</xdr:colOff>
          <xdr:row>21</xdr:row>
          <xdr:rowOff>0</xdr:rowOff>
        </xdr:to>
        <xdr:sp macro="" textlink="">
          <xdr:nvSpPr>
            <xdr:cNvPr id="1302547" name="Check Box 19" hidden="1">
              <a:extLst>
                <a:ext uri="{63B3BB69-23CF-44E3-9099-C40C66FF867C}">
                  <a14:compatExt spid="_x0000_s1302547"/>
                </a:ext>
                <a:ext uri="{FF2B5EF4-FFF2-40B4-BE49-F238E27FC236}">
                  <a16:creationId xmlns:a16="http://schemas.microsoft.com/office/drawing/2014/main" id="{00000000-0008-0000-0700-000013E0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xdr:from>
          <xdr:col>29</xdr:col>
          <xdr:colOff>19050</xdr:colOff>
          <xdr:row>20</xdr:row>
          <xdr:rowOff>0</xdr:rowOff>
        </xdr:from>
        <xdr:to>
          <xdr:col>32</xdr:col>
          <xdr:colOff>0</xdr:colOff>
          <xdr:row>21</xdr:row>
          <xdr:rowOff>0</xdr:rowOff>
        </xdr:to>
        <xdr:sp macro="" textlink="">
          <xdr:nvSpPr>
            <xdr:cNvPr id="1302548" name="Check Box 20" hidden="1">
              <a:extLst>
                <a:ext uri="{63B3BB69-23CF-44E3-9099-C40C66FF867C}">
                  <a14:compatExt spid="_x0000_s1302548"/>
                </a:ext>
                <a:ext uri="{FF2B5EF4-FFF2-40B4-BE49-F238E27FC236}">
                  <a16:creationId xmlns:a16="http://schemas.microsoft.com/office/drawing/2014/main" id="{00000000-0008-0000-0700-000014E0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clientData/>
      </xdr:twoCellAnchor>
    </mc:Choice>
    <mc:Fallback/>
  </mc:AlternateContent>
  <mc:AlternateContent xmlns:mc="http://schemas.openxmlformats.org/markup-compatibility/2006">
    <mc:Choice xmlns:a14="http://schemas.microsoft.com/office/drawing/2010/main" Requires="a14">
      <xdr:twoCellAnchor>
        <xdr:from>
          <xdr:col>32</xdr:col>
          <xdr:colOff>57150</xdr:colOff>
          <xdr:row>20</xdr:row>
          <xdr:rowOff>0</xdr:rowOff>
        </xdr:from>
        <xdr:to>
          <xdr:col>35</xdr:col>
          <xdr:colOff>38100</xdr:colOff>
          <xdr:row>21</xdr:row>
          <xdr:rowOff>0</xdr:rowOff>
        </xdr:to>
        <xdr:sp macro="" textlink="">
          <xdr:nvSpPr>
            <xdr:cNvPr id="1302549" name="Check Box 21" hidden="1">
              <a:extLst>
                <a:ext uri="{63B3BB69-23CF-44E3-9099-C40C66FF867C}">
                  <a14:compatExt spid="_x0000_s1302549"/>
                </a:ext>
                <a:ext uri="{FF2B5EF4-FFF2-40B4-BE49-F238E27FC236}">
                  <a16:creationId xmlns:a16="http://schemas.microsoft.com/office/drawing/2014/main" id="{00000000-0008-0000-0700-000015E0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19050</xdr:colOff>
          <xdr:row>25</xdr:row>
          <xdr:rowOff>133350</xdr:rowOff>
        </xdr:from>
        <xdr:to>
          <xdr:col>4</xdr:col>
          <xdr:colOff>133350</xdr:colOff>
          <xdr:row>27</xdr:row>
          <xdr:rowOff>38100</xdr:rowOff>
        </xdr:to>
        <xdr:sp macro="" textlink="">
          <xdr:nvSpPr>
            <xdr:cNvPr id="1302550" name="Check Box 22" hidden="1">
              <a:extLst>
                <a:ext uri="{63B3BB69-23CF-44E3-9099-C40C66FF867C}">
                  <a14:compatExt spid="_x0000_s1302550"/>
                </a:ext>
                <a:ext uri="{FF2B5EF4-FFF2-40B4-BE49-F238E27FC236}">
                  <a16:creationId xmlns:a16="http://schemas.microsoft.com/office/drawing/2014/main" id="{00000000-0008-0000-0700-000016E0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29</xdr:col>
          <xdr:colOff>9525</xdr:colOff>
          <xdr:row>28</xdr:row>
          <xdr:rowOff>0</xdr:rowOff>
        </xdr:from>
        <xdr:to>
          <xdr:col>31</xdr:col>
          <xdr:colOff>180975</xdr:colOff>
          <xdr:row>29</xdr:row>
          <xdr:rowOff>0</xdr:rowOff>
        </xdr:to>
        <xdr:sp macro="" textlink="">
          <xdr:nvSpPr>
            <xdr:cNvPr id="1302551" name="Check Box 23" hidden="1">
              <a:extLst>
                <a:ext uri="{63B3BB69-23CF-44E3-9099-C40C66FF867C}">
                  <a14:compatExt spid="_x0000_s1302551"/>
                </a:ext>
                <a:ext uri="{FF2B5EF4-FFF2-40B4-BE49-F238E27FC236}">
                  <a16:creationId xmlns:a16="http://schemas.microsoft.com/office/drawing/2014/main" id="{00000000-0008-0000-0700-000017E0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clientData/>
      </xdr:twoCellAnchor>
    </mc:Choice>
    <mc:Fallback/>
  </mc:AlternateContent>
  <mc:AlternateContent xmlns:mc="http://schemas.openxmlformats.org/markup-compatibility/2006">
    <mc:Choice xmlns:a14="http://schemas.microsoft.com/office/drawing/2010/main" Requires="a14">
      <xdr:twoCellAnchor>
        <xdr:from>
          <xdr:col>32</xdr:col>
          <xdr:colOff>47625</xdr:colOff>
          <xdr:row>28</xdr:row>
          <xdr:rowOff>0</xdr:rowOff>
        </xdr:from>
        <xdr:to>
          <xdr:col>35</xdr:col>
          <xdr:colOff>28575</xdr:colOff>
          <xdr:row>29</xdr:row>
          <xdr:rowOff>0</xdr:rowOff>
        </xdr:to>
        <xdr:sp macro="" textlink="">
          <xdr:nvSpPr>
            <xdr:cNvPr id="1302552" name="Check Box 24" hidden="1">
              <a:extLst>
                <a:ext uri="{63B3BB69-23CF-44E3-9099-C40C66FF867C}">
                  <a14:compatExt spid="_x0000_s1302552"/>
                </a:ext>
                <a:ext uri="{FF2B5EF4-FFF2-40B4-BE49-F238E27FC236}">
                  <a16:creationId xmlns:a16="http://schemas.microsoft.com/office/drawing/2014/main" id="{00000000-0008-0000-0700-000018E0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21</xdr:col>
          <xdr:colOff>0</xdr:colOff>
          <xdr:row>10</xdr:row>
          <xdr:rowOff>171450</xdr:rowOff>
        </xdr:from>
        <xdr:to>
          <xdr:col>23</xdr:col>
          <xdr:colOff>38100</xdr:colOff>
          <xdr:row>12</xdr:row>
          <xdr:rowOff>0</xdr:rowOff>
        </xdr:to>
        <xdr:sp macro="" textlink="">
          <xdr:nvSpPr>
            <xdr:cNvPr id="1384449" name="Check Box 3" hidden="1">
              <a:extLst>
                <a:ext uri="{63B3BB69-23CF-44E3-9099-C40C66FF867C}">
                  <a14:compatExt spid="_x0000_s1384449"/>
                </a:ext>
                <a:ext uri="{FF2B5EF4-FFF2-40B4-BE49-F238E27FC236}">
                  <a16:creationId xmlns:a16="http://schemas.microsoft.com/office/drawing/2014/main" id="{00000000-0008-0000-0800-00000120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9</xdr:row>
          <xdr:rowOff>171450</xdr:rowOff>
        </xdr:from>
        <xdr:to>
          <xdr:col>23</xdr:col>
          <xdr:colOff>38100</xdr:colOff>
          <xdr:row>11</xdr:row>
          <xdr:rowOff>0</xdr:rowOff>
        </xdr:to>
        <xdr:sp macro="" textlink="">
          <xdr:nvSpPr>
            <xdr:cNvPr id="1384450" name="Check Box 4" hidden="1">
              <a:extLst>
                <a:ext uri="{63B3BB69-23CF-44E3-9099-C40C66FF867C}">
                  <a14:compatExt spid="_x0000_s1384450"/>
                </a:ext>
                <a:ext uri="{FF2B5EF4-FFF2-40B4-BE49-F238E27FC236}">
                  <a16:creationId xmlns:a16="http://schemas.microsoft.com/office/drawing/2014/main" id="{00000000-0008-0000-0800-00000220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8</xdr:row>
          <xdr:rowOff>171450</xdr:rowOff>
        </xdr:from>
        <xdr:to>
          <xdr:col>23</xdr:col>
          <xdr:colOff>38100</xdr:colOff>
          <xdr:row>10</xdr:row>
          <xdr:rowOff>0</xdr:rowOff>
        </xdr:to>
        <xdr:sp macro="" textlink="">
          <xdr:nvSpPr>
            <xdr:cNvPr id="1384451" name="Check Box 5" hidden="1">
              <a:extLst>
                <a:ext uri="{63B3BB69-23CF-44E3-9099-C40C66FF867C}">
                  <a14:compatExt spid="_x0000_s1384451"/>
                </a:ext>
                <a:ext uri="{FF2B5EF4-FFF2-40B4-BE49-F238E27FC236}">
                  <a16:creationId xmlns:a16="http://schemas.microsoft.com/office/drawing/2014/main" id="{00000000-0008-0000-0800-00000320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7</xdr:row>
          <xdr:rowOff>161925</xdr:rowOff>
        </xdr:from>
        <xdr:to>
          <xdr:col>23</xdr:col>
          <xdr:colOff>38100</xdr:colOff>
          <xdr:row>9</xdr:row>
          <xdr:rowOff>9525</xdr:rowOff>
        </xdr:to>
        <xdr:sp macro="" textlink="">
          <xdr:nvSpPr>
            <xdr:cNvPr id="1384452" name="Check Box 6" hidden="1">
              <a:extLst>
                <a:ext uri="{63B3BB69-23CF-44E3-9099-C40C66FF867C}">
                  <a14:compatExt spid="_x0000_s1384452"/>
                </a:ext>
                <a:ext uri="{FF2B5EF4-FFF2-40B4-BE49-F238E27FC236}">
                  <a16:creationId xmlns:a16="http://schemas.microsoft.com/office/drawing/2014/main" id="{00000000-0008-0000-0800-00000420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11</xdr:row>
          <xdr:rowOff>171450</xdr:rowOff>
        </xdr:from>
        <xdr:to>
          <xdr:col>23</xdr:col>
          <xdr:colOff>38100</xdr:colOff>
          <xdr:row>13</xdr:row>
          <xdr:rowOff>0</xdr:rowOff>
        </xdr:to>
        <xdr:sp macro="" textlink="">
          <xdr:nvSpPr>
            <xdr:cNvPr id="1384453" name="Check Box 7" hidden="1">
              <a:extLst>
                <a:ext uri="{63B3BB69-23CF-44E3-9099-C40C66FF867C}">
                  <a14:compatExt spid="_x0000_s1384453"/>
                </a:ext>
                <a:ext uri="{FF2B5EF4-FFF2-40B4-BE49-F238E27FC236}">
                  <a16:creationId xmlns:a16="http://schemas.microsoft.com/office/drawing/2014/main" id="{00000000-0008-0000-0800-00000520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12</xdr:row>
          <xdr:rowOff>171450</xdr:rowOff>
        </xdr:from>
        <xdr:to>
          <xdr:col>23</xdr:col>
          <xdr:colOff>38100</xdr:colOff>
          <xdr:row>14</xdr:row>
          <xdr:rowOff>0</xdr:rowOff>
        </xdr:to>
        <xdr:sp macro="" textlink="">
          <xdr:nvSpPr>
            <xdr:cNvPr id="1384454" name="Check Box 8" hidden="1">
              <a:extLst>
                <a:ext uri="{63B3BB69-23CF-44E3-9099-C40C66FF867C}">
                  <a14:compatExt spid="_x0000_s1384454"/>
                </a:ext>
                <a:ext uri="{FF2B5EF4-FFF2-40B4-BE49-F238E27FC236}">
                  <a16:creationId xmlns:a16="http://schemas.microsoft.com/office/drawing/2014/main" id="{00000000-0008-0000-0800-00000620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10</xdr:row>
          <xdr:rowOff>171450</xdr:rowOff>
        </xdr:from>
        <xdr:to>
          <xdr:col>5</xdr:col>
          <xdr:colOff>38100</xdr:colOff>
          <xdr:row>12</xdr:row>
          <xdr:rowOff>0</xdr:rowOff>
        </xdr:to>
        <xdr:sp macro="" textlink="">
          <xdr:nvSpPr>
            <xdr:cNvPr id="1384455" name="Check Box 9" hidden="1">
              <a:extLst>
                <a:ext uri="{63B3BB69-23CF-44E3-9099-C40C66FF867C}">
                  <a14:compatExt spid="_x0000_s1384455"/>
                </a:ext>
                <a:ext uri="{FF2B5EF4-FFF2-40B4-BE49-F238E27FC236}">
                  <a16:creationId xmlns:a16="http://schemas.microsoft.com/office/drawing/2014/main" id="{00000000-0008-0000-0800-00000720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9</xdr:row>
          <xdr:rowOff>171450</xdr:rowOff>
        </xdr:from>
        <xdr:to>
          <xdr:col>5</xdr:col>
          <xdr:colOff>38100</xdr:colOff>
          <xdr:row>11</xdr:row>
          <xdr:rowOff>0</xdr:rowOff>
        </xdr:to>
        <xdr:sp macro="" textlink="">
          <xdr:nvSpPr>
            <xdr:cNvPr id="1384456" name="Check Box 10" hidden="1">
              <a:extLst>
                <a:ext uri="{63B3BB69-23CF-44E3-9099-C40C66FF867C}">
                  <a14:compatExt spid="_x0000_s1384456"/>
                </a:ext>
                <a:ext uri="{FF2B5EF4-FFF2-40B4-BE49-F238E27FC236}">
                  <a16:creationId xmlns:a16="http://schemas.microsoft.com/office/drawing/2014/main" id="{00000000-0008-0000-0800-00000820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8</xdr:row>
          <xdr:rowOff>171450</xdr:rowOff>
        </xdr:from>
        <xdr:to>
          <xdr:col>5</xdr:col>
          <xdr:colOff>38100</xdr:colOff>
          <xdr:row>10</xdr:row>
          <xdr:rowOff>0</xdr:rowOff>
        </xdr:to>
        <xdr:sp macro="" textlink="">
          <xdr:nvSpPr>
            <xdr:cNvPr id="1384457" name="Check Box 11" hidden="1">
              <a:extLst>
                <a:ext uri="{63B3BB69-23CF-44E3-9099-C40C66FF867C}">
                  <a14:compatExt spid="_x0000_s1384457"/>
                </a:ext>
                <a:ext uri="{FF2B5EF4-FFF2-40B4-BE49-F238E27FC236}">
                  <a16:creationId xmlns:a16="http://schemas.microsoft.com/office/drawing/2014/main" id="{00000000-0008-0000-0800-00000920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7</xdr:row>
          <xdr:rowOff>161925</xdr:rowOff>
        </xdr:from>
        <xdr:to>
          <xdr:col>5</xdr:col>
          <xdr:colOff>38100</xdr:colOff>
          <xdr:row>9</xdr:row>
          <xdr:rowOff>9525</xdr:rowOff>
        </xdr:to>
        <xdr:sp macro="" textlink="">
          <xdr:nvSpPr>
            <xdr:cNvPr id="1384458" name="Check Box 12" hidden="1">
              <a:extLst>
                <a:ext uri="{63B3BB69-23CF-44E3-9099-C40C66FF867C}">
                  <a14:compatExt spid="_x0000_s1384458"/>
                </a:ext>
                <a:ext uri="{FF2B5EF4-FFF2-40B4-BE49-F238E27FC236}">
                  <a16:creationId xmlns:a16="http://schemas.microsoft.com/office/drawing/2014/main" id="{00000000-0008-0000-0800-00000A20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11</xdr:row>
          <xdr:rowOff>171450</xdr:rowOff>
        </xdr:from>
        <xdr:to>
          <xdr:col>5</xdr:col>
          <xdr:colOff>38100</xdr:colOff>
          <xdr:row>13</xdr:row>
          <xdr:rowOff>0</xdr:rowOff>
        </xdr:to>
        <xdr:sp macro="" textlink="">
          <xdr:nvSpPr>
            <xdr:cNvPr id="1384459" name="Check Box 13" hidden="1">
              <a:extLst>
                <a:ext uri="{63B3BB69-23CF-44E3-9099-C40C66FF867C}">
                  <a14:compatExt spid="_x0000_s1384459"/>
                </a:ext>
                <a:ext uri="{FF2B5EF4-FFF2-40B4-BE49-F238E27FC236}">
                  <a16:creationId xmlns:a16="http://schemas.microsoft.com/office/drawing/2014/main" id="{00000000-0008-0000-0800-00000B20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12</xdr:row>
          <xdr:rowOff>171450</xdr:rowOff>
        </xdr:from>
        <xdr:to>
          <xdr:col>5</xdr:col>
          <xdr:colOff>38100</xdr:colOff>
          <xdr:row>14</xdr:row>
          <xdr:rowOff>0</xdr:rowOff>
        </xdr:to>
        <xdr:sp macro="" textlink="">
          <xdr:nvSpPr>
            <xdr:cNvPr id="1384460" name="Check Box 14" hidden="1">
              <a:extLst>
                <a:ext uri="{63B3BB69-23CF-44E3-9099-C40C66FF867C}">
                  <a14:compatExt spid="_x0000_s1384460"/>
                </a:ext>
                <a:ext uri="{FF2B5EF4-FFF2-40B4-BE49-F238E27FC236}">
                  <a16:creationId xmlns:a16="http://schemas.microsoft.com/office/drawing/2014/main" id="{00000000-0008-0000-0800-00000C20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26</xdr:col>
          <xdr:colOff>107508</xdr:colOff>
          <xdr:row>59</xdr:row>
          <xdr:rowOff>10207</xdr:rowOff>
        </xdr:from>
        <xdr:to>
          <xdr:col>32</xdr:col>
          <xdr:colOff>133702</xdr:colOff>
          <xdr:row>60</xdr:row>
          <xdr:rowOff>31978</xdr:rowOff>
        </xdr:to>
        <xdr:grpSp>
          <xdr:nvGrpSpPr>
            <xdr:cNvPr id="2" name="グループ化 1">
              <a:extLst>
                <a:ext uri="{FF2B5EF4-FFF2-40B4-BE49-F238E27FC236}">
                  <a16:creationId xmlns:a16="http://schemas.microsoft.com/office/drawing/2014/main" id="{00000000-0008-0000-0800-000002000000}"/>
                </a:ext>
              </a:extLst>
            </xdr:cNvPr>
            <xdr:cNvGrpSpPr/>
          </xdr:nvGrpSpPr>
          <xdr:grpSpPr>
            <a:xfrm>
              <a:off x="4022283" y="11040157"/>
              <a:ext cx="1121569" cy="174171"/>
              <a:chOff x="3067052" y="485746"/>
              <a:chExt cx="1123941" cy="209547"/>
            </a:xfrm>
          </xdr:grpSpPr>
          <xdr:sp macro="" textlink="">
            <xdr:nvSpPr>
              <xdr:cNvPr id="1384461" name="Check Box 13" hidden="1">
                <a:extLst>
                  <a:ext uri="{63B3BB69-23CF-44E3-9099-C40C66FF867C}">
                    <a14:compatExt spid="_x0000_s1384461"/>
                  </a:ext>
                  <a:ext uri="{FF2B5EF4-FFF2-40B4-BE49-F238E27FC236}">
                    <a16:creationId xmlns:a16="http://schemas.microsoft.com/office/drawing/2014/main" id="{00000000-0008-0000-0800-00000D201500}"/>
                  </a:ext>
                </a:extLst>
              </xdr:cNvPr>
              <xdr:cNvSpPr/>
            </xdr:nvSpPr>
            <xdr:spPr bwMode="auto">
              <a:xfrm>
                <a:off x="3067052" y="485746"/>
                <a:ext cx="552519" cy="20954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384462" name="Check Box 14" hidden="1">
                <a:extLst>
                  <a:ext uri="{63B3BB69-23CF-44E3-9099-C40C66FF867C}">
                    <a14:compatExt spid="_x0000_s1384462"/>
                  </a:ext>
                  <a:ext uri="{FF2B5EF4-FFF2-40B4-BE49-F238E27FC236}">
                    <a16:creationId xmlns:a16="http://schemas.microsoft.com/office/drawing/2014/main" id="{00000000-0008-0000-0800-00000E201500}"/>
                  </a:ext>
                </a:extLst>
              </xdr:cNvPr>
              <xdr:cNvSpPr/>
            </xdr:nvSpPr>
            <xdr:spPr bwMode="auto">
              <a:xfrm>
                <a:off x="3638475" y="485778"/>
                <a:ext cx="552518" cy="19989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25</xdr:col>
          <xdr:colOff>136083</xdr:colOff>
          <xdr:row>4</xdr:row>
          <xdr:rowOff>153081</xdr:rowOff>
        </xdr:from>
        <xdr:to>
          <xdr:col>32</xdr:col>
          <xdr:colOff>9877</xdr:colOff>
          <xdr:row>6</xdr:row>
          <xdr:rowOff>22452</xdr:rowOff>
        </xdr:to>
        <xdr:grpSp>
          <xdr:nvGrpSpPr>
            <xdr:cNvPr id="3" name="グループ化 2">
              <a:extLst>
                <a:ext uri="{FF2B5EF4-FFF2-40B4-BE49-F238E27FC236}">
                  <a16:creationId xmlns:a16="http://schemas.microsoft.com/office/drawing/2014/main" id="{00000000-0008-0000-0800-000003000000}"/>
                </a:ext>
              </a:extLst>
            </xdr:cNvPr>
            <xdr:cNvGrpSpPr/>
          </xdr:nvGrpSpPr>
          <xdr:grpSpPr>
            <a:xfrm>
              <a:off x="3898458" y="724581"/>
              <a:ext cx="1121569" cy="212271"/>
              <a:chOff x="3067052" y="485775"/>
              <a:chExt cx="1123941" cy="209546"/>
            </a:xfrm>
          </xdr:grpSpPr>
          <xdr:sp macro="" textlink="">
            <xdr:nvSpPr>
              <xdr:cNvPr id="1384463" name="Check Box 15" hidden="1">
                <a:extLst>
                  <a:ext uri="{63B3BB69-23CF-44E3-9099-C40C66FF867C}">
                    <a14:compatExt spid="_x0000_s1384463"/>
                  </a:ext>
                  <a:ext uri="{FF2B5EF4-FFF2-40B4-BE49-F238E27FC236}">
                    <a16:creationId xmlns:a16="http://schemas.microsoft.com/office/drawing/2014/main" id="{00000000-0008-0000-0800-00000F201500}"/>
                  </a:ext>
                </a:extLst>
              </xdr:cNvPr>
              <xdr:cNvSpPr/>
            </xdr:nvSpPr>
            <xdr:spPr bwMode="auto">
              <a:xfrm>
                <a:off x="3067052" y="485775"/>
                <a:ext cx="552519" cy="20954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 ・</a:t>
                </a:r>
              </a:p>
            </xdr:txBody>
          </xdr:sp>
          <xdr:sp macro="" textlink="">
            <xdr:nvSpPr>
              <xdr:cNvPr id="1384464" name="Check Box 16" hidden="1">
                <a:extLst>
                  <a:ext uri="{63B3BB69-23CF-44E3-9099-C40C66FF867C}">
                    <a14:compatExt spid="_x0000_s1384464"/>
                  </a:ext>
                  <a:ext uri="{FF2B5EF4-FFF2-40B4-BE49-F238E27FC236}">
                    <a16:creationId xmlns:a16="http://schemas.microsoft.com/office/drawing/2014/main" id="{00000000-0008-0000-0800-000010201500}"/>
                  </a:ext>
                </a:extLst>
              </xdr:cNvPr>
              <xdr:cNvSpPr/>
            </xdr:nvSpPr>
            <xdr:spPr bwMode="auto">
              <a:xfrm>
                <a:off x="3638475" y="485775"/>
                <a:ext cx="552518" cy="19989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26</xdr:col>
          <xdr:colOff>107508</xdr:colOff>
          <xdr:row>56</xdr:row>
          <xdr:rowOff>0</xdr:rowOff>
        </xdr:from>
        <xdr:to>
          <xdr:col>32</xdr:col>
          <xdr:colOff>133702</xdr:colOff>
          <xdr:row>57</xdr:row>
          <xdr:rowOff>21771</xdr:rowOff>
        </xdr:to>
        <xdr:grpSp>
          <xdr:nvGrpSpPr>
            <xdr:cNvPr id="4" name="グループ化 3">
              <a:extLst>
                <a:ext uri="{FF2B5EF4-FFF2-40B4-BE49-F238E27FC236}">
                  <a16:creationId xmlns:a16="http://schemas.microsoft.com/office/drawing/2014/main" id="{00000000-0008-0000-0800-000004000000}"/>
                </a:ext>
              </a:extLst>
            </xdr:cNvPr>
            <xdr:cNvGrpSpPr/>
          </xdr:nvGrpSpPr>
          <xdr:grpSpPr>
            <a:xfrm>
              <a:off x="4022283" y="10572750"/>
              <a:ext cx="1121569" cy="174171"/>
              <a:chOff x="3067052" y="485746"/>
              <a:chExt cx="1123941" cy="209547"/>
            </a:xfrm>
          </xdr:grpSpPr>
          <xdr:sp macro="" textlink="">
            <xdr:nvSpPr>
              <xdr:cNvPr id="1384465" name="Check Box 17" hidden="1">
                <a:extLst>
                  <a:ext uri="{63B3BB69-23CF-44E3-9099-C40C66FF867C}">
                    <a14:compatExt spid="_x0000_s1384465"/>
                  </a:ext>
                  <a:ext uri="{FF2B5EF4-FFF2-40B4-BE49-F238E27FC236}">
                    <a16:creationId xmlns:a16="http://schemas.microsoft.com/office/drawing/2014/main" id="{00000000-0008-0000-0800-000011201500}"/>
                  </a:ext>
                </a:extLst>
              </xdr:cNvPr>
              <xdr:cNvSpPr/>
            </xdr:nvSpPr>
            <xdr:spPr bwMode="auto">
              <a:xfrm>
                <a:off x="3067052" y="485746"/>
                <a:ext cx="552519" cy="20954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384466" name="Check Box 18" hidden="1">
                <a:extLst>
                  <a:ext uri="{63B3BB69-23CF-44E3-9099-C40C66FF867C}">
                    <a14:compatExt spid="_x0000_s1384466"/>
                  </a:ext>
                  <a:ext uri="{FF2B5EF4-FFF2-40B4-BE49-F238E27FC236}">
                    <a16:creationId xmlns:a16="http://schemas.microsoft.com/office/drawing/2014/main" id="{00000000-0008-0000-0800-000012201500}"/>
                  </a:ext>
                </a:extLst>
              </xdr:cNvPr>
              <xdr:cNvSpPr/>
            </xdr:nvSpPr>
            <xdr:spPr bwMode="auto">
              <a:xfrm>
                <a:off x="3638475" y="485778"/>
                <a:ext cx="552518" cy="19989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3</xdr:col>
          <xdr:colOff>133350</xdr:colOff>
          <xdr:row>16</xdr:row>
          <xdr:rowOff>142875</xdr:rowOff>
        </xdr:from>
        <xdr:to>
          <xdr:col>5</xdr:col>
          <xdr:colOff>57150</xdr:colOff>
          <xdr:row>19</xdr:row>
          <xdr:rowOff>9525</xdr:rowOff>
        </xdr:to>
        <xdr:grpSp>
          <xdr:nvGrpSpPr>
            <xdr:cNvPr id="5" name="グループ化 4">
              <a:extLst>
                <a:ext uri="{FF2B5EF4-FFF2-40B4-BE49-F238E27FC236}">
                  <a16:creationId xmlns:a16="http://schemas.microsoft.com/office/drawing/2014/main" id="{00000000-0008-0000-0800-000005000000}"/>
                </a:ext>
              </a:extLst>
            </xdr:cNvPr>
            <xdr:cNvGrpSpPr/>
          </xdr:nvGrpSpPr>
          <xdr:grpSpPr>
            <a:xfrm>
              <a:off x="542925" y="2886075"/>
              <a:ext cx="228600" cy="381000"/>
              <a:chOff x="542925" y="2886075"/>
              <a:chExt cx="228600" cy="381000"/>
            </a:xfrm>
          </xdr:grpSpPr>
          <xdr:sp macro="" textlink="">
            <xdr:nvSpPr>
              <xdr:cNvPr id="1384475" name="Check Box 27" hidden="1">
                <a:extLst>
                  <a:ext uri="{63B3BB69-23CF-44E3-9099-C40C66FF867C}">
                    <a14:compatExt spid="_x0000_s1384475"/>
                  </a:ext>
                  <a:ext uri="{FF2B5EF4-FFF2-40B4-BE49-F238E27FC236}">
                    <a16:creationId xmlns:a16="http://schemas.microsoft.com/office/drawing/2014/main" id="{00000000-0008-0000-0800-00001B201500}"/>
                  </a:ext>
                </a:extLst>
              </xdr:cNvPr>
              <xdr:cNvSpPr/>
            </xdr:nvSpPr>
            <xdr:spPr bwMode="auto">
              <a:xfrm>
                <a:off x="542925" y="2886075"/>
                <a:ext cx="228600"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84476" name="Check Box 28" hidden="1">
                <a:extLst>
                  <a:ext uri="{63B3BB69-23CF-44E3-9099-C40C66FF867C}">
                    <a14:compatExt spid="_x0000_s1384476"/>
                  </a:ext>
                  <a:ext uri="{FF2B5EF4-FFF2-40B4-BE49-F238E27FC236}">
                    <a16:creationId xmlns:a16="http://schemas.microsoft.com/office/drawing/2014/main" id="{00000000-0008-0000-0800-00001C201500}"/>
                  </a:ext>
                </a:extLst>
              </xdr:cNvPr>
              <xdr:cNvSpPr/>
            </xdr:nvSpPr>
            <xdr:spPr bwMode="auto">
              <a:xfrm>
                <a:off x="542925" y="3067050"/>
                <a:ext cx="228600"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fLocksWithSheet="0"/>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18</xdr:col>
          <xdr:colOff>180975</xdr:colOff>
          <xdr:row>27</xdr:row>
          <xdr:rowOff>0</xdr:rowOff>
        </xdr:from>
        <xdr:to>
          <xdr:col>20</xdr:col>
          <xdr:colOff>0</xdr:colOff>
          <xdr:row>28</xdr:row>
          <xdr:rowOff>28575</xdr:rowOff>
        </xdr:to>
        <xdr:sp macro="" textlink="">
          <xdr:nvSpPr>
            <xdr:cNvPr id="1265665" name="Check Box 7" hidden="1">
              <a:extLst>
                <a:ext uri="{63B3BB69-23CF-44E3-9099-C40C66FF867C}">
                  <a14:compatExt spid="_x0000_s1265665"/>
                </a:ext>
                <a:ext uri="{FF2B5EF4-FFF2-40B4-BE49-F238E27FC236}">
                  <a16:creationId xmlns:a16="http://schemas.microsoft.com/office/drawing/2014/main" id="{00000000-0008-0000-0900-00000150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180975</xdr:colOff>
          <xdr:row>27</xdr:row>
          <xdr:rowOff>0</xdr:rowOff>
        </xdr:from>
        <xdr:to>
          <xdr:col>26</xdr:col>
          <xdr:colOff>0</xdr:colOff>
          <xdr:row>28</xdr:row>
          <xdr:rowOff>28575</xdr:rowOff>
        </xdr:to>
        <xdr:sp macro="" textlink="">
          <xdr:nvSpPr>
            <xdr:cNvPr id="1265666" name="Check Box 47" hidden="1">
              <a:extLst>
                <a:ext uri="{63B3BB69-23CF-44E3-9099-C40C66FF867C}">
                  <a14:compatExt spid="_x0000_s1265666"/>
                </a:ext>
                <a:ext uri="{FF2B5EF4-FFF2-40B4-BE49-F238E27FC236}">
                  <a16:creationId xmlns:a16="http://schemas.microsoft.com/office/drawing/2014/main" id="{00000000-0008-0000-0900-00000250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52</xdr:row>
          <xdr:rowOff>161925</xdr:rowOff>
        </xdr:from>
        <xdr:to>
          <xdr:col>20</xdr:col>
          <xdr:colOff>57150</xdr:colOff>
          <xdr:row>53</xdr:row>
          <xdr:rowOff>161925</xdr:rowOff>
        </xdr:to>
        <xdr:sp macro="" textlink="">
          <xdr:nvSpPr>
            <xdr:cNvPr id="1265667" name="Check Box 48" hidden="1">
              <a:extLst>
                <a:ext uri="{63B3BB69-23CF-44E3-9099-C40C66FF867C}">
                  <a14:compatExt spid="_x0000_s1265667"/>
                </a:ext>
                <a:ext uri="{FF2B5EF4-FFF2-40B4-BE49-F238E27FC236}">
                  <a16:creationId xmlns:a16="http://schemas.microsoft.com/office/drawing/2014/main" id="{00000000-0008-0000-0900-00000350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171450</xdr:colOff>
          <xdr:row>52</xdr:row>
          <xdr:rowOff>161925</xdr:rowOff>
        </xdr:from>
        <xdr:to>
          <xdr:col>27</xdr:col>
          <xdr:colOff>171450</xdr:colOff>
          <xdr:row>54</xdr:row>
          <xdr:rowOff>9525</xdr:rowOff>
        </xdr:to>
        <xdr:sp macro="" textlink="">
          <xdr:nvSpPr>
            <xdr:cNvPr id="1265668" name="Check Box 49" hidden="1">
              <a:extLst>
                <a:ext uri="{63B3BB69-23CF-44E3-9099-C40C66FF867C}">
                  <a14:compatExt spid="_x0000_s1265668"/>
                </a:ext>
                <a:ext uri="{FF2B5EF4-FFF2-40B4-BE49-F238E27FC236}">
                  <a16:creationId xmlns:a16="http://schemas.microsoft.com/office/drawing/2014/main" id="{00000000-0008-0000-0900-00000450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54</xdr:row>
          <xdr:rowOff>161925</xdr:rowOff>
        </xdr:from>
        <xdr:to>
          <xdr:col>20</xdr:col>
          <xdr:colOff>0</xdr:colOff>
          <xdr:row>56</xdr:row>
          <xdr:rowOff>9525</xdr:rowOff>
        </xdr:to>
        <xdr:sp macro="" textlink="">
          <xdr:nvSpPr>
            <xdr:cNvPr id="1265669" name="Check Box 50" hidden="1">
              <a:extLst>
                <a:ext uri="{63B3BB69-23CF-44E3-9099-C40C66FF867C}">
                  <a14:compatExt spid="_x0000_s1265669"/>
                </a:ext>
                <a:ext uri="{FF2B5EF4-FFF2-40B4-BE49-F238E27FC236}">
                  <a16:creationId xmlns:a16="http://schemas.microsoft.com/office/drawing/2014/main" id="{00000000-0008-0000-0900-00000550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171450</xdr:colOff>
          <xdr:row>55</xdr:row>
          <xdr:rowOff>0</xdr:rowOff>
        </xdr:from>
        <xdr:to>
          <xdr:col>27</xdr:col>
          <xdr:colOff>171450</xdr:colOff>
          <xdr:row>56</xdr:row>
          <xdr:rowOff>19050</xdr:rowOff>
        </xdr:to>
        <xdr:sp macro="" textlink="">
          <xdr:nvSpPr>
            <xdr:cNvPr id="1265670" name="Check Box 51" hidden="1">
              <a:extLst>
                <a:ext uri="{63B3BB69-23CF-44E3-9099-C40C66FF867C}">
                  <a14:compatExt spid="_x0000_s1265670"/>
                </a:ext>
                <a:ext uri="{FF2B5EF4-FFF2-40B4-BE49-F238E27FC236}">
                  <a16:creationId xmlns:a16="http://schemas.microsoft.com/office/drawing/2014/main" id="{00000000-0008-0000-0900-00000650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17</xdr:col>
      <xdr:colOff>171450</xdr:colOff>
      <xdr:row>59</xdr:row>
      <xdr:rowOff>166407</xdr:rowOff>
    </xdr:from>
    <xdr:to>
      <xdr:col>24</xdr:col>
      <xdr:colOff>561</xdr:colOff>
      <xdr:row>61</xdr:row>
      <xdr:rowOff>24750</xdr:rowOff>
    </xdr:to>
    <xdr:grpSp>
      <xdr:nvGrpSpPr>
        <xdr:cNvPr id="2" name="グループ化 1">
          <a:extLst>
            <a:ext uri="{FF2B5EF4-FFF2-40B4-BE49-F238E27FC236}">
              <a16:creationId xmlns:a16="http://schemas.microsoft.com/office/drawing/2014/main" id="{00000000-0008-0000-0900-000002000000}"/>
            </a:ext>
          </a:extLst>
        </xdr:cNvPr>
        <xdr:cNvGrpSpPr/>
      </xdr:nvGrpSpPr>
      <xdr:grpSpPr>
        <a:xfrm>
          <a:off x="3095625" y="9700932"/>
          <a:ext cx="1095936" cy="201243"/>
          <a:chOff x="3149514" y="2696106"/>
          <a:chExt cx="1162611" cy="202821"/>
        </a:xfrm>
      </xdr:grpSpPr>
      <xdr:sp macro="" textlink="">
        <xdr:nvSpPr>
          <xdr:cNvPr id="3" name="Check Box 45" hidden="1">
            <a:extLst>
              <a:ext uri="{63B3BB69-23CF-44E3-9099-C40C66FF867C}">
                <a14:compatExt xmlns:a14="http://schemas.microsoft.com/office/drawing/2010/main" spid="_x0000_s164916"/>
              </a:ext>
              <a:ext uri="{FF2B5EF4-FFF2-40B4-BE49-F238E27FC236}">
                <a16:creationId xmlns:a16="http://schemas.microsoft.com/office/drawing/2014/main" id="{00000000-0008-0000-0900-000003000000}"/>
              </a:ext>
            </a:extLst>
          </xdr:cNvPr>
          <xdr:cNvSpPr/>
        </xdr:nvSpPr>
        <xdr:spPr bwMode="auto">
          <a:xfrm>
            <a:off x="3149514" y="2696113"/>
            <a:ext cx="557493" cy="2028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4" name="Check Box 46" hidden="1">
            <a:extLst>
              <a:ext uri="{63B3BB69-23CF-44E3-9099-C40C66FF867C}">
                <a14:compatExt xmlns:a14="http://schemas.microsoft.com/office/drawing/2010/main" spid="_x0000_s164917"/>
              </a:ext>
              <a:ext uri="{FF2B5EF4-FFF2-40B4-BE49-F238E27FC236}">
                <a16:creationId xmlns:a16="http://schemas.microsoft.com/office/drawing/2014/main" id="{00000000-0008-0000-0900-000004000000}"/>
              </a:ext>
            </a:extLst>
          </xdr:cNvPr>
          <xdr:cNvSpPr/>
        </xdr:nvSpPr>
        <xdr:spPr bwMode="auto">
          <a:xfrm>
            <a:off x="3754632" y="2696106"/>
            <a:ext cx="557493" cy="19330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xdr:from>
          <xdr:col>17</xdr:col>
          <xdr:colOff>171450</xdr:colOff>
          <xdr:row>57</xdr:row>
          <xdr:rowOff>152400</xdr:rowOff>
        </xdr:from>
        <xdr:to>
          <xdr:col>24</xdr:col>
          <xdr:colOff>0</xdr:colOff>
          <xdr:row>59</xdr:row>
          <xdr:rowOff>19050</xdr:rowOff>
        </xdr:to>
        <xdr:grpSp>
          <xdr:nvGrpSpPr>
            <xdr:cNvPr id="5" name="グループ化 19">
              <a:extLst>
                <a:ext uri="{FF2B5EF4-FFF2-40B4-BE49-F238E27FC236}">
                  <a16:creationId xmlns:a16="http://schemas.microsoft.com/office/drawing/2014/main" id="{00000000-0008-0000-0900-000005000000}"/>
                </a:ext>
              </a:extLst>
            </xdr:cNvPr>
            <xdr:cNvGrpSpPr>
              <a:grpSpLocks/>
            </xdr:cNvGrpSpPr>
          </xdr:nvGrpSpPr>
          <xdr:grpSpPr bwMode="auto">
            <a:xfrm>
              <a:off x="3095625" y="9344025"/>
              <a:ext cx="1095375" cy="209550"/>
              <a:chOff x="3149757" y="2696147"/>
              <a:chExt cx="1162611" cy="202836"/>
            </a:xfrm>
          </xdr:grpSpPr>
          <xdr:sp macro="" textlink="">
            <xdr:nvSpPr>
              <xdr:cNvPr id="1265671" name="Check Box 45" hidden="1">
                <a:extLst>
                  <a:ext uri="{63B3BB69-23CF-44E3-9099-C40C66FF867C}">
                    <a14:compatExt spid="_x0000_s1265671"/>
                  </a:ext>
                  <a:ext uri="{FF2B5EF4-FFF2-40B4-BE49-F238E27FC236}">
                    <a16:creationId xmlns:a16="http://schemas.microsoft.com/office/drawing/2014/main" id="{00000000-0008-0000-0900-000007501300}"/>
                  </a:ext>
                </a:extLst>
              </xdr:cNvPr>
              <xdr:cNvSpPr/>
            </xdr:nvSpPr>
            <xdr:spPr bwMode="auto">
              <a:xfrm>
                <a:off x="3149757" y="2696171"/>
                <a:ext cx="557493" cy="20281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265672" name="Check Box 46" hidden="1">
                <a:extLst>
                  <a:ext uri="{63B3BB69-23CF-44E3-9099-C40C66FF867C}">
                    <a14:compatExt spid="_x0000_s1265672"/>
                  </a:ext>
                  <a:ext uri="{FF2B5EF4-FFF2-40B4-BE49-F238E27FC236}">
                    <a16:creationId xmlns:a16="http://schemas.microsoft.com/office/drawing/2014/main" id="{00000000-0008-0000-0900-000008501300}"/>
                  </a:ext>
                </a:extLst>
              </xdr:cNvPr>
              <xdr:cNvSpPr/>
            </xdr:nvSpPr>
            <xdr:spPr bwMode="auto">
              <a:xfrm>
                <a:off x="3754875" y="2696147"/>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171450</xdr:colOff>
          <xdr:row>63</xdr:row>
          <xdr:rowOff>9525</xdr:rowOff>
        </xdr:from>
        <xdr:to>
          <xdr:col>24</xdr:col>
          <xdr:colOff>0</xdr:colOff>
          <xdr:row>64</xdr:row>
          <xdr:rowOff>47625</xdr:rowOff>
        </xdr:to>
        <xdr:grpSp>
          <xdr:nvGrpSpPr>
            <xdr:cNvPr id="6" name="Group 71">
              <a:extLst>
                <a:ext uri="{FF2B5EF4-FFF2-40B4-BE49-F238E27FC236}">
                  <a16:creationId xmlns:a16="http://schemas.microsoft.com/office/drawing/2014/main" id="{00000000-0008-0000-0900-000006000000}"/>
                </a:ext>
              </a:extLst>
            </xdr:cNvPr>
            <xdr:cNvGrpSpPr>
              <a:grpSpLocks/>
            </xdr:cNvGrpSpPr>
          </xdr:nvGrpSpPr>
          <xdr:grpSpPr bwMode="auto">
            <a:xfrm>
              <a:off x="3095625" y="10229850"/>
              <a:ext cx="1095375" cy="209550"/>
              <a:chOff x="31495" y="26961"/>
              <a:chExt cx="11626" cy="2028"/>
            </a:xfrm>
          </xdr:grpSpPr>
          <xdr:sp macro="" textlink="">
            <xdr:nvSpPr>
              <xdr:cNvPr id="1265673" name="Check Box 9" hidden="1">
                <a:extLst>
                  <a:ext uri="{63B3BB69-23CF-44E3-9099-C40C66FF867C}">
                    <a14:compatExt spid="_x0000_s1265673"/>
                  </a:ext>
                  <a:ext uri="{FF2B5EF4-FFF2-40B4-BE49-F238E27FC236}">
                    <a16:creationId xmlns:a16="http://schemas.microsoft.com/office/drawing/2014/main" id="{00000000-0008-0000-0900-000009501300}"/>
                  </a:ext>
                </a:extLst>
              </xdr:cNvPr>
              <xdr:cNvSpPr/>
            </xdr:nvSpPr>
            <xdr:spPr bwMode="auto">
              <a:xfrm>
                <a:off x="31495" y="26961"/>
                <a:ext cx="5575" cy="202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265674" name="Check Box 10" hidden="1">
                <a:extLst>
                  <a:ext uri="{63B3BB69-23CF-44E3-9099-C40C66FF867C}">
                    <a14:compatExt spid="_x0000_s1265674"/>
                  </a:ext>
                  <a:ext uri="{FF2B5EF4-FFF2-40B4-BE49-F238E27FC236}">
                    <a16:creationId xmlns:a16="http://schemas.microsoft.com/office/drawing/2014/main" id="{00000000-0008-0000-0900-00000A501300}"/>
                  </a:ext>
                </a:extLst>
              </xdr:cNvPr>
              <xdr:cNvSpPr/>
            </xdr:nvSpPr>
            <xdr:spPr bwMode="auto">
              <a:xfrm>
                <a:off x="37546" y="26961"/>
                <a:ext cx="5575" cy="193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171450</xdr:colOff>
          <xdr:row>60</xdr:row>
          <xdr:rowOff>0</xdr:rowOff>
        </xdr:from>
        <xdr:to>
          <xdr:col>24</xdr:col>
          <xdr:colOff>0</xdr:colOff>
          <xdr:row>61</xdr:row>
          <xdr:rowOff>38100</xdr:rowOff>
        </xdr:to>
        <xdr:grpSp>
          <xdr:nvGrpSpPr>
            <xdr:cNvPr id="7" name="Group 71">
              <a:extLst>
                <a:ext uri="{FF2B5EF4-FFF2-40B4-BE49-F238E27FC236}">
                  <a16:creationId xmlns:a16="http://schemas.microsoft.com/office/drawing/2014/main" id="{00000000-0008-0000-0900-000007000000}"/>
                </a:ext>
              </a:extLst>
            </xdr:cNvPr>
            <xdr:cNvGrpSpPr>
              <a:grpSpLocks/>
            </xdr:cNvGrpSpPr>
          </xdr:nvGrpSpPr>
          <xdr:grpSpPr bwMode="auto">
            <a:xfrm>
              <a:off x="3095625" y="9705975"/>
              <a:ext cx="1095375" cy="209550"/>
              <a:chOff x="31495" y="26961"/>
              <a:chExt cx="11626" cy="2028"/>
            </a:xfrm>
          </xdr:grpSpPr>
          <xdr:sp macro="" textlink="">
            <xdr:nvSpPr>
              <xdr:cNvPr id="1265675" name="Check Box 11" hidden="1">
                <a:extLst>
                  <a:ext uri="{63B3BB69-23CF-44E3-9099-C40C66FF867C}">
                    <a14:compatExt spid="_x0000_s1265675"/>
                  </a:ext>
                  <a:ext uri="{FF2B5EF4-FFF2-40B4-BE49-F238E27FC236}">
                    <a16:creationId xmlns:a16="http://schemas.microsoft.com/office/drawing/2014/main" id="{00000000-0008-0000-0900-00000B501300}"/>
                  </a:ext>
                </a:extLst>
              </xdr:cNvPr>
              <xdr:cNvSpPr/>
            </xdr:nvSpPr>
            <xdr:spPr bwMode="auto">
              <a:xfrm>
                <a:off x="31495" y="26961"/>
                <a:ext cx="5575" cy="202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265676" name="Check Box 12" hidden="1">
                <a:extLst>
                  <a:ext uri="{63B3BB69-23CF-44E3-9099-C40C66FF867C}">
                    <a14:compatExt spid="_x0000_s1265676"/>
                  </a:ext>
                  <a:ext uri="{FF2B5EF4-FFF2-40B4-BE49-F238E27FC236}">
                    <a16:creationId xmlns:a16="http://schemas.microsoft.com/office/drawing/2014/main" id="{00000000-0008-0000-0900-00000C501300}"/>
                  </a:ext>
                </a:extLst>
              </xdr:cNvPr>
              <xdr:cNvSpPr/>
            </xdr:nvSpPr>
            <xdr:spPr bwMode="auto">
              <a:xfrm>
                <a:off x="37546" y="26961"/>
                <a:ext cx="5575" cy="193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wsDr>
</file>

<file path=xl/drawings/drawing8.xml><?xml version="1.0" encoding="utf-8"?>
<xdr:wsDr xmlns:xdr="http://schemas.openxmlformats.org/drawingml/2006/spreadsheetDrawing" xmlns:a="http://schemas.openxmlformats.org/drawingml/2006/main">
  <xdr:twoCellAnchor>
    <xdr:from>
      <xdr:col>20</xdr:col>
      <xdr:colOff>133350</xdr:colOff>
      <xdr:row>5</xdr:row>
      <xdr:rowOff>0</xdr:rowOff>
    </xdr:from>
    <xdr:to>
      <xdr:col>28</xdr:col>
      <xdr:colOff>76200</xdr:colOff>
      <xdr:row>6</xdr:row>
      <xdr:rowOff>0</xdr:rowOff>
    </xdr:to>
    <xdr:grpSp>
      <xdr:nvGrpSpPr>
        <xdr:cNvPr id="2" name="グループ化 1">
          <a:extLst>
            <a:ext uri="{FF2B5EF4-FFF2-40B4-BE49-F238E27FC236}">
              <a16:creationId xmlns:a16="http://schemas.microsoft.com/office/drawing/2014/main" id="{00000000-0008-0000-0A00-000002000000}"/>
            </a:ext>
          </a:extLst>
        </xdr:cNvPr>
        <xdr:cNvGrpSpPr/>
      </xdr:nvGrpSpPr>
      <xdr:grpSpPr>
        <a:xfrm>
          <a:off x="3695700" y="742950"/>
          <a:ext cx="1390650" cy="95250"/>
          <a:chOff x="3533583" y="676187"/>
          <a:chExt cx="1390635" cy="200024"/>
        </a:xfrm>
      </xdr:grpSpPr>
      <xdr:sp macro="" textlink="">
        <xdr:nvSpPr>
          <xdr:cNvPr id="3" name="Check Box 9" hidden="1">
            <a:extLst>
              <a:ext uri="{63B3BB69-23CF-44E3-9099-C40C66FF867C}">
                <a14:compatExt xmlns:a14="http://schemas.microsoft.com/office/drawing/2010/main" spid="_x0000_s171017"/>
              </a:ext>
              <a:ext uri="{FF2B5EF4-FFF2-40B4-BE49-F238E27FC236}">
                <a16:creationId xmlns:a16="http://schemas.microsoft.com/office/drawing/2014/main" id="{00000000-0008-0000-0A00-000003000000}"/>
              </a:ext>
            </a:extLst>
          </xdr:cNvPr>
          <xdr:cNvSpPr/>
        </xdr:nvSpPr>
        <xdr:spPr bwMode="auto">
          <a:xfrm>
            <a:off x="4248018" y="676187"/>
            <a:ext cx="676200" cy="20002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sp macro="" textlink="">
        <xdr:nvSpPr>
          <xdr:cNvPr id="4" name="Check Box 10" hidden="1">
            <a:extLst>
              <a:ext uri="{63B3BB69-23CF-44E3-9099-C40C66FF867C}">
                <a14:compatExt xmlns:a14="http://schemas.microsoft.com/office/drawing/2010/main" spid="_x0000_s171018"/>
              </a:ext>
              <a:ext uri="{FF2B5EF4-FFF2-40B4-BE49-F238E27FC236}">
                <a16:creationId xmlns:a16="http://schemas.microsoft.com/office/drawing/2014/main" id="{00000000-0008-0000-0A00-000004000000}"/>
              </a:ext>
            </a:extLst>
          </xdr:cNvPr>
          <xdr:cNvSpPr/>
        </xdr:nvSpPr>
        <xdr:spPr bwMode="auto">
          <a:xfrm>
            <a:off x="3533583" y="676275"/>
            <a:ext cx="704838"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grpSp>
    <xdr:clientData/>
  </xdr:twoCellAnchor>
  <mc:AlternateContent xmlns:mc="http://schemas.openxmlformats.org/markup-compatibility/2006">
    <mc:Choice xmlns:a14="http://schemas.microsoft.com/office/drawing/2010/main" Requires="a14">
      <xdr:twoCellAnchor>
        <xdr:from>
          <xdr:col>21</xdr:col>
          <xdr:colOff>142875</xdr:colOff>
          <xdr:row>59</xdr:row>
          <xdr:rowOff>28575</xdr:rowOff>
        </xdr:from>
        <xdr:to>
          <xdr:col>28</xdr:col>
          <xdr:colOff>85725</xdr:colOff>
          <xdr:row>61</xdr:row>
          <xdr:rowOff>76200</xdr:rowOff>
        </xdr:to>
        <xdr:grpSp>
          <xdr:nvGrpSpPr>
            <xdr:cNvPr id="5" name="グループ化 4">
              <a:extLst>
                <a:ext uri="{FF2B5EF4-FFF2-40B4-BE49-F238E27FC236}">
                  <a16:creationId xmlns:a16="http://schemas.microsoft.com/office/drawing/2014/main" id="{00000000-0008-0000-0A00-000005000000}"/>
                </a:ext>
              </a:extLst>
            </xdr:cNvPr>
            <xdr:cNvGrpSpPr/>
          </xdr:nvGrpSpPr>
          <xdr:grpSpPr>
            <a:xfrm>
              <a:off x="3886200" y="9639300"/>
              <a:ext cx="1209675" cy="276225"/>
              <a:chOff x="3800475" y="8867775"/>
              <a:chExt cx="1209675" cy="190500"/>
            </a:xfrm>
          </xdr:grpSpPr>
          <xdr:sp macro="" textlink="">
            <xdr:nvSpPr>
              <xdr:cNvPr id="1266689" name="Check Box 11" hidden="1">
                <a:extLst>
                  <a:ext uri="{63B3BB69-23CF-44E3-9099-C40C66FF867C}">
                    <a14:compatExt spid="_x0000_s1266689"/>
                  </a:ext>
                  <a:ext uri="{FF2B5EF4-FFF2-40B4-BE49-F238E27FC236}">
                    <a16:creationId xmlns:a16="http://schemas.microsoft.com/office/drawing/2014/main" id="{00000000-0008-0000-0A00-000001541300}"/>
                  </a:ext>
                </a:extLst>
              </xdr:cNvPr>
              <xdr:cNvSpPr/>
            </xdr:nvSpPr>
            <xdr:spPr bwMode="auto">
              <a:xfrm>
                <a:off x="3800475" y="8867775"/>
                <a:ext cx="657225"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266690" name="Check Box 12" hidden="1">
                <a:extLst>
                  <a:ext uri="{63B3BB69-23CF-44E3-9099-C40C66FF867C}">
                    <a14:compatExt spid="_x0000_s1266690"/>
                  </a:ext>
                  <a:ext uri="{FF2B5EF4-FFF2-40B4-BE49-F238E27FC236}">
                    <a16:creationId xmlns:a16="http://schemas.microsoft.com/office/drawing/2014/main" id="{00000000-0008-0000-0A00-000002541300}"/>
                  </a:ext>
                </a:extLst>
              </xdr:cNvPr>
              <xdr:cNvSpPr/>
            </xdr:nvSpPr>
            <xdr:spPr bwMode="auto">
              <a:xfrm>
                <a:off x="4400550" y="8867775"/>
                <a:ext cx="60960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133350</xdr:colOff>
          <xdr:row>4</xdr:row>
          <xdr:rowOff>28575</xdr:rowOff>
        </xdr:from>
        <xdr:to>
          <xdr:col>29</xdr:col>
          <xdr:colOff>18216</xdr:colOff>
          <xdr:row>5</xdr:row>
          <xdr:rowOff>104775</xdr:rowOff>
        </xdr:to>
        <xdr:grpSp>
          <xdr:nvGrpSpPr>
            <xdr:cNvPr id="6" name="グループ化 5">
              <a:extLst>
                <a:ext uri="{FF2B5EF4-FFF2-40B4-BE49-F238E27FC236}">
                  <a16:creationId xmlns:a16="http://schemas.microsoft.com/office/drawing/2014/main" id="{00000000-0008-0000-0A00-000006000000}"/>
                </a:ext>
              </a:extLst>
            </xdr:cNvPr>
            <xdr:cNvGrpSpPr/>
          </xdr:nvGrpSpPr>
          <xdr:grpSpPr>
            <a:xfrm>
              <a:off x="3152775" y="600075"/>
              <a:ext cx="2056566" cy="238125"/>
              <a:chOff x="3090250" y="2194891"/>
              <a:chExt cx="2071478" cy="250135"/>
            </a:xfrm>
          </xdr:grpSpPr>
          <xdr:sp macro="" textlink="">
            <xdr:nvSpPr>
              <xdr:cNvPr id="1266691" name="Check Box 21" hidden="1">
                <a:extLst>
                  <a:ext uri="{63B3BB69-23CF-44E3-9099-C40C66FF867C}">
                    <a14:compatExt spid="_x0000_s1266691"/>
                  </a:ext>
                  <a:ext uri="{FF2B5EF4-FFF2-40B4-BE49-F238E27FC236}">
                    <a16:creationId xmlns:a16="http://schemas.microsoft.com/office/drawing/2014/main" id="{00000000-0008-0000-0A00-000003541300}"/>
                  </a:ext>
                </a:extLst>
              </xdr:cNvPr>
              <xdr:cNvSpPr/>
            </xdr:nvSpPr>
            <xdr:spPr bwMode="auto">
              <a:xfrm>
                <a:off x="3090250" y="2194891"/>
                <a:ext cx="681044" cy="24051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266692" name="Check Box 22" hidden="1">
                <a:extLst>
                  <a:ext uri="{63B3BB69-23CF-44E3-9099-C40C66FF867C}">
                    <a14:compatExt spid="_x0000_s1266692"/>
                  </a:ext>
                  <a:ext uri="{FF2B5EF4-FFF2-40B4-BE49-F238E27FC236}">
                    <a16:creationId xmlns:a16="http://schemas.microsoft.com/office/drawing/2014/main" id="{00000000-0008-0000-0A00-000004541300}"/>
                  </a:ext>
                </a:extLst>
              </xdr:cNvPr>
              <xdr:cNvSpPr/>
            </xdr:nvSpPr>
            <xdr:spPr bwMode="auto">
              <a:xfrm>
                <a:off x="3675373" y="2194891"/>
                <a:ext cx="690633" cy="2501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sp macro="" textlink="">
            <xdr:nvSpPr>
              <xdr:cNvPr id="1266693" name="Check Box 23" hidden="1">
                <a:extLst>
                  <a:ext uri="{63B3BB69-23CF-44E3-9099-C40C66FF867C}">
                    <a14:compatExt spid="_x0000_s1266693"/>
                  </a:ext>
                  <a:ext uri="{FF2B5EF4-FFF2-40B4-BE49-F238E27FC236}">
                    <a16:creationId xmlns:a16="http://schemas.microsoft.com/office/drawing/2014/main" id="{00000000-0008-0000-0A00-000005541300}"/>
                  </a:ext>
                </a:extLst>
              </xdr:cNvPr>
              <xdr:cNvSpPr/>
            </xdr:nvSpPr>
            <xdr:spPr bwMode="auto">
              <a:xfrm>
                <a:off x="4384762" y="2194891"/>
                <a:ext cx="776966" cy="2501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171450</xdr:colOff>
          <xdr:row>62</xdr:row>
          <xdr:rowOff>0</xdr:rowOff>
        </xdr:from>
        <xdr:to>
          <xdr:col>5</xdr:col>
          <xdr:colOff>19050</xdr:colOff>
          <xdr:row>63</xdr:row>
          <xdr:rowOff>19050</xdr:rowOff>
        </xdr:to>
        <xdr:sp macro="" textlink="">
          <xdr:nvSpPr>
            <xdr:cNvPr id="1266694" name="Check Box 37" hidden="1">
              <a:extLst>
                <a:ext uri="{63B3BB69-23CF-44E3-9099-C40C66FF867C}">
                  <a14:compatExt spid="_x0000_s1266694"/>
                </a:ext>
                <a:ext uri="{FF2B5EF4-FFF2-40B4-BE49-F238E27FC236}">
                  <a16:creationId xmlns:a16="http://schemas.microsoft.com/office/drawing/2014/main" id="{00000000-0008-0000-0A00-00000654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61</xdr:row>
          <xdr:rowOff>152400</xdr:rowOff>
        </xdr:from>
        <xdr:to>
          <xdr:col>12</xdr:col>
          <xdr:colOff>85725</xdr:colOff>
          <xdr:row>63</xdr:row>
          <xdr:rowOff>9525</xdr:rowOff>
        </xdr:to>
        <xdr:sp macro="" textlink="">
          <xdr:nvSpPr>
            <xdr:cNvPr id="1266695" name="Check Box 38" hidden="1">
              <a:extLst>
                <a:ext uri="{63B3BB69-23CF-44E3-9099-C40C66FF867C}">
                  <a14:compatExt spid="_x0000_s1266695"/>
                </a:ext>
                <a:ext uri="{FF2B5EF4-FFF2-40B4-BE49-F238E27FC236}">
                  <a16:creationId xmlns:a16="http://schemas.microsoft.com/office/drawing/2014/main" id="{00000000-0008-0000-0A00-00000754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171450</xdr:colOff>
          <xdr:row>62</xdr:row>
          <xdr:rowOff>152400</xdr:rowOff>
        </xdr:from>
        <xdr:to>
          <xdr:col>5</xdr:col>
          <xdr:colOff>9525</xdr:colOff>
          <xdr:row>64</xdr:row>
          <xdr:rowOff>9525</xdr:rowOff>
        </xdr:to>
        <xdr:sp macro="" textlink="">
          <xdr:nvSpPr>
            <xdr:cNvPr id="1266696" name="Check Box 39" hidden="1">
              <a:extLst>
                <a:ext uri="{63B3BB69-23CF-44E3-9099-C40C66FF867C}">
                  <a14:compatExt spid="_x0000_s1266696"/>
                </a:ext>
                <a:ext uri="{FF2B5EF4-FFF2-40B4-BE49-F238E27FC236}">
                  <a16:creationId xmlns:a16="http://schemas.microsoft.com/office/drawing/2014/main" id="{00000000-0008-0000-0A00-00000854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62</xdr:row>
          <xdr:rowOff>152400</xdr:rowOff>
        </xdr:from>
        <xdr:to>
          <xdr:col>12</xdr:col>
          <xdr:colOff>85725</xdr:colOff>
          <xdr:row>64</xdr:row>
          <xdr:rowOff>9525</xdr:rowOff>
        </xdr:to>
        <xdr:sp macro="" textlink="">
          <xdr:nvSpPr>
            <xdr:cNvPr id="1266697" name="Check Box 41" hidden="1">
              <a:extLst>
                <a:ext uri="{63B3BB69-23CF-44E3-9099-C40C66FF867C}">
                  <a14:compatExt spid="_x0000_s1266697"/>
                </a:ext>
                <a:ext uri="{FF2B5EF4-FFF2-40B4-BE49-F238E27FC236}">
                  <a16:creationId xmlns:a16="http://schemas.microsoft.com/office/drawing/2014/main" id="{00000000-0008-0000-0A00-00000954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xdr:col>
      <xdr:colOff>0</xdr:colOff>
      <xdr:row>20</xdr:row>
      <xdr:rowOff>9525</xdr:rowOff>
    </xdr:from>
    <xdr:to>
      <xdr:col>11</xdr:col>
      <xdr:colOff>9525</xdr:colOff>
      <xdr:row>22</xdr:row>
      <xdr:rowOff>0</xdr:rowOff>
    </xdr:to>
    <xdr:sp macro="" textlink="">
      <xdr:nvSpPr>
        <xdr:cNvPr id="7" name="Line 3">
          <a:extLst>
            <a:ext uri="{FF2B5EF4-FFF2-40B4-BE49-F238E27FC236}">
              <a16:creationId xmlns:a16="http://schemas.microsoft.com/office/drawing/2014/main" id="{00000000-0008-0000-0A00-000007000000}"/>
            </a:ext>
          </a:extLst>
        </xdr:cNvPr>
        <xdr:cNvSpPr>
          <a:spLocks noChangeShapeType="1"/>
        </xdr:cNvSpPr>
      </xdr:nvSpPr>
      <xdr:spPr bwMode="auto">
        <a:xfrm>
          <a:off x="228600" y="3495675"/>
          <a:ext cx="1714500" cy="3333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19</xdr:col>
          <xdr:colOff>109904</xdr:colOff>
          <xdr:row>4</xdr:row>
          <xdr:rowOff>161925</xdr:rowOff>
        </xdr:from>
        <xdr:to>
          <xdr:col>26</xdr:col>
          <xdr:colOff>98139</xdr:colOff>
          <xdr:row>6</xdr:row>
          <xdr:rowOff>21851</xdr:rowOff>
        </xdr:to>
        <xdr:grpSp>
          <xdr:nvGrpSpPr>
            <xdr:cNvPr id="2" name="グループ化 1">
              <a:extLst>
                <a:ext uri="{FF2B5EF4-FFF2-40B4-BE49-F238E27FC236}">
                  <a16:creationId xmlns:a16="http://schemas.microsoft.com/office/drawing/2014/main" id="{00000000-0008-0000-0B00-000002000000}"/>
                </a:ext>
              </a:extLst>
            </xdr:cNvPr>
            <xdr:cNvGrpSpPr/>
          </xdr:nvGrpSpPr>
          <xdr:grpSpPr>
            <a:xfrm>
              <a:off x="3472229" y="733425"/>
              <a:ext cx="1255060" cy="202826"/>
              <a:chOff x="3133404" y="5803964"/>
              <a:chExt cx="1266828" cy="209550"/>
            </a:xfrm>
          </xdr:grpSpPr>
          <xdr:sp macro="" textlink="">
            <xdr:nvSpPr>
              <xdr:cNvPr id="1267713" name="Check Box 26" hidden="1">
                <a:extLst>
                  <a:ext uri="{63B3BB69-23CF-44E3-9099-C40C66FF867C}">
                    <a14:compatExt spid="_x0000_s1267713"/>
                  </a:ext>
                  <a:ext uri="{FF2B5EF4-FFF2-40B4-BE49-F238E27FC236}">
                    <a16:creationId xmlns:a16="http://schemas.microsoft.com/office/drawing/2014/main" id="{00000000-0008-0000-0B00-000001581300}"/>
                  </a:ext>
                </a:extLst>
              </xdr:cNvPr>
              <xdr:cNvSpPr/>
            </xdr:nvSpPr>
            <xdr:spPr bwMode="auto">
              <a:xfrm>
                <a:off x="3847778" y="5803964"/>
                <a:ext cx="552454"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sp macro="" textlink="">
            <xdr:nvSpPr>
              <xdr:cNvPr id="1267714" name="Check Box 27" hidden="1">
                <a:extLst>
                  <a:ext uri="{63B3BB69-23CF-44E3-9099-C40C66FF867C}">
                    <a14:compatExt spid="_x0000_s1267714"/>
                  </a:ext>
                  <a:ext uri="{FF2B5EF4-FFF2-40B4-BE49-F238E27FC236}">
                    <a16:creationId xmlns:a16="http://schemas.microsoft.com/office/drawing/2014/main" id="{00000000-0008-0000-0B00-000002581300}"/>
                  </a:ext>
                </a:extLst>
              </xdr:cNvPr>
              <xdr:cNvSpPr/>
            </xdr:nvSpPr>
            <xdr:spPr bwMode="auto">
              <a:xfrm>
                <a:off x="3133404" y="5810241"/>
                <a:ext cx="657229"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109904</xdr:colOff>
          <xdr:row>20</xdr:row>
          <xdr:rowOff>1078</xdr:rowOff>
        </xdr:from>
        <xdr:to>
          <xdr:col>25</xdr:col>
          <xdr:colOff>176579</xdr:colOff>
          <xdr:row>21</xdr:row>
          <xdr:rowOff>26850</xdr:rowOff>
        </xdr:to>
        <xdr:grpSp>
          <xdr:nvGrpSpPr>
            <xdr:cNvPr id="3" name="グループ化 2">
              <a:extLst>
                <a:ext uri="{FF2B5EF4-FFF2-40B4-BE49-F238E27FC236}">
                  <a16:creationId xmlns:a16="http://schemas.microsoft.com/office/drawing/2014/main" id="{00000000-0008-0000-0B00-000003000000}"/>
                </a:ext>
              </a:extLst>
            </xdr:cNvPr>
            <xdr:cNvGrpSpPr/>
          </xdr:nvGrpSpPr>
          <xdr:grpSpPr>
            <a:xfrm>
              <a:off x="3472229" y="3315778"/>
              <a:ext cx="1152525" cy="197222"/>
              <a:chOff x="3149813" y="2696130"/>
              <a:chExt cx="1162617" cy="202824"/>
            </a:xfrm>
          </xdr:grpSpPr>
          <xdr:sp macro="" textlink="">
            <xdr:nvSpPr>
              <xdr:cNvPr id="1267715" name="Check Box 3" hidden="1">
                <a:extLst>
                  <a:ext uri="{63B3BB69-23CF-44E3-9099-C40C66FF867C}">
                    <a14:compatExt spid="_x0000_s1267715"/>
                  </a:ext>
                  <a:ext uri="{FF2B5EF4-FFF2-40B4-BE49-F238E27FC236}">
                    <a16:creationId xmlns:a16="http://schemas.microsoft.com/office/drawing/2014/main" id="{00000000-0008-0000-0B00-000003581300}"/>
                  </a:ext>
                </a:extLst>
              </xdr:cNvPr>
              <xdr:cNvSpPr/>
            </xdr:nvSpPr>
            <xdr:spPr bwMode="auto">
              <a:xfrm>
                <a:off x="3149813" y="2696130"/>
                <a:ext cx="557493" cy="2028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267716" name="Check Box 4" hidden="1">
                <a:extLst>
                  <a:ext uri="{63B3BB69-23CF-44E3-9099-C40C66FF867C}">
                    <a14:compatExt spid="_x0000_s1267716"/>
                  </a:ext>
                  <a:ext uri="{FF2B5EF4-FFF2-40B4-BE49-F238E27FC236}">
                    <a16:creationId xmlns:a16="http://schemas.microsoft.com/office/drawing/2014/main" id="{00000000-0008-0000-0B00-000004581300}"/>
                  </a:ext>
                </a:extLst>
              </xdr:cNvPr>
              <xdr:cNvSpPr/>
            </xdr:nvSpPr>
            <xdr:spPr bwMode="auto">
              <a:xfrm>
                <a:off x="3754937" y="2696166"/>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102578</xdr:colOff>
          <xdr:row>41</xdr:row>
          <xdr:rowOff>7328</xdr:rowOff>
        </xdr:from>
        <xdr:to>
          <xdr:col>25</xdr:col>
          <xdr:colOff>169253</xdr:colOff>
          <xdr:row>42</xdr:row>
          <xdr:rowOff>33100</xdr:rowOff>
        </xdr:to>
        <xdr:grpSp>
          <xdr:nvGrpSpPr>
            <xdr:cNvPr id="4" name="グループ化 3">
              <a:extLst>
                <a:ext uri="{FF2B5EF4-FFF2-40B4-BE49-F238E27FC236}">
                  <a16:creationId xmlns:a16="http://schemas.microsoft.com/office/drawing/2014/main" id="{00000000-0008-0000-0B00-000004000000}"/>
                </a:ext>
              </a:extLst>
            </xdr:cNvPr>
            <xdr:cNvGrpSpPr/>
          </xdr:nvGrpSpPr>
          <xdr:grpSpPr>
            <a:xfrm>
              <a:off x="3464903" y="6922478"/>
              <a:ext cx="1152525" cy="197222"/>
              <a:chOff x="3149811" y="2696145"/>
              <a:chExt cx="1162617" cy="202824"/>
            </a:xfrm>
          </xdr:grpSpPr>
          <xdr:sp macro="" textlink="">
            <xdr:nvSpPr>
              <xdr:cNvPr id="1267717" name="Check Box 5" hidden="1">
                <a:extLst>
                  <a:ext uri="{63B3BB69-23CF-44E3-9099-C40C66FF867C}">
                    <a14:compatExt spid="_x0000_s1267717"/>
                  </a:ext>
                  <a:ext uri="{FF2B5EF4-FFF2-40B4-BE49-F238E27FC236}">
                    <a16:creationId xmlns:a16="http://schemas.microsoft.com/office/drawing/2014/main" id="{00000000-0008-0000-0B00-000005581300}"/>
                  </a:ext>
                </a:extLst>
              </xdr:cNvPr>
              <xdr:cNvSpPr/>
            </xdr:nvSpPr>
            <xdr:spPr bwMode="auto">
              <a:xfrm>
                <a:off x="3149811" y="2696145"/>
                <a:ext cx="557493" cy="2028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267718" name="Check Box 6" hidden="1">
                <a:extLst>
                  <a:ext uri="{63B3BB69-23CF-44E3-9099-C40C66FF867C}">
                    <a14:compatExt spid="_x0000_s1267718"/>
                  </a:ext>
                  <a:ext uri="{FF2B5EF4-FFF2-40B4-BE49-F238E27FC236}">
                    <a16:creationId xmlns:a16="http://schemas.microsoft.com/office/drawing/2014/main" id="{00000000-0008-0000-0B00-000006581300}"/>
                  </a:ext>
                </a:extLst>
              </xdr:cNvPr>
              <xdr:cNvSpPr/>
            </xdr:nvSpPr>
            <xdr:spPr bwMode="auto">
              <a:xfrm>
                <a:off x="3754935" y="2696156"/>
                <a:ext cx="557493" cy="19330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171450</xdr:colOff>
          <xdr:row>29</xdr:row>
          <xdr:rowOff>0</xdr:rowOff>
        </xdr:from>
        <xdr:to>
          <xdr:col>11</xdr:col>
          <xdr:colOff>57150</xdr:colOff>
          <xdr:row>30</xdr:row>
          <xdr:rowOff>0</xdr:rowOff>
        </xdr:to>
        <xdr:sp macro="" textlink="">
          <xdr:nvSpPr>
            <xdr:cNvPr id="1267719" name="Check Box 7" hidden="1">
              <a:extLst>
                <a:ext uri="{63B3BB69-23CF-44E3-9099-C40C66FF867C}">
                  <a14:compatExt spid="_x0000_s1267719"/>
                </a:ext>
                <a:ext uri="{FF2B5EF4-FFF2-40B4-BE49-F238E27FC236}">
                  <a16:creationId xmlns:a16="http://schemas.microsoft.com/office/drawing/2014/main" id="{00000000-0008-0000-0B00-00000758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171450</xdr:colOff>
          <xdr:row>33</xdr:row>
          <xdr:rowOff>9525</xdr:rowOff>
        </xdr:from>
        <xdr:to>
          <xdr:col>11</xdr:col>
          <xdr:colOff>76200</xdr:colOff>
          <xdr:row>34</xdr:row>
          <xdr:rowOff>9525</xdr:rowOff>
        </xdr:to>
        <xdr:sp macro="" textlink="">
          <xdr:nvSpPr>
            <xdr:cNvPr id="1267720" name="Check Box 8" hidden="1">
              <a:extLst>
                <a:ext uri="{63B3BB69-23CF-44E3-9099-C40C66FF867C}">
                  <a14:compatExt spid="_x0000_s1267720"/>
                </a:ext>
                <a:ext uri="{FF2B5EF4-FFF2-40B4-BE49-F238E27FC236}">
                  <a16:creationId xmlns:a16="http://schemas.microsoft.com/office/drawing/2014/main" id="{00000000-0008-0000-0B00-00000858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171450</xdr:colOff>
          <xdr:row>34</xdr:row>
          <xdr:rowOff>9525</xdr:rowOff>
        </xdr:from>
        <xdr:to>
          <xdr:col>11</xdr:col>
          <xdr:colOff>76200</xdr:colOff>
          <xdr:row>35</xdr:row>
          <xdr:rowOff>9525</xdr:rowOff>
        </xdr:to>
        <xdr:sp macro="" textlink="">
          <xdr:nvSpPr>
            <xdr:cNvPr id="1267721" name="Check Box 9" hidden="1">
              <a:extLst>
                <a:ext uri="{63B3BB69-23CF-44E3-9099-C40C66FF867C}">
                  <a14:compatExt spid="_x0000_s1267721"/>
                </a:ext>
                <a:ext uri="{FF2B5EF4-FFF2-40B4-BE49-F238E27FC236}">
                  <a16:creationId xmlns:a16="http://schemas.microsoft.com/office/drawing/2014/main" id="{00000000-0008-0000-0B00-00000958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171450</xdr:colOff>
          <xdr:row>35</xdr:row>
          <xdr:rowOff>9525</xdr:rowOff>
        </xdr:from>
        <xdr:to>
          <xdr:col>11</xdr:col>
          <xdr:colOff>76200</xdr:colOff>
          <xdr:row>36</xdr:row>
          <xdr:rowOff>9525</xdr:rowOff>
        </xdr:to>
        <xdr:sp macro="" textlink="">
          <xdr:nvSpPr>
            <xdr:cNvPr id="1267722" name="Check Box 10" hidden="1">
              <a:extLst>
                <a:ext uri="{63B3BB69-23CF-44E3-9099-C40C66FF867C}">
                  <a14:compatExt spid="_x0000_s1267722"/>
                </a:ext>
                <a:ext uri="{FF2B5EF4-FFF2-40B4-BE49-F238E27FC236}">
                  <a16:creationId xmlns:a16="http://schemas.microsoft.com/office/drawing/2014/main" id="{00000000-0008-0000-0B00-00000A58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171450</xdr:colOff>
          <xdr:row>36</xdr:row>
          <xdr:rowOff>9525</xdr:rowOff>
        </xdr:from>
        <xdr:to>
          <xdr:col>11</xdr:col>
          <xdr:colOff>76200</xdr:colOff>
          <xdr:row>37</xdr:row>
          <xdr:rowOff>9525</xdr:rowOff>
        </xdr:to>
        <xdr:sp macro="" textlink="">
          <xdr:nvSpPr>
            <xdr:cNvPr id="1267723" name="Check Box 11" hidden="1">
              <a:extLst>
                <a:ext uri="{63B3BB69-23CF-44E3-9099-C40C66FF867C}">
                  <a14:compatExt spid="_x0000_s1267723"/>
                </a:ext>
                <a:ext uri="{FF2B5EF4-FFF2-40B4-BE49-F238E27FC236}">
                  <a16:creationId xmlns:a16="http://schemas.microsoft.com/office/drawing/2014/main" id="{00000000-0008-0000-0B00-00000B58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131885</xdr:colOff>
          <xdr:row>25</xdr:row>
          <xdr:rowOff>139212</xdr:rowOff>
        </xdr:from>
        <xdr:to>
          <xdr:col>26</xdr:col>
          <xdr:colOff>15387</xdr:colOff>
          <xdr:row>26</xdr:row>
          <xdr:rowOff>164984</xdr:rowOff>
        </xdr:to>
        <xdr:grpSp>
          <xdr:nvGrpSpPr>
            <xdr:cNvPr id="5" name="グループ化 4">
              <a:extLst>
                <a:ext uri="{FF2B5EF4-FFF2-40B4-BE49-F238E27FC236}">
                  <a16:creationId xmlns:a16="http://schemas.microsoft.com/office/drawing/2014/main" id="{00000000-0008-0000-0B00-000005000000}"/>
                </a:ext>
              </a:extLst>
            </xdr:cNvPr>
            <xdr:cNvGrpSpPr/>
          </xdr:nvGrpSpPr>
          <xdr:grpSpPr>
            <a:xfrm>
              <a:off x="3494210" y="4311162"/>
              <a:ext cx="1150327" cy="197222"/>
              <a:chOff x="3149753" y="2696145"/>
              <a:chExt cx="1162617" cy="202824"/>
            </a:xfrm>
          </xdr:grpSpPr>
          <xdr:sp macro="" textlink="">
            <xdr:nvSpPr>
              <xdr:cNvPr id="1267724" name="Check Box 12" hidden="1">
                <a:extLst>
                  <a:ext uri="{63B3BB69-23CF-44E3-9099-C40C66FF867C}">
                    <a14:compatExt spid="_x0000_s1267724"/>
                  </a:ext>
                  <a:ext uri="{FF2B5EF4-FFF2-40B4-BE49-F238E27FC236}">
                    <a16:creationId xmlns:a16="http://schemas.microsoft.com/office/drawing/2014/main" id="{00000000-0008-0000-0B00-00000C581300}"/>
                  </a:ext>
                </a:extLst>
              </xdr:cNvPr>
              <xdr:cNvSpPr/>
            </xdr:nvSpPr>
            <xdr:spPr bwMode="auto">
              <a:xfrm>
                <a:off x="3149753" y="2696145"/>
                <a:ext cx="557493" cy="2028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　・</a:t>
                </a:r>
              </a:p>
            </xdr:txBody>
          </xdr:sp>
          <xdr:sp macro="" textlink="">
            <xdr:nvSpPr>
              <xdr:cNvPr id="1267725" name="Check Box 13" hidden="1">
                <a:extLst>
                  <a:ext uri="{63B3BB69-23CF-44E3-9099-C40C66FF867C}">
                    <a14:compatExt spid="_x0000_s1267725"/>
                  </a:ext>
                  <a:ext uri="{FF2B5EF4-FFF2-40B4-BE49-F238E27FC236}">
                    <a16:creationId xmlns:a16="http://schemas.microsoft.com/office/drawing/2014/main" id="{00000000-0008-0000-0B00-00000D581300}"/>
                  </a:ext>
                </a:extLst>
              </xdr:cNvPr>
              <xdr:cNvSpPr/>
            </xdr:nvSpPr>
            <xdr:spPr bwMode="auto">
              <a:xfrm>
                <a:off x="3754877" y="2696156"/>
                <a:ext cx="557493" cy="19330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171450</xdr:colOff>
          <xdr:row>36</xdr:row>
          <xdr:rowOff>9525</xdr:rowOff>
        </xdr:from>
        <xdr:to>
          <xdr:col>11</xdr:col>
          <xdr:colOff>76200</xdr:colOff>
          <xdr:row>37</xdr:row>
          <xdr:rowOff>9525</xdr:rowOff>
        </xdr:to>
        <xdr:sp macro="" textlink="">
          <xdr:nvSpPr>
            <xdr:cNvPr id="1267726" name="Check Box 14" hidden="1">
              <a:extLst>
                <a:ext uri="{63B3BB69-23CF-44E3-9099-C40C66FF867C}">
                  <a14:compatExt spid="_x0000_s1267726"/>
                </a:ext>
                <a:ext uri="{FF2B5EF4-FFF2-40B4-BE49-F238E27FC236}">
                  <a16:creationId xmlns:a16="http://schemas.microsoft.com/office/drawing/2014/main" id="{00000000-0008-0000-0B00-00000E58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102578</xdr:colOff>
          <xdr:row>43</xdr:row>
          <xdr:rowOff>161925</xdr:rowOff>
        </xdr:from>
        <xdr:to>
          <xdr:col>25</xdr:col>
          <xdr:colOff>169253</xdr:colOff>
          <xdr:row>45</xdr:row>
          <xdr:rowOff>16247</xdr:rowOff>
        </xdr:to>
        <xdr:grpSp>
          <xdr:nvGrpSpPr>
            <xdr:cNvPr id="6" name="グループ化 5">
              <a:extLst>
                <a:ext uri="{FF2B5EF4-FFF2-40B4-BE49-F238E27FC236}">
                  <a16:creationId xmlns:a16="http://schemas.microsoft.com/office/drawing/2014/main" id="{00000000-0008-0000-0B00-000006000000}"/>
                </a:ext>
              </a:extLst>
            </xdr:cNvPr>
            <xdr:cNvGrpSpPr/>
          </xdr:nvGrpSpPr>
          <xdr:grpSpPr>
            <a:xfrm>
              <a:off x="3464903" y="7419975"/>
              <a:ext cx="1152525" cy="197222"/>
              <a:chOff x="3149811" y="2696144"/>
              <a:chExt cx="1162617" cy="202824"/>
            </a:xfrm>
          </xdr:grpSpPr>
          <xdr:sp macro="" textlink="">
            <xdr:nvSpPr>
              <xdr:cNvPr id="1267727" name="Check Box 15" hidden="1">
                <a:extLst>
                  <a:ext uri="{63B3BB69-23CF-44E3-9099-C40C66FF867C}">
                    <a14:compatExt spid="_x0000_s1267727"/>
                  </a:ext>
                  <a:ext uri="{FF2B5EF4-FFF2-40B4-BE49-F238E27FC236}">
                    <a16:creationId xmlns:a16="http://schemas.microsoft.com/office/drawing/2014/main" id="{00000000-0008-0000-0B00-00000F581300}"/>
                  </a:ext>
                </a:extLst>
              </xdr:cNvPr>
              <xdr:cNvSpPr/>
            </xdr:nvSpPr>
            <xdr:spPr bwMode="auto">
              <a:xfrm>
                <a:off x="3149811" y="2696144"/>
                <a:ext cx="557493" cy="2028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267728" name="Check Box 16" hidden="1">
                <a:extLst>
                  <a:ext uri="{63B3BB69-23CF-44E3-9099-C40C66FF867C}">
                    <a14:compatExt spid="_x0000_s1267728"/>
                  </a:ext>
                  <a:ext uri="{FF2B5EF4-FFF2-40B4-BE49-F238E27FC236}">
                    <a16:creationId xmlns:a16="http://schemas.microsoft.com/office/drawing/2014/main" id="{00000000-0008-0000-0B00-000010581300}"/>
                  </a:ext>
                </a:extLst>
              </xdr:cNvPr>
              <xdr:cNvSpPr/>
            </xdr:nvSpPr>
            <xdr:spPr bwMode="auto">
              <a:xfrm>
                <a:off x="3754935" y="2696156"/>
                <a:ext cx="557493" cy="19330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102578</xdr:colOff>
          <xdr:row>46</xdr:row>
          <xdr:rowOff>0</xdr:rowOff>
        </xdr:from>
        <xdr:to>
          <xdr:col>25</xdr:col>
          <xdr:colOff>169253</xdr:colOff>
          <xdr:row>47</xdr:row>
          <xdr:rowOff>25772</xdr:rowOff>
        </xdr:to>
        <xdr:grpSp>
          <xdr:nvGrpSpPr>
            <xdr:cNvPr id="7" name="グループ化 6">
              <a:extLst>
                <a:ext uri="{FF2B5EF4-FFF2-40B4-BE49-F238E27FC236}">
                  <a16:creationId xmlns:a16="http://schemas.microsoft.com/office/drawing/2014/main" id="{00000000-0008-0000-0B00-000007000000}"/>
                </a:ext>
              </a:extLst>
            </xdr:cNvPr>
            <xdr:cNvGrpSpPr/>
          </xdr:nvGrpSpPr>
          <xdr:grpSpPr>
            <a:xfrm>
              <a:off x="3464903" y="7772400"/>
              <a:ext cx="1152525" cy="197222"/>
              <a:chOff x="3149811" y="2696145"/>
              <a:chExt cx="1162617" cy="202824"/>
            </a:xfrm>
          </xdr:grpSpPr>
          <xdr:sp macro="" textlink="">
            <xdr:nvSpPr>
              <xdr:cNvPr id="1267729" name="Check Box 17" hidden="1">
                <a:extLst>
                  <a:ext uri="{63B3BB69-23CF-44E3-9099-C40C66FF867C}">
                    <a14:compatExt spid="_x0000_s1267729"/>
                  </a:ext>
                  <a:ext uri="{FF2B5EF4-FFF2-40B4-BE49-F238E27FC236}">
                    <a16:creationId xmlns:a16="http://schemas.microsoft.com/office/drawing/2014/main" id="{00000000-0008-0000-0B00-000011581300}"/>
                  </a:ext>
                </a:extLst>
              </xdr:cNvPr>
              <xdr:cNvSpPr/>
            </xdr:nvSpPr>
            <xdr:spPr bwMode="auto">
              <a:xfrm>
                <a:off x="3149811" y="2696145"/>
                <a:ext cx="557493" cy="2028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267730" name="Check Box 18" hidden="1">
                <a:extLst>
                  <a:ext uri="{63B3BB69-23CF-44E3-9099-C40C66FF867C}">
                    <a14:compatExt spid="_x0000_s1267730"/>
                  </a:ext>
                  <a:ext uri="{FF2B5EF4-FFF2-40B4-BE49-F238E27FC236}">
                    <a16:creationId xmlns:a16="http://schemas.microsoft.com/office/drawing/2014/main" id="{00000000-0008-0000-0B00-000012581300}"/>
                  </a:ext>
                </a:extLst>
              </xdr:cNvPr>
              <xdr:cNvSpPr/>
            </xdr:nvSpPr>
            <xdr:spPr bwMode="auto">
              <a:xfrm>
                <a:off x="3754935" y="2696156"/>
                <a:ext cx="557493" cy="19330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48</xdr:row>
          <xdr:rowOff>0</xdr:rowOff>
        </xdr:from>
        <xdr:to>
          <xdr:col>5</xdr:col>
          <xdr:colOff>57150</xdr:colOff>
          <xdr:row>48</xdr:row>
          <xdr:rowOff>161925</xdr:rowOff>
        </xdr:to>
        <xdr:sp macro="" textlink="">
          <xdr:nvSpPr>
            <xdr:cNvPr id="1267731" name="Check Box 103" hidden="1">
              <a:extLst>
                <a:ext uri="{63B3BB69-23CF-44E3-9099-C40C66FF867C}">
                  <a14:compatExt spid="_x0000_s1267731"/>
                </a:ext>
                <a:ext uri="{FF2B5EF4-FFF2-40B4-BE49-F238E27FC236}">
                  <a16:creationId xmlns:a16="http://schemas.microsoft.com/office/drawing/2014/main" id="{00000000-0008-0000-0B00-00001358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48</xdr:row>
          <xdr:rowOff>0</xdr:rowOff>
        </xdr:from>
        <xdr:to>
          <xdr:col>13</xdr:col>
          <xdr:colOff>57150</xdr:colOff>
          <xdr:row>48</xdr:row>
          <xdr:rowOff>161925</xdr:rowOff>
        </xdr:to>
        <xdr:sp macro="" textlink="">
          <xdr:nvSpPr>
            <xdr:cNvPr id="1267732" name="Check Box 20" hidden="1">
              <a:extLst>
                <a:ext uri="{63B3BB69-23CF-44E3-9099-C40C66FF867C}">
                  <a14:compatExt spid="_x0000_s1267732"/>
                </a:ext>
                <a:ext uri="{FF2B5EF4-FFF2-40B4-BE49-F238E27FC236}">
                  <a16:creationId xmlns:a16="http://schemas.microsoft.com/office/drawing/2014/main" id="{00000000-0008-0000-0B00-00001458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142875</xdr:colOff>
          <xdr:row>50</xdr:row>
          <xdr:rowOff>133350</xdr:rowOff>
        </xdr:from>
        <xdr:to>
          <xdr:col>5</xdr:col>
          <xdr:colOff>57150</xdr:colOff>
          <xdr:row>52</xdr:row>
          <xdr:rowOff>28575</xdr:rowOff>
        </xdr:to>
        <xdr:sp macro="" textlink="">
          <xdr:nvSpPr>
            <xdr:cNvPr id="1267733" name="Check Box 147" hidden="1">
              <a:extLst>
                <a:ext uri="{63B3BB69-23CF-44E3-9099-C40C66FF867C}">
                  <a14:compatExt spid="_x0000_s1267733"/>
                </a:ext>
                <a:ext uri="{FF2B5EF4-FFF2-40B4-BE49-F238E27FC236}">
                  <a16:creationId xmlns:a16="http://schemas.microsoft.com/office/drawing/2014/main" id="{00000000-0008-0000-0B00-00001558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47625</xdr:colOff>
          <xdr:row>50</xdr:row>
          <xdr:rowOff>142875</xdr:rowOff>
        </xdr:from>
        <xdr:to>
          <xdr:col>27</xdr:col>
          <xdr:colOff>0</xdr:colOff>
          <xdr:row>52</xdr:row>
          <xdr:rowOff>9525</xdr:rowOff>
        </xdr:to>
        <xdr:sp macro="" textlink="">
          <xdr:nvSpPr>
            <xdr:cNvPr id="1267734" name="Check Box 148" descr="いない･" hidden="1">
              <a:extLst>
                <a:ext uri="{63B3BB69-23CF-44E3-9099-C40C66FF867C}">
                  <a14:compatExt spid="_x0000_s1267734"/>
                </a:ext>
                <a:ext uri="{FF2B5EF4-FFF2-40B4-BE49-F238E27FC236}">
                  <a16:creationId xmlns:a16="http://schemas.microsoft.com/office/drawing/2014/main" id="{00000000-0008-0000-0B00-00001658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xdr:twoCellAnchor>
    <xdr:from>
      <xdr:col>2</xdr:col>
      <xdr:colOff>85725</xdr:colOff>
      <xdr:row>57</xdr:row>
      <xdr:rowOff>38100</xdr:rowOff>
    </xdr:from>
    <xdr:to>
      <xdr:col>26</xdr:col>
      <xdr:colOff>66675</xdr:colOff>
      <xdr:row>60</xdr:row>
      <xdr:rowOff>9524</xdr:rowOff>
    </xdr:to>
    <xdr:sp macro="" textlink="">
      <xdr:nvSpPr>
        <xdr:cNvPr id="8" name="大かっこ 7">
          <a:extLst>
            <a:ext uri="{FF2B5EF4-FFF2-40B4-BE49-F238E27FC236}">
              <a16:creationId xmlns:a16="http://schemas.microsoft.com/office/drawing/2014/main" id="{00000000-0008-0000-0B00-000008000000}"/>
            </a:ext>
          </a:extLst>
        </xdr:cNvPr>
        <xdr:cNvSpPr/>
      </xdr:nvSpPr>
      <xdr:spPr>
        <a:xfrm>
          <a:off x="371475" y="9696450"/>
          <a:ext cx="4324350" cy="485774"/>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mc:AlternateContent xmlns:mc="http://schemas.openxmlformats.org/markup-compatibility/2006">
    <mc:Choice xmlns:a14="http://schemas.microsoft.com/office/drawing/2010/main" Requires="a14">
      <xdr:twoCellAnchor>
        <xdr:from>
          <xdr:col>19</xdr:col>
          <xdr:colOff>102578</xdr:colOff>
          <xdr:row>54</xdr:row>
          <xdr:rowOff>0</xdr:rowOff>
        </xdr:from>
        <xdr:to>
          <xdr:col>25</xdr:col>
          <xdr:colOff>169253</xdr:colOff>
          <xdr:row>55</xdr:row>
          <xdr:rowOff>25772</xdr:rowOff>
        </xdr:to>
        <xdr:grpSp>
          <xdr:nvGrpSpPr>
            <xdr:cNvPr id="9" name="グループ化 8">
              <a:extLst>
                <a:ext uri="{FF2B5EF4-FFF2-40B4-BE49-F238E27FC236}">
                  <a16:creationId xmlns:a16="http://schemas.microsoft.com/office/drawing/2014/main" id="{00000000-0008-0000-0B00-000009000000}"/>
                </a:ext>
              </a:extLst>
            </xdr:cNvPr>
            <xdr:cNvGrpSpPr/>
          </xdr:nvGrpSpPr>
          <xdr:grpSpPr>
            <a:xfrm>
              <a:off x="3464903" y="9144000"/>
              <a:ext cx="1152525" cy="197222"/>
              <a:chOff x="3149811" y="2696145"/>
              <a:chExt cx="1162617" cy="202824"/>
            </a:xfrm>
          </xdr:grpSpPr>
          <xdr:sp macro="" textlink="">
            <xdr:nvSpPr>
              <xdr:cNvPr id="1267735" name="Check Box 23" hidden="1">
                <a:extLst>
                  <a:ext uri="{63B3BB69-23CF-44E3-9099-C40C66FF867C}">
                    <a14:compatExt spid="_x0000_s1267735"/>
                  </a:ext>
                  <a:ext uri="{FF2B5EF4-FFF2-40B4-BE49-F238E27FC236}">
                    <a16:creationId xmlns:a16="http://schemas.microsoft.com/office/drawing/2014/main" id="{00000000-0008-0000-0B00-000017581300}"/>
                  </a:ext>
                </a:extLst>
              </xdr:cNvPr>
              <xdr:cNvSpPr/>
            </xdr:nvSpPr>
            <xdr:spPr bwMode="auto">
              <a:xfrm>
                <a:off x="3149811" y="2696145"/>
                <a:ext cx="557493" cy="2028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267736" name="Check Box 24" hidden="1">
                <a:extLst>
                  <a:ext uri="{63B3BB69-23CF-44E3-9099-C40C66FF867C}">
                    <a14:compatExt spid="_x0000_s1267736"/>
                  </a:ext>
                  <a:ext uri="{FF2B5EF4-FFF2-40B4-BE49-F238E27FC236}">
                    <a16:creationId xmlns:a16="http://schemas.microsoft.com/office/drawing/2014/main" id="{00000000-0008-0000-0B00-000018581300}"/>
                  </a:ext>
                </a:extLst>
              </xdr:cNvPr>
              <xdr:cNvSpPr/>
            </xdr:nvSpPr>
            <xdr:spPr bwMode="auto">
              <a:xfrm>
                <a:off x="3754935" y="2696156"/>
                <a:ext cx="557493" cy="19330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2</xdr:col>
      <xdr:colOff>100852</xdr:colOff>
      <xdr:row>16</xdr:row>
      <xdr:rowOff>11206</xdr:rowOff>
    </xdr:from>
    <xdr:to>
      <xdr:col>26</xdr:col>
      <xdr:colOff>81802</xdr:colOff>
      <xdr:row>18</xdr:row>
      <xdr:rowOff>150719</xdr:rowOff>
    </xdr:to>
    <xdr:sp macro="" textlink="">
      <xdr:nvSpPr>
        <xdr:cNvPr id="10" name="大かっこ 9">
          <a:extLst>
            <a:ext uri="{FF2B5EF4-FFF2-40B4-BE49-F238E27FC236}">
              <a16:creationId xmlns:a16="http://schemas.microsoft.com/office/drawing/2014/main" id="{00000000-0008-0000-0B00-00000A000000}"/>
            </a:ext>
          </a:extLst>
        </xdr:cNvPr>
        <xdr:cNvSpPr/>
      </xdr:nvSpPr>
      <xdr:spPr>
        <a:xfrm>
          <a:off x="386602" y="2640106"/>
          <a:ext cx="4324350" cy="482413"/>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mc:AlternateContent xmlns:mc="http://schemas.openxmlformats.org/markup-compatibility/2006">
    <mc:Choice xmlns:a14="http://schemas.microsoft.com/office/drawing/2010/main" Requires="a14">
      <xdr:twoCellAnchor editAs="oneCell">
        <xdr:from>
          <xdr:col>9</xdr:col>
          <xdr:colOff>171450</xdr:colOff>
          <xdr:row>36</xdr:row>
          <xdr:rowOff>9525</xdr:rowOff>
        </xdr:from>
        <xdr:to>
          <xdr:col>11</xdr:col>
          <xdr:colOff>76200</xdr:colOff>
          <xdr:row>37</xdr:row>
          <xdr:rowOff>9525</xdr:rowOff>
        </xdr:to>
        <xdr:sp macro="" textlink="">
          <xdr:nvSpPr>
            <xdr:cNvPr id="1267737" name="Check Box 25" hidden="1">
              <a:extLst>
                <a:ext uri="{63B3BB69-23CF-44E3-9099-C40C66FF867C}">
                  <a14:compatExt spid="_x0000_s1267737"/>
                </a:ext>
                <a:ext uri="{FF2B5EF4-FFF2-40B4-BE49-F238E27FC236}">
                  <a16:creationId xmlns:a16="http://schemas.microsoft.com/office/drawing/2014/main" id="{00000000-0008-0000-0B00-00001958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171450</xdr:colOff>
          <xdr:row>37</xdr:row>
          <xdr:rowOff>9525</xdr:rowOff>
        </xdr:from>
        <xdr:to>
          <xdr:col>11</xdr:col>
          <xdr:colOff>76200</xdr:colOff>
          <xdr:row>38</xdr:row>
          <xdr:rowOff>9525</xdr:rowOff>
        </xdr:to>
        <xdr:sp macro="" textlink="">
          <xdr:nvSpPr>
            <xdr:cNvPr id="1267738" name="Check Box 26" hidden="1">
              <a:extLst>
                <a:ext uri="{63B3BB69-23CF-44E3-9099-C40C66FF867C}">
                  <a14:compatExt spid="_x0000_s1267738"/>
                </a:ext>
                <a:ext uri="{FF2B5EF4-FFF2-40B4-BE49-F238E27FC236}">
                  <a16:creationId xmlns:a16="http://schemas.microsoft.com/office/drawing/2014/main" id="{00000000-0008-0000-0B00-00001A58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171450</xdr:colOff>
          <xdr:row>38</xdr:row>
          <xdr:rowOff>9525</xdr:rowOff>
        </xdr:from>
        <xdr:to>
          <xdr:col>11</xdr:col>
          <xdr:colOff>76200</xdr:colOff>
          <xdr:row>39</xdr:row>
          <xdr:rowOff>9525</xdr:rowOff>
        </xdr:to>
        <xdr:sp macro="" textlink="">
          <xdr:nvSpPr>
            <xdr:cNvPr id="1267739" name="Check Box 27" hidden="1">
              <a:extLst>
                <a:ext uri="{63B3BB69-23CF-44E3-9099-C40C66FF867C}">
                  <a14:compatExt spid="_x0000_s1267739"/>
                </a:ext>
                <a:ext uri="{FF2B5EF4-FFF2-40B4-BE49-F238E27FC236}">
                  <a16:creationId xmlns:a16="http://schemas.microsoft.com/office/drawing/2014/main" id="{00000000-0008-0000-0B00-00001B58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171450</xdr:colOff>
          <xdr:row>38</xdr:row>
          <xdr:rowOff>9525</xdr:rowOff>
        </xdr:from>
        <xdr:to>
          <xdr:col>11</xdr:col>
          <xdr:colOff>76200</xdr:colOff>
          <xdr:row>39</xdr:row>
          <xdr:rowOff>9525</xdr:rowOff>
        </xdr:to>
        <xdr:sp macro="" textlink="">
          <xdr:nvSpPr>
            <xdr:cNvPr id="1267740" name="Check Box 28" hidden="1">
              <a:extLst>
                <a:ext uri="{63B3BB69-23CF-44E3-9099-C40C66FF867C}">
                  <a14:compatExt spid="_x0000_s1267740"/>
                </a:ext>
                <a:ext uri="{FF2B5EF4-FFF2-40B4-BE49-F238E27FC236}">
                  <a16:creationId xmlns:a16="http://schemas.microsoft.com/office/drawing/2014/main" id="{00000000-0008-0000-0B00-00001C58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171450</xdr:colOff>
          <xdr:row>31</xdr:row>
          <xdr:rowOff>9525</xdr:rowOff>
        </xdr:from>
        <xdr:to>
          <xdr:col>11</xdr:col>
          <xdr:colOff>76200</xdr:colOff>
          <xdr:row>32</xdr:row>
          <xdr:rowOff>9525</xdr:rowOff>
        </xdr:to>
        <xdr:sp macro="" textlink="">
          <xdr:nvSpPr>
            <xdr:cNvPr id="1267741" name="Check Box 29" hidden="1">
              <a:extLst>
                <a:ext uri="{63B3BB69-23CF-44E3-9099-C40C66FF867C}">
                  <a14:compatExt spid="_x0000_s1267741"/>
                </a:ext>
                <a:ext uri="{FF2B5EF4-FFF2-40B4-BE49-F238E27FC236}">
                  <a16:creationId xmlns:a16="http://schemas.microsoft.com/office/drawing/2014/main" id="{00000000-0008-0000-0B00-00001D58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171450</xdr:colOff>
          <xdr:row>32</xdr:row>
          <xdr:rowOff>9525</xdr:rowOff>
        </xdr:from>
        <xdr:to>
          <xdr:col>11</xdr:col>
          <xdr:colOff>95250</xdr:colOff>
          <xdr:row>32</xdr:row>
          <xdr:rowOff>161925</xdr:rowOff>
        </xdr:to>
        <xdr:sp macro="" textlink="">
          <xdr:nvSpPr>
            <xdr:cNvPr id="1267742" name="Check Box 30" hidden="1">
              <a:extLst>
                <a:ext uri="{63B3BB69-23CF-44E3-9099-C40C66FF867C}">
                  <a14:compatExt spid="_x0000_s1267742"/>
                </a:ext>
                <a:ext uri="{FF2B5EF4-FFF2-40B4-BE49-F238E27FC236}">
                  <a16:creationId xmlns:a16="http://schemas.microsoft.com/office/drawing/2014/main" id="{00000000-0008-0000-0B00-00001E58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171450</xdr:colOff>
          <xdr:row>30</xdr:row>
          <xdr:rowOff>0</xdr:rowOff>
        </xdr:from>
        <xdr:to>
          <xdr:col>11</xdr:col>
          <xdr:colOff>76200</xdr:colOff>
          <xdr:row>31</xdr:row>
          <xdr:rowOff>0</xdr:rowOff>
        </xdr:to>
        <xdr:sp macro="" textlink="">
          <xdr:nvSpPr>
            <xdr:cNvPr id="1267743" name="Check Box 31" hidden="1">
              <a:extLst>
                <a:ext uri="{63B3BB69-23CF-44E3-9099-C40C66FF867C}">
                  <a14:compatExt spid="_x0000_s1267743"/>
                </a:ext>
                <a:ext uri="{FF2B5EF4-FFF2-40B4-BE49-F238E27FC236}">
                  <a16:creationId xmlns:a16="http://schemas.microsoft.com/office/drawing/2014/main" id="{00000000-0008-0000-0B00-00001F58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ctrlProp" Target="../ctrlProps/ctrlProp106.xml"/><Relationship Id="rId13" Type="http://schemas.openxmlformats.org/officeDocument/2006/relationships/ctrlProp" Target="../ctrlProps/ctrlProp111.xml"/><Relationship Id="rId3" Type="http://schemas.openxmlformats.org/officeDocument/2006/relationships/vmlDrawing" Target="../drawings/vmlDrawing6.vml"/><Relationship Id="rId7" Type="http://schemas.openxmlformats.org/officeDocument/2006/relationships/ctrlProp" Target="../ctrlProps/ctrlProp105.xml"/><Relationship Id="rId12" Type="http://schemas.openxmlformats.org/officeDocument/2006/relationships/ctrlProp" Target="../ctrlProps/ctrlProp110.xml"/><Relationship Id="rId2" Type="http://schemas.openxmlformats.org/officeDocument/2006/relationships/drawing" Target="../drawings/drawing7.xml"/><Relationship Id="rId1" Type="http://schemas.openxmlformats.org/officeDocument/2006/relationships/printerSettings" Target="../printerSettings/printerSettings10.bin"/><Relationship Id="rId6" Type="http://schemas.openxmlformats.org/officeDocument/2006/relationships/ctrlProp" Target="../ctrlProps/ctrlProp104.xml"/><Relationship Id="rId11" Type="http://schemas.openxmlformats.org/officeDocument/2006/relationships/ctrlProp" Target="../ctrlProps/ctrlProp109.xml"/><Relationship Id="rId5" Type="http://schemas.openxmlformats.org/officeDocument/2006/relationships/ctrlProp" Target="../ctrlProps/ctrlProp103.xml"/><Relationship Id="rId15" Type="http://schemas.openxmlformats.org/officeDocument/2006/relationships/ctrlProp" Target="../ctrlProps/ctrlProp113.xml"/><Relationship Id="rId10" Type="http://schemas.openxmlformats.org/officeDocument/2006/relationships/ctrlProp" Target="../ctrlProps/ctrlProp108.xml"/><Relationship Id="rId4" Type="http://schemas.openxmlformats.org/officeDocument/2006/relationships/ctrlProp" Target="../ctrlProps/ctrlProp102.xml"/><Relationship Id="rId9" Type="http://schemas.openxmlformats.org/officeDocument/2006/relationships/ctrlProp" Target="../ctrlProps/ctrlProp107.xml"/><Relationship Id="rId14" Type="http://schemas.openxmlformats.org/officeDocument/2006/relationships/ctrlProp" Target="../ctrlProps/ctrlProp112.xml"/></Relationships>
</file>

<file path=xl/worksheets/_rels/sheet11.xml.rels><?xml version="1.0" encoding="UTF-8" standalone="yes"?>
<Relationships xmlns="http://schemas.openxmlformats.org/package/2006/relationships"><Relationship Id="rId8" Type="http://schemas.openxmlformats.org/officeDocument/2006/relationships/ctrlProp" Target="../ctrlProps/ctrlProp118.xml"/><Relationship Id="rId13" Type="http://schemas.openxmlformats.org/officeDocument/2006/relationships/comments" Target="../comments5.xml"/><Relationship Id="rId3" Type="http://schemas.openxmlformats.org/officeDocument/2006/relationships/vmlDrawing" Target="../drawings/vmlDrawing7.vml"/><Relationship Id="rId7" Type="http://schemas.openxmlformats.org/officeDocument/2006/relationships/ctrlProp" Target="../ctrlProps/ctrlProp117.xml"/><Relationship Id="rId12" Type="http://schemas.openxmlformats.org/officeDocument/2006/relationships/ctrlProp" Target="../ctrlProps/ctrlProp122.xml"/><Relationship Id="rId2" Type="http://schemas.openxmlformats.org/officeDocument/2006/relationships/drawing" Target="../drawings/drawing8.xml"/><Relationship Id="rId1" Type="http://schemas.openxmlformats.org/officeDocument/2006/relationships/printerSettings" Target="../printerSettings/printerSettings11.bin"/><Relationship Id="rId6" Type="http://schemas.openxmlformats.org/officeDocument/2006/relationships/ctrlProp" Target="../ctrlProps/ctrlProp116.xml"/><Relationship Id="rId11" Type="http://schemas.openxmlformats.org/officeDocument/2006/relationships/ctrlProp" Target="../ctrlProps/ctrlProp121.xml"/><Relationship Id="rId5" Type="http://schemas.openxmlformats.org/officeDocument/2006/relationships/ctrlProp" Target="../ctrlProps/ctrlProp115.xml"/><Relationship Id="rId10" Type="http://schemas.openxmlformats.org/officeDocument/2006/relationships/ctrlProp" Target="../ctrlProps/ctrlProp120.xml"/><Relationship Id="rId4" Type="http://schemas.openxmlformats.org/officeDocument/2006/relationships/ctrlProp" Target="../ctrlProps/ctrlProp114.xml"/><Relationship Id="rId9" Type="http://schemas.openxmlformats.org/officeDocument/2006/relationships/ctrlProp" Target="../ctrlProps/ctrlProp119.xml"/></Relationships>
</file>

<file path=xl/worksheets/_rels/sheet12.xml.rels><?xml version="1.0" encoding="UTF-8" standalone="yes"?>
<Relationships xmlns="http://schemas.openxmlformats.org/package/2006/relationships"><Relationship Id="rId13" Type="http://schemas.openxmlformats.org/officeDocument/2006/relationships/ctrlProp" Target="../ctrlProps/ctrlProp132.xml"/><Relationship Id="rId18" Type="http://schemas.openxmlformats.org/officeDocument/2006/relationships/ctrlProp" Target="../ctrlProps/ctrlProp137.xml"/><Relationship Id="rId26" Type="http://schemas.openxmlformats.org/officeDocument/2006/relationships/ctrlProp" Target="../ctrlProps/ctrlProp145.xml"/><Relationship Id="rId3" Type="http://schemas.openxmlformats.org/officeDocument/2006/relationships/vmlDrawing" Target="../drawings/vmlDrawing8.vml"/><Relationship Id="rId21" Type="http://schemas.openxmlformats.org/officeDocument/2006/relationships/ctrlProp" Target="../ctrlProps/ctrlProp140.xml"/><Relationship Id="rId34" Type="http://schemas.openxmlformats.org/officeDocument/2006/relationships/ctrlProp" Target="../ctrlProps/ctrlProp153.xml"/><Relationship Id="rId7" Type="http://schemas.openxmlformats.org/officeDocument/2006/relationships/ctrlProp" Target="../ctrlProps/ctrlProp126.xml"/><Relationship Id="rId12" Type="http://schemas.openxmlformats.org/officeDocument/2006/relationships/ctrlProp" Target="../ctrlProps/ctrlProp131.xml"/><Relationship Id="rId17" Type="http://schemas.openxmlformats.org/officeDocument/2006/relationships/ctrlProp" Target="../ctrlProps/ctrlProp136.xml"/><Relationship Id="rId25" Type="http://schemas.openxmlformats.org/officeDocument/2006/relationships/ctrlProp" Target="../ctrlProps/ctrlProp144.xml"/><Relationship Id="rId33" Type="http://schemas.openxmlformats.org/officeDocument/2006/relationships/ctrlProp" Target="../ctrlProps/ctrlProp152.xml"/><Relationship Id="rId2" Type="http://schemas.openxmlformats.org/officeDocument/2006/relationships/drawing" Target="../drawings/drawing9.xml"/><Relationship Id="rId16" Type="http://schemas.openxmlformats.org/officeDocument/2006/relationships/ctrlProp" Target="../ctrlProps/ctrlProp135.xml"/><Relationship Id="rId20" Type="http://schemas.openxmlformats.org/officeDocument/2006/relationships/ctrlProp" Target="../ctrlProps/ctrlProp139.xml"/><Relationship Id="rId29" Type="http://schemas.openxmlformats.org/officeDocument/2006/relationships/ctrlProp" Target="../ctrlProps/ctrlProp148.xml"/><Relationship Id="rId1" Type="http://schemas.openxmlformats.org/officeDocument/2006/relationships/printerSettings" Target="../printerSettings/printerSettings12.bin"/><Relationship Id="rId6" Type="http://schemas.openxmlformats.org/officeDocument/2006/relationships/ctrlProp" Target="../ctrlProps/ctrlProp125.xml"/><Relationship Id="rId11" Type="http://schemas.openxmlformats.org/officeDocument/2006/relationships/ctrlProp" Target="../ctrlProps/ctrlProp130.xml"/><Relationship Id="rId24" Type="http://schemas.openxmlformats.org/officeDocument/2006/relationships/ctrlProp" Target="../ctrlProps/ctrlProp143.xml"/><Relationship Id="rId32" Type="http://schemas.openxmlformats.org/officeDocument/2006/relationships/ctrlProp" Target="../ctrlProps/ctrlProp151.xml"/><Relationship Id="rId5" Type="http://schemas.openxmlformats.org/officeDocument/2006/relationships/ctrlProp" Target="../ctrlProps/ctrlProp124.xml"/><Relationship Id="rId15" Type="http://schemas.openxmlformats.org/officeDocument/2006/relationships/ctrlProp" Target="../ctrlProps/ctrlProp134.xml"/><Relationship Id="rId23" Type="http://schemas.openxmlformats.org/officeDocument/2006/relationships/ctrlProp" Target="../ctrlProps/ctrlProp142.xml"/><Relationship Id="rId28" Type="http://schemas.openxmlformats.org/officeDocument/2006/relationships/ctrlProp" Target="../ctrlProps/ctrlProp147.xml"/><Relationship Id="rId10" Type="http://schemas.openxmlformats.org/officeDocument/2006/relationships/ctrlProp" Target="../ctrlProps/ctrlProp129.xml"/><Relationship Id="rId19" Type="http://schemas.openxmlformats.org/officeDocument/2006/relationships/ctrlProp" Target="../ctrlProps/ctrlProp138.xml"/><Relationship Id="rId31" Type="http://schemas.openxmlformats.org/officeDocument/2006/relationships/ctrlProp" Target="../ctrlProps/ctrlProp150.xml"/><Relationship Id="rId4" Type="http://schemas.openxmlformats.org/officeDocument/2006/relationships/ctrlProp" Target="../ctrlProps/ctrlProp123.xml"/><Relationship Id="rId9" Type="http://schemas.openxmlformats.org/officeDocument/2006/relationships/ctrlProp" Target="../ctrlProps/ctrlProp128.xml"/><Relationship Id="rId14" Type="http://schemas.openxmlformats.org/officeDocument/2006/relationships/ctrlProp" Target="../ctrlProps/ctrlProp133.xml"/><Relationship Id="rId22" Type="http://schemas.openxmlformats.org/officeDocument/2006/relationships/ctrlProp" Target="../ctrlProps/ctrlProp141.xml"/><Relationship Id="rId27" Type="http://schemas.openxmlformats.org/officeDocument/2006/relationships/ctrlProp" Target="../ctrlProps/ctrlProp146.xml"/><Relationship Id="rId30" Type="http://schemas.openxmlformats.org/officeDocument/2006/relationships/ctrlProp" Target="../ctrlProps/ctrlProp149.xml"/><Relationship Id="rId35" Type="http://schemas.openxmlformats.org/officeDocument/2006/relationships/comments" Target="../comments6.xml"/><Relationship Id="rId8" Type="http://schemas.openxmlformats.org/officeDocument/2006/relationships/ctrlProp" Target="../ctrlProps/ctrlProp127.xml"/></Relationships>
</file>

<file path=xl/worksheets/_rels/sheet13.xml.rels><?xml version="1.0" encoding="UTF-8" standalone="yes"?>
<Relationships xmlns="http://schemas.openxmlformats.org/package/2006/relationships"><Relationship Id="rId13" Type="http://schemas.openxmlformats.org/officeDocument/2006/relationships/ctrlProp" Target="../ctrlProps/ctrlProp163.xml"/><Relationship Id="rId18" Type="http://schemas.openxmlformats.org/officeDocument/2006/relationships/ctrlProp" Target="../ctrlProps/ctrlProp168.xml"/><Relationship Id="rId26" Type="http://schemas.openxmlformats.org/officeDocument/2006/relationships/ctrlProp" Target="../ctrlProps/ctrlProp176.xml"/><Relationship Id="rId39" Type="http://schemas.openxmlformats.org/officeDocument/2006/relationships/ctrlProp" Target="../ctrlProps/ctrlProp189.xml"/><Relationship Id="rId21" Type="http://schemas.openxmlformats.org/officeDocument/2006/relationships/ctrlProp" Target="../ctrlProps/ctrlProp171.xml"/><Relationship Id="rId34" Type="http://schemas.openxmlformats.org/officeDocument/2006/relationships/ctrlProp" Target="../ctrlProps/ctrlProp184.xml"/><Relationship Id="rId42" Type="http://schemas.openxmlformats.org/officeDocument/2006/relationships/ctrlProp" Target="../ctrlProps/ctrlProp192.xml"/><Relationship Id="rId47" Type="http://schemas.openxmlformats.org/officeDocument/2006/relationships/ctrlProp" Target="../ctrlProps/ctrlProp197.xml"/><Relationship Id="rId50" Type="http://schemas.openxmlformats.org/officeDocument/2006/relationships/ctrlProp" Target="../ctrlProps/ctrlProp200.xml"/><Relationship Id="rId55" Type="http://schemas.openxmlformats.org/officeDocument/2006/relationships/comments" Target="../comments7.xml"/><Relationship Id="rId7" Type="http://schemas.openxmlformats.org/officeDocument/2006/relationships/ctrlProp" Target="../ctrlProps/ctrlProp157.xml"/><Relationship Id="rId2" Type="http://schemas.openxmlformats.org/officeDocument/2006/relationships/drawing" Target="../drawings/drawing10.xml"/><Relationship Id="rId16" Type="http://schemas.openxmlformats.org/officeDocument/2006/relationships/ctrlProp" Target="../ctrlProps/ctrlProp166.xml"/><Relationship Id="rId29" Type="http://schemas.openxmlformats.org/officeDocument/2006/relationships/ctrlProp" Target="../ctrlProps/ctrlProp179.xml"/><Relationship Id="rId11" Type="http://schemas.openxmlformats.org/officeDocument/2006/relationships/ctrlProp" Target="../ctrlProps/ctrlProp161.xml"/><Relationship Id="rId24" Type="http://schemas.openxmlformats.org/officeDocument/2006/relationships/ctrlProp" Target="../ctrlProps/ctrlProp174.xml"/><Relationship Id="rId32" Type="http://schemas.openxmlformats.org/officeDocument/2006/relationships/ctrlProp" Target="../ctrlProps/ctrlProp182.xml"/><Relationship Id="rId37" Type="http://schemas.openxmlformats.org/officeDocument/2006/relationships/ctrlProp" Target="../ctrlProps/ctrlProp187.xml"/><Relationship Id="rId40" Type="http://schemas.openxmlformats.org/officeDocument/2006/relationships/ctrlProp" Target="../ctrlProps/ctrlProp190.xml"/><Relationship Id="rId45" Type="http://schemas.openxmlformats.org/officeDocument/2006/relationships/ctrlProp" Target="../ctrlProps/ctrlProp195.xml"/><Relationship Id="rId53" Type="http://schemas.openxmlformats.org/officeDocument/2006/relationships/ctrlProp" Target="../ctrlProps/ctrlProp203.xml"/><Relationship Id="rId5" Type="http://schemas.openxmlformats.org/officeDocument/2006/relationships/ctrlProp" Target="../ctrlProps/ctrlProp155.xml"/><Relationship Id="rId10" Type="http://schemas.openxmlformats.org/officeDocument/2006/relationships/ctrlProp" Target="../ctrlProps/ctrlProp160.xml"/><Relationship Id="rId19" Type="http://schemas.openxmlformats.org/officeDocument/2006/relationships/ctrlProp" Target="../ctrlProps/ctrlProp169.xml"/><Relationship Id="rId31" Type="http://schemas.openxmlformats.org/officeDocument/2006/relationships/ctrlProp" Target="../ctrlProps/ctrlProp181.xml"/><Relationship Id="rId44" Type="http://schemas.openxmlformats.org/officeDocument/2006/relationships/ctrlProp" Target="../ctrlProps/ctrlProp194.xml"/><Relationship Id="rId52" Type="http://schemas.openxmlformats.org/officeDocument/2006/relationships/ctrlProp" Target="../ctrlProps/ctrlProp202.xml"/><Relationship Id="rId4" Type="http://schemas.openxmlformats.org/officeDocument/2006/relationships/ctrlProp" Target="../ctrlProps/ctrlProp154.xml"/><Relationship Id="rId9" Type="http://schemas.openxmlformats.org/officeDocument/2006/relationships/ctrlProp" Target="../ctrlProps/ctrlProp159.xml"/><Relationship Id="rId14" Type="http://schemas.openxmlformats.org/officeDocument/2006/relationships/ctrlProp" Target="../ctrlProps/ctrlProp164.xml"/><Relationship Id="rId22" Type="http://schemas.openxmlformats.org/officeDocument/2006/relationships/ctrlProp" Target="../ctrlProps/ctrlProp172.xml"/><Relationship Id="rId27" Type="http://schemas.openxmlformats.org/officeDocument/2006/relationships/ctrlProp" Target="../ctrlProps/ctrlProp177.xml"/><Relationship Id="rId30" Type="http://schemas.openxmlformats.org/officeDocument/2006/relationships/ctrlProp" Target="../ctrlProps/ctrlProp180.xml"/><Relationship Id="rId35" Type="http://schemas.openxmlformats.org/officeDocument/2006/relationships/ctrlProp" Target="../ctrlProps/ctrlProp185.xml"/><Relationship Id="rId43" Type="http://schemas.openxmlformats.org/officeDocument/2006/relationships/ctrlProp" Target="../ctrlProps/ctrlProp193.xml"/><Relationship Id="rId48" Type="http://schemas.openxmlformats.org/officeDocument/2006/relationships/ctrlProp" Target="../ctrlProps/ctrlProp198.xml"/><Relationship Id="rId8" Type="http://schemas.openxmlformats.org/officeDocument/2006/relationships/ctrlProp" Target="../ctrlProps/ctrlProp158.xml"/><Relationship Id="rId51" Type="http://schemas.openxmlformats.org/officeDocument/2006/relationships/ctrlProp" Target="../ctrlProps/ctrlProp201.xml"/><Relationship Id="rId3" Type="http://schemas.openxmlformats.org/officeDocument/2006/relationships/vmlDrawing" Target="../drawings/vmlDrawing9.vml"/><Relationship Id="rId12" Type="http://schemas.openxmlformats.org/officeDocument/2006/relationships/ctrlProp" Target="../ctrlProps/ctrlProp162.xml"/><Relationship Id="rId17" Type="http://schemas.openxmlformats.org/officeDocument/2006/relationships/ctrlProp" Target="../ctrlProps/ctrlProp167.xml"/><Relationship Id="rId25" Type="http://schemas.openxmlformats.org/officeDocument/2006/relationships/ctrlProp" Target="../ctrlProps/ctrlProp175.xml"/><Relationship Id="rId33" Type="http://schemas.openxmlformats.org/officeDocument/2006/relationships/ctrlProp" Target="../ctrlProps/ctrlProp183.xml"/><Relationship Id="rId38" Type="http://schemas.openxmlformats.org/officeDocument/2006/relationships/ctrlProp" Target="../ctrlProps/ctrlProp188.xml"/><Relationship Id="rId46" Type="http://schemas.openxmlformats.org/officeDocument/2006/relationships/ctrlProp" Target="../ctrlProps/ctrlProp196.xml"/><Relationship Id="rId20" Type="http://schemas.openxmlformats.org/officeDocument/2006/relationships/ctrlProp" Target="../ctrlProps/ctrlProp170.xml"/><Relationship Id="rId41" Type="http://schemas.openxmlformats.org/officeDocument/2006/relationships/ctrlProp" Target="../ctrlProps/ctrlProp191.xml"/><Relationship Id="rId54" Type="http://schemas.openxmlformats.org/officeDocument/2006/relationships/ctrlProp" Target="../ctrlProps/ctrlProp204.xml"/><Relationship Id="rId1" Type="http://schemas.openxmlformats.org/officeDocument/2006/relationships/printerSettings" Target="../printerSettings/printerSettings13.bin"/><Relationship Id="rId6" Type="http://schemas.openxmlformats.org/officeDocument/2006/relationships/ctrlProp" Target="../ctrlProps/ctrlProp156.xml"/><Relationship Id="rId15" Type="http://schemas.openxmlformats.org/officeDocument/2006/relationships/ctrlProp" Target="../ctrlProps/ctrlProp165.xml"/><Relationship Id="rId23" Type="http://schemas.openxmlformats.org/officeDocument/2006/relationships/ctrlProp" Target="../ctrlProps/ctrlProp173.xml"/><Relationship Id="rId28" Type="http://schemas.openxmlformats.org/officeDocument/2006/relationships/ctrlProp" Target="../ctrlProps/ctrlProp178.xml"/><Relationship Id="rId36" Type="http://schemas.openxmlformats.org/officeDocument/2006/relationships/ctrlProp" Target="../ctrlProps/ctrlProp186.xml"/><Relationship Id="rId49" Type="http://schemas.openxmlformats.org/officeDocument/2006/relationships/ctrlProp" Target="../ctrlProps/ctrlProp199.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1.xml"/><Relationship Id="rId1" Type="http://schemas.openxmlformats.org/officeDocument/2006/relationships/printerSettings" Target="../printerSettings/printerSettings14.bin"/><Relationship Id="rId4" Type="http://schemas.openxmlformats.org/officeDocument/2006/relationships/comments" Target="../comments8.xml"/></Relationships>
</file>

<file path=xl/worksheets/_rels/sheet15.xml.rels><?xml version="1.0" encoding="UTF-8" standalone="yes"?>
<Relationships xmlns="http://schemas.openxmlformats.org/package/2006/relationships"><Relationship Id="rId13" Type="http://schemas.openxmlformats.org/officeDocument/2006/relationships/ctrlProp" Target="../ctrlProps/ctrlProp214.xml"/><Relationship Id="rId18" Type="http://schemas.openxmlformats.org/officeDocument/2006/relationships/ctrlProp" Target="../ctrlProps/ctrlProp219.xml"/><Relationship Id="rId26" Type="http://schemas.openxmlformats.org/officeDocument/2006/relationships/ctrlProp" Target="../ctrlProps/ctrlProp227.xml"/><Relationship Id="rId39" Type="http://schemas.openxmlformats.org/officeDocument/2006/relationships/ctrlProp" Target="../ctrlProps/ctrlProp240.xml"/><Relationship Id="rId21" Type="http://schemas.openxmlformats.org/officeDocument/2006/relationships/ctrlProp" Target="../ctrlProps/ctrlProp222.xml"/><Relationship Id="rId34" Type="http://schemas.openxmlformats.org/officeDocument/2006/relationships/ctrlProp" Target="../ctrlProps/ctrlProp235.xml"/><Relationship Id="rId7" Type="http://schemas.openxmlformats.org/officeDocument/2006/relationships/ctrlProp" Target="../ctrlProps/ctrlProp208.xml"/><Relationship Id="rId12" Type="http://schemas.openxmlformats.org/officeDocument/2006/relationships/ctrlProp" Target="../ctrlProps/ctrlProp213.xml"/><Relationship Id="rId17" Type="http://schemas.openxmlformats.org/officeDocument/2006/relationships/ctrlProp" Target="../ctrlProps/ctrlProp218.xml"/><Relationship Id="rId25" Type="http://schemas.openxmlformats.org/officeDocument/2006/relationships/ctrlProp" Target="../ctrlProps/ctrlProp226.xml"/><Relationship Id="rId33" Type="http://schemas.openxmlformats.org/officeDocument/2006/relationships/ctrlProp" Target="../ctrlProps/ctrlProp234.xml"/><Relationship Id="rId38" Type="http://schemas.openxmlformats.org/officeDocument/2006/relationships/ctrlProp" Target="../ctrlProps/ctrlProp239.xml"/><Relationship Id="rId2" Type="http://schemas.openxmlformats.org/officeDocument/2006/relationships/drawing" Target="../drawings/drawing12.xml"/><Relationship Id="rId16" Type="http://schemas.openxmlformats.org/officeDocument/2006/relationships/ctrlProp" Target="../ctrlProps/ctrlProp217.xml"/><Relationship Id="rId20" Type="http://schemas.openxmlformats.org/officeDocument/2006/relationships/ctrlProp" Target="../ctrlProps/ctrlProp221.xml"/><Relationship Id="rId29" Type="http://schemas.openxmlformats.org/officeDocument/2006/relationships/ctrlProp" Target="../ctrlProps/ctrlProp230.xml"/><Relationship Id="rId1" Type="http://schemas.openxmlformats.org/officeDocument/2006/relationships/printerSettings" Target="../printerSettings/printerSettings15.bin"/><Relationship Id="rId6" Type="http://schemas.openxmlformats.org/officeDocument/2006/relationships/ctrlProp" Target="../ctrlProps/ctrlProp207.xml"/><Relationship Id="rId11" Type="http://schemas.openxmlformats.org/officeDocument/2006/relationships/ctrlProp" Target="../ctrlProps/ctrlProp212.xml"/><Relationship Id="rId24" Type="http://schemas.openxmlformats.org/officeDocument/2006/relationships/ctrlProp" Target="../ctrlProps/ctrlProp225.xml"/><Relationship Id="rId32" Type="http://schemas.openxmlformats.org/officeDocument/2006/relationships/ctrlProp" Target="../ctrlProps/ctrlProp233.xml"/><Relationship Id="rId37" Type="http://schemas.openxmlformats.org/officeDocument/2006/relationships/ctrlProp" Target="../ctrlProps/ctrlProp238.xml"/><Relationship Id="rId40" Type="http://schemas.openxmlformats.org/officeDocument/2006/relationships/ctrlProp" Target="../ctrlProps/ctrlProp241.xml"/><Relationship Id="rId5" Type="http://schemas.openxmlformats.org/officeDocument/2006/relationships/ctrlProp" Target="../ctrlProps/ctrlProp206.xml"/><Relationship Id="rId15" Type="http://schemas.openxmlformats.org/officeDocument/2006/relationships/ctrlProp" Target="../ctrlProps/ctrlProp216.xml"/><Relationship Id="rId23" Type="http://schemas.openxmlformats.org/officeDocument/2006/relationships/ctrlProp" Target="../ctrlProps/ctrlProp224.xml"/><Relationship Id="rId28" Type="http://schemas.openxmlformats.org/officeDocument/2006/relationships/ctrlProp" Target="../ctrlProps/ctrlProp229.xml"/><Relationship Id="rId36" Type="http://schemas.openxmlformats.org/officeDocument/2006/relationships/ctrlProp" Target="../ctrlProps/ctrlProp237.xml"/><Relationship Id="rId10" Type="http://schemas.openxmlformats.org/officeDocument/2006/relationships/ctrlProp" Target="../ctrlProps/ctrlProp211.xml"/><Relationship Id="rId19" Type="http://schemas.openxmlformats.org/officeDocument/2006/relationships/ctrlProp" Target="../ctrlProps/ctrlProp220.xml"/><Relationship Id="rId31" Type="http://schemas.openxmlformats.org/officeDocument/2006/relationships/ctrlProp" Target="../ctrlProps/ctrlProp232.xml"/><Relationship Id="rId4" Type="http://schemas.openxmlformats.org/officeDocument/2006/relationships/ctrlProp" Target="../ctrlProps/ctrlProp205.xml"/><Relationship Id="rId9" Type="http://schemas.openxmlformats.org/officeDocument/2006/relationships/ctrlProp" Target="../ctrlProps/ctrlProp210.xml"/><Relationship Id="rId14" Type="http://schemas.openxmlformats.org/officeDocument/2006/relationships/ctrlProp" Target="../ctrlProps/ctrlProp215.xml"/><Relationship Id="rId22" Type="http://schemas.openxmlformats.org/officeDocument/2006/relationships/ctrlProp" Target="../ctrlProps/ctrlProp223.xml"/><Relationship Id="rId27" Type="http://schemas.openxmlformats.org/officeDocument/2006/relationships/ctrlProp" Target="../ctrlProps/ctrlProp228.xml"/><Relationship Id="rId30" Type="http://schemas.openxmlformats.org/officeDocument/2006/relationships/ctrlProp" Target="../ctrlProps/ctrlProp231.xml"/><Relationship Id="rId35" Type="http://schemas.openxmlformats.org/officeDocument/2006/relationships/ctrlProp" Target="../ctrlProps/ctrlProp236.xml"/><Relationship Id="rId8" Type="http://schemas.openxmlformats.org/officeDocument/2006/relationships/ctrlProp" Target="../ctrlProps/ctrlProp209.xml"/><Relationship Id="rId3" Type="http://schemas.openxmlformats.org/officeDocument/2006/relationships/vmlDrawing" Target="../drawings/vmlDrawing11.vml"/></Relationships>
</file>

<file path=xl/worksheets/_rels/sheet16.xml.rels><?xml version="1.0" encoding="UTF-8" standalone="yes"?>
<Relationships xmlns="http://schemas.openxmlformats.org/package/2006/relationships"><Relationship Id="rId8" Type="http://schemas.openxmlformats.org/officeDocument/2006/relationships/ctrlProp" Target="../ctrlProps/ctrlProp246.xml"/><Relationship Id="rId13" Type="http://schemas.openxmlformats.org/officeDocument/2006/relationships/ctrlProp" Target="../ctrlProps/ctrlProp251.xml"/><Relationship Id="rId3" Type="http://schemas.openxmlformats.org/officeDocument/2006/relationships/vmlDrawing" Target="../drawings/vmlDrawing12.vml"/><Relationship Id="rId7" Type="http://schemas.openxmlformats.org/officeDocument/2006/relationships/ctrlProp" Target="../ctrlProps/ctrlProp245.xml"/><Relationship Id="rId12" Type="http://schemas.openxmlformats.org/officeDocument/2006/relationships/ctrlProp" Target="../ctrlProps/ctrlProp250.xml"/><Relationship Id="rId2" Type="http://schemas.openxmlformats.org/officeDocument/2006/relationships/drawing" Target="../drawings/drawing13.xml"/><Relationship Id="rId16" Type="http://schemas.openxmlformats.org/officeDocument/2006/relationships/comments" Target="../comments9.xml"/><Relationship Id="rId1" Type="http://schemas.openxmlformats.org/officeDocument/2006/relationships/printerSettings" Target="../printerSettings/printerSettings16.bin"/><Relationship Id="rId6" Type="http://schemas.openxmlformats.org/officeDocument/2006/relationships/ctrlProp" Target="../ctrlProps/ctrlProp244.xml"/><Relationship Id="rId11" Type="http://schemas.openxmlformats.org/officeDocument/2006/relationships/ctrlProp" Target="../ctrlProps/ctrlProp249.xml"/><Relationship Id="rId5" Type="http://schemas.openxmlformats.org/officeDocument/2006/relationships/ctrlProp" Target="../ctrlProps/ctrlProp243.xml"/><Relationship Id="rId15" Type="http://schemas.openxmlformats.org/officeDocument/2006/relationships/ctrlProp" Target="../ctrlProps/ctrlProp253.xml"/><Relationship Id="rId10" Type="http://schemas.openxmlformats.org/officeDocument/2006/relationships/ctrlProp" Target="../ctrlProps/ctrlProp248.xml"/><Relationship Id="rId4" Type="http://schemas.openxmlformats.org/officeDocument/2006/relationships/ctrlProp" Target="../ctrlProps/ctrlProp242.xml"/><Relationship Id="rId9" Type="http://schemas.openxmlformats.org/officeDocument/2006/relationships/ctrlProp" Target="../ctrlProps/ctrlProp247.xml"/><Relationship Id="rId14" Type="http://schemas.openxmlformats.org/officeDocument/2006/relationships/ctrlProp" Target="../ctrlProps/ctrlProp252.xml"/></Relationships>
</file>

<file path=xl/worksheets/_rels/sheet17.xml.rels><?xml version="1.0" encoding="UTF-8" standalone="yes"?>
<Relationships xmlns="http://schemas.openxmlformats.org/package/2006/relationships"><Relationship Id="rId8" Type="http://schemas.openxmlformats.org/officeDocument/2006/relationships/ctrlProp" Target="../ctrlProps/ctrlProp258.xml"/><Relationship Id="rId13" Type="http://schemas.openxmlformats.org/officeDocument/2006/relationships/ctrlProp" Target="../ctrlProps/ctrlProp263.xml"/><Relationship Id="rId3" Type="http://schemas.openxmlformats.org/officeDocument/2006/relationships/vmlDrawing" Target="../drawings/vmlDrawing13.vml"/><Relationship Id="rId7" Type="http://schemas.openxmlformats.org/officeDocument/2006/relationships/ctrlProp" Target="../ctrlProps/ctrlProp257.xml"/><Relationship Id="rId12" Type="http://schemas.openxmlformats.org/officeDocument/2006/relationships/ctrlProp" Target="../ctrlProps/ctrlProp262.xml"/><Relationship Id="rId17" Type="http://schemas.openxmlformats.org/officeDocument/2006/relationships/ctrlProp" Target="../ctrlProps/ctrlProp267.xml"/><Relationship Id="rId2" Type="http://schemas.openxmlformats.org/officeDocument/2006/relationships/drawing" Target="../drawings/drawing14.xml"/><Relationship Id="rId16" Type="http://schemas.openxmlformats.org/officeDocument/2006/relationships/ctrlProp" Target="../ctrlProps/ctrlProp266.xml"/><Relationship Id="rId1" Type="http://schemas.openxmlformats.org/officeDocument/2006/relationships/printerSettings" Target="../printerSettings/printerSettings17.bin"/><Relationship Id="rId6" Type="http://schemas.openxmlformats.org/officeDocument/2006/relationships/ctrlProp" Target="../ctrlProps/ctrlProp256.xml"/><Relationship Id="rId11" Type="http://schemas.openxmlformats.org/officeDocument/2006/relationships/ctrlProp" Target="../ctrlProps/ctrlProp261.xml"/><Relationship Id="rId5" Type="http://schemas.openxmlformats.org/officeDocument/2006/relationships/ctrlProp" Target="../ctrlProps/ctrlProp255.xml"/><Relationship Id="rId15" Type="http://schemas.openxmlformats.org/officeDocument/2006/relationships/ctrlProp" Target="../ctrlProps/ctrlProp265.xml"/><Relationship Id="rId10" Type="http://schemas.openxmlformats.org/officeDocument/2006/relationships/ctrlProp" Target="../ctrlProps/ctrlProp260.xml"/><Relationship Id="rId4" Type="http://schemas.openxmlformats.org/officeDocument/2006/relationships/ctrlProp" Target="../ctrlProps/ctrlProp254.xml"/><Relationship Id="rId9" Type="http://schemas.openxmlformats.org/officeDocument/2006/relationships/ctrlProp" Target="../ctrlProps/ctrlProp259.xml"/><Relationship Id="rId14" Type="http://schemas.openxmlformats.org/officeDocument/2006/relationships/ctrlProp" Target="../ctrlProps/ctrlProp264.xml"/></Relationships>
</file>

<file path=xl/worksheets/_rels/sheet18.xml.rels><?xml version="1.0" encoding="UTF-8" standalone="yes"?>
<Relationships xmlns="http://schemas.openxmlformats.org/package/2006/relationships"><Relationship Id="rId13" Type="http://schemas.openxmlformats.org/officeDocument/2006/relationships/ctrlProp" Target="../ctrlProps/ctrlProp277.xml"/><Relationship Id="rId18" Type="http://schemas.openxmlformats.org/officeDocument/2006/relationships/ctrlProp" Target="../ctrlProps/ctrlProp282.xml"/><Relationship Id="rId26" Type="http://schemas.openxmlformats.org/officeDocument/2006/relationships/ctrlProp" Target="../ctrlProps/ctrlProp290.xml"/><Relationship Id="rId39" Type="http://schemas.openxmlformats.org/officeDocument/2006/relationships/ctrlProp" Target="../ctrlProps/ctrlProp303.xml"/><Relationship Id="rId21" Type="http://schemas.openxmlformats.org/officeDocument/2006/relationships/ctrlProp" Target="../ctrlProps/ctrlProp285.xml"/><Relationship Id="rId34" Type="http://schemas.openxmlformats.org/officeDocument/2006/relationships/ctrlProp" Target="../ctrlProps/ctrlProp298.xml"/><Relationship Id="rId42" Type="http://schemas.openxmlformats.org/officeDocument/2006/relationships/ctrlProp" Target="../ctrlProps/ctrlProp306.xml"/><Relationship Id="rId7" Type="http://schemas.openxmlformats.org/officeDocument/2006/relationships/ctrlProp" Target="../ctrlProps/ctrlProp271.xml"/><Relationship Id="rId2" Type="http://schemas.openxmlformats.org/officeDocument/2006/relationships/drawing" Target="../drawings/drawing15.xml"/><Relationship Id="rId16" Type="http://schemas.openxmlformats.org/officeDocument/2006/relationships/ctrlProp" Target="../ctrlProps/ctrlProp280.xml"/><Relationship Id="rId29" Type="http://schemas.openxmlformats.org/officeDocument/2006/relationships/ctrlProp" Target="../ctrlProps/ctrlProp293.xml"/><Relationship Id="rId1" Type="http://schemas.openxmlformats.org/officeDocument/2006/relationships/printerSettings" Target="../printerSettings/printerSettings18.bin"/><Relationship Id="rId6" Type="http://schemas.openxmlformats.org/officeDocument/2006/relationships/ctrlProp" Target="../ctrlProps/ctrlProp270.xml"/><Relationship Id="rId11" Type="http://schemas.openxmlformats.org/officeDocument/2006/relationships/ctrlProp" Target="../ctrlProps/ctrlProp275.xml"/><Relationship Id="rId24" Type="http://schemas.openxmlformats.org/officeDocument/2006/relationships/ctrlProp" Target="../ctrlProps/ctrlProp288.xml"/><Relationship Id="rId32" Type="http://schemas.openxmlformats.org/officeDocument/2006/relationships/ctrlProp" Target="../ctrlProps/ctrlProp296.xml"/><Relationship Id="rId37" Type="http://schemas.openxmlformats.org/officeDocument/2006/relationships/ctrlProp" Target="../ctrlProps/ctrlProp301.xml"/><Relationship Id="rId40" Type="http://schemas.openxmlformats.org/officeDocument/2006/relationships/ctrlProp" Target="../ctrlProps/ctrlProp304.xml"/><Relationship Id="rId45" Type="http://schemas.openxmlformats.org/officeDocument/2006/relationships/ctrlProp" Target="../ctrlProps/ctrlProp309.xml"/><Relationship Id="rId5" Type="http://schemas.openxmlformats.org/officeDocument/2006/relationships/ctrlProp" Target="../ctrlProps/ctrlProp269.xml"/><Relationship Id="rId15" Type="http://schemas.openxmlformats.org/officeDocument/2006/relationships/ctrlProp" Target="../ctrlProps/ctrlProp279.xml"/><Relationship Id="rId23" Type="http://schemas.openxmlformats.org/officeDocument/2006/relationships/ctrlProp" Target="../ctrlProps/ctrlProp287.xml"/><Relationship Id="rId28" Type="http://schemas.openxmlformats.org/officeDocument/2006/relationships/ctrlProp" Target="../ctrlProps/ctrlProp292.xml"/><Relationship Id="rId36" Type="http://schemas.openxmlformats.org/officeDocument/2006/relationships/ctrlProp" Target="../ctrlProps/ctrlProp300.xml"/><Relationship Id="rId10" Type="http://schemas.openxmlformats.org/officeDocument/2006/relationships/ctrlProp" Target="../ctrlProps/ctrlProp274.xml"/><Relationship Id="rId19" Type="http://schemas.openxmlformats.org/officeDocument/2006/relationships/ctrlProp" Target="../ctrlProps/ctrlProp283.xml"/><Relationship Id="rId31" Type="http://schemas.openxmlformats.org/officeDocument/2006/relationships/ctrlProp" Target="../ctrlProps/ctrlProp295.xml"/><Relationship Id="rId44" Type="http://schemas.openxmlformats.org/officeDocument/2006/relationships/ctrlProp" Target="../ctrlProps/ctrlProp308.xml"/><Relationship Id="rId4" Type="http://schemas.openxmlformats.org/officeDocument/2006/relationships/ctrlProp" Target="../ctrlProps/ctrlProp268.xml"/><Relationship Id="rId9" Type="http://schemas.openxmlformats.org/officeDocument/2006/relationships/ctrlProp" Target="../ctrlProps/ctrlProp273.xml"/><Relationship Id="rId14" Type="http://schemas.openxmlformats.org/officeDocument/2006/relationships/ctrlProp" Target="../ctrlProps/ctrlProp278.xml"/><Relationship Id="rId22" Type="http://schemas.openxmlformats.org/officeDocument/2006/relationships/ctrlProp" Target="../ctrlProps/ctrlProp286.xml"/><Relationship Id="rId27" Type="http://schemas.openxmlformats.org/officeDocument/2006/relationships/ctrlProp" Target="../ctrlProps/ctrlProp291.xml"/><Relationship Id="rId30" Type="http://schemas.openxmlformats.org/officeDocument/2006/relationships/ctrlProp" Target="../ctrlProps/ctrlProp294.xml"/><Relationship Id="rId35" Type="http://schemas.openxmlformats.org/officeDocument/2006/relationships/ctrlProp" Target="../ctrlProps/ctrlProp299.xml"/><Relationship Id="rId43" Type="http://schemas.openxmlformats.org/officeDocument/2006/relationships/ctrlProp" Target="../ctrlProps/ctrlProp307.xml"/><Relationship Id="rId8" Type="http://schemas.openxmlformats.org/officeDocument/2006/relationships/ctrlProp" Target="../ctrlProps/ctrlProp272.xml"/><Relationship Id="rId3" Type="http://schemas.openxmlformats.org/officeDocument/2006/relationships/vmlDrawing" Target="../drawings/vmlDrawing14.vml"/><Relationship Id="rId12" Type="http://schemas.openxmlformats.org/officeDocument/2006/relationships/ctrlProp" Target="../ctrlProps/ctrlProp276.xml"/><Relationship Id="rId17" Type="http://schemas.openxmlformats.org/officeDocument/2006/relationships/ctrlProp" Target="../ctrlProps/ctrlProp281.xml"/><Relationship Id="rId25" Type="http://schemas.openxmlformats.org/officeDocument/2006/relationships/ctrlProp" Target="../ctrlProps/ctrlProp289.xml"/><Relationship Id="rId33" Type="http://schemas.openxmlformats.org/officeDocument/2006/relationships/ctrlProp" Target="../ctrlProps/ctrlProp297.xml"/><Relationship Id="rId38" Type="http://schemas.openxmlformats.org/officeDocument/2006/relationships/ctrlProp" Target="../ctrlProps/ctrlProp302.xml"/><Relationship Id="rId20" Type="http://schemas.openxmlformats.org/officeDocument/2006/relationships/ctrlProp" Target="../ctrlProps/ctrlProp284.xml"/><Relationship Id="rId41" Type="http://schemas.openxmlformats.org/officeDocument/2006/relationships/ctrlProp" Target="../ctrlProps/ctrlProp305.xml"/></Relationships>
</file>

<file path=xl/worksheets/_rels/sheet19.xml.rels><?xml version="1.0" encoding="UTF-8" standalone="yes"?>
<Relationships xmlns="http://schemas.openxmlformats.org/package/2006/relationships"><Relationship Id="rId8" Type="http://schemas.openxmlformats.org/officeDocument/2006/relationships/ctrlProp" Target="../ctrlProps/ctrlProp314.xml"/><Relationship Id="rId13" Type="http://schemas.openxmlformats.org/officeDocument/2006/relationships/ctrlProp" Target="../ctrlProps/ctrlProp319.xml"/><Relationship Id="rId18" Type="http://schemas.openxmlformats.org/officeDocument/2006/relationships/ctrlProp" Target="../ctrlProps/ctrlProp324.xml"/><Relationship Id="rId3" Type="http://schemas.openxmlformats.org/officeDocument/2006/relationships/vmlDrawing" Target="../drawings/vmlDrawing15.vml"/><Relationship Id="rId7" Type="http://schemas.openxmlformats.org/officeDocument/2006/relationships/ctrlProp" Target="../ctrlProps/ctrlProp313.xml"/><Relationship Id="rId12" Type="http://schemas.openxmlformats.org/officeDocument/2006/relationships/ctrlProp" Target="../ctrlProps/ctrlProp318.xml"/><Relationship Id="rId17" Type="http://schemas.openxmlformats.org/officeDocument/2006/relationships/ctrlProp" Target="../ctrlProps/ctrlProp323.xml"/><Relationship Id="rId2" Type="http://schemas.openxmlformats.org/officeDocument/2006/relationships/drawing" Target="../drawings/drawing16.xml"/><Relationship Id="rId16" Type="http://schemas.openxmlformats.org/officeDocument/2006/relationships/ctrlProp" Target="../ctrlProps/ctrlProp322.xml"/><Relationship Id="rId1" Type="http://schemas.openxmlformats.org/officeDocument/2006/relationships/printerSettings" Target="../printerSettings/printerSettings19.bin"/><Relationship Id="rId6" Type="http://schemas.openxmlformats.org/officeDocument/2006/relationships/ctrlProp" Target="../ctrlProps/ctrlProp312.xml"/><Relationship Id="rId11" Type="http://schemas.openxmlformats.org/officeDocument/2006/relationships/ctrlProp" Target="../ctrlProps/ctrlProp317.xml"/><Relationship Id="rId5" Type="http://schemas.openxmlformats.org/officeDocument/2006/relationships/ctrlProp" Target="../ctrlProps/ctrlProp311.xml"/><Relationship Id="rId15" Type="http://schemas.openxmlformats.org/officeDocument/2006/relationships/ctrlProp" Target="../ctrlProps/ctrlProp321.xml"/><Relationship Id="rId10" Type="http://schemas.openxmlformats.org/officeDocument/2006/relationships/ctrlProp" Target="../ctrlProps/ctrlProp316.xml"/><Relationship Id="rId19" Type="http://schemas.openxmlformats.org/officeDocument/2006/relationships/ctrlProp" Target="../ctrlProps/ctrlProp325.xml"/><Relationship Id="rId4" Type="http://schemas.openxmlformats.org/officeDocument/2006/relationships/ctrlProp" Target="../ctrlProps/ctrlProp310.xml"/><Relationship Id="rId9" Type="http://schemas.openxmlformats.org/officeDocument/2006/relationships/ctrlProp" Target="../ctrlProps/ctrlProp315.xml"/><Relationship Id="rId14" Type="http://schemas.openxmlformats.org/officeDocument/2006/relationships/ctrlProp" Target="../ctrlProps/ctrlProp320.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3" Type="http://schemas.openxmlformats.org/officeDocument/2006/relationships/ctrlProp" Target="../ctrlProps/ctrlProp335.xml"/><Relationship Id="rId18" Type="http://schemas.openxmlformats.org/officeDocument/2006/relationships/ctrlProp" Target="../ctrlProps/ctrlProp340.xml"/><Relationship Id="rId26" Type="http://schemas.openxmlformats.org/officeDocument/2006/relationships/ctrlProp" Target="../ctrlProps/ctrlProp348.xml"/><Relationship Id="rId39" Type="http://schemas.openxmlformats.org/officeDocument/2006/relationships/ctrlProp" Target="../ctrlProps/ctrlProp361.xml"/><Relationship Id="rId21" Type="http://schemas.openxmlformats.org/officeDocument/2006/relationships/ctrlProp" Target="../ctrlProps/ctrlProp343.xml"/><Relationship Id="rId34" Type="http://schemas.openxmlformats.org/officeDocument/2006/relationships/ctrlProp" Target="../ctrlProps/ctrlProp356.xml"/><Relationship Id="rId42" Type="http://schemas.openxmlformats.org/officeDocument/2006/relationships/ctrlProp" Target="../ctrlProps/ctrlProp364.xml"/><Relationship Id="rId47" Type="http://schemas.openxmlformats.org/officeDocument/2006/relationships/ctrlProp" Target="../ctrlProps/ctrlProp369.xml"/><Relationship Id="rId50" Type="http://schemas.openxmlformats.org/officeDocument/2006/relationships/ctrlProp" Target="../ctrlProps/ctrlProp372.xml"/><Relationship Id="rId7" Type="http://schemas.openxmlformats.org/officeDocument/2006/relationships/ctrlProp" Target="../ctrlProps/ctrlProp329.xml"/><Relationship Id="rId2" Type="http://schemas.openxmlformats.org/officeDocument/2006/relationships/drawing" Target="../drawings/drawing17.xml"/><Relationship Id="rId16" Type="http://schemas.openxmlformats.org/officeDocument/2006/relationships/ctrlProp" Target="../ctrlProps/ctrlProp338.xml"/><Relationship Id="rId29" Type="http://schemas.openxmlformats.org/officeDocument/2006/relationships/ctrlProp" Target="../ctrlProps/ctrlProp351.xml"/><Relationship Id="rId11" Type="http://schemas.openxmlformats.org/officeDocument/2006/relationships/ctrlProp" Target="../ctrlProps/ctrlProp333.xml"/><Relationship Id="rId24" Type="http://schemas.openxmlformats.org/officeDocument/2006/relationships/ctrlProp" Target="../ctrlProps/ctrlProp346.xml"/><Relationship Id="rId32" Type="http://schemas.openxmlformats.org/officeDocument/2006/relationships/ctrlProp" Target="../ctrlProps/ctrlProp354.xml"/><Relationship Id="rId37" Type="http://schemas.openxmlformats.org/officeDocument/2006/relationships/ctrlProp" Target="../ctrlProps/ctrlProp359.xml"/><Relationship Id="rId40" Type="http://schemas.openxmlformats.org/officeDocument/2006/relationships/ctrlProp" Target="../ctrlProps/ctrlProp362.xml"/><Relationship Id="rId45" Type="http://schemas.openxmlformats.org/officeDocument/2006/relationships/ctrlProp" Target="../ctrlProps/ctrlProp367.xml"/><Relationship Id="rId5" Type="http://schemas.openxmlformats.org/officeDocument/2006/relationships/ctrlProp" Target="../ctrlProps/ctrlProp327.xml"/><Relationship Id="rId15" Type="http://schemas.openxmlformats.org/officeDocument/2006/relationships/ctrlProp" Target="../ctrlProps/ctrlProp337.xml"/><Relationship Id="rId23" Type="http://schemas.openxmlformats.org/officeDocument/2006/relationships/ctrlProp" Target="../ctrlProps/ctrlProp345.xml"/><Relationship Id="rId28" Type="http://schemas.openxmlformats.org/officeDocument/2006/relationships/ctrlProp" Target="../ctrlProps/ctrlProp350.xml"/><Relationship Id="rId36" Type="http://schemas.openxmlformats.org/officeDocument/2006/relationships/ctrlProp" Target="../ctrlProps/ctrlProp358.xml"/><Relationship Id="rId49" Type="http://schemas.openxmlformats.org/officeDocument/2006/relationships/ctrlProp" Target="../ctrlProps/ctrlProp371.xml"/><Relationship Id="rId10" Type="http://schemas.openxmlformats.org/officeDocument/2006/relationships/ctrlProp" Target="../ctrlProps/ctrlProp332.xml"/><Relationship Id="rId19" Type="http://schemas.openxmlformats.org/officeDocument/2006/relationships/ctrlProp" Target="../ctrlProps/ctrlProp341.xml"/><Relationship Id="rId31" Type="http://schemas.openxmlformats.org/officeDocument/2006/relationships/ctrlProp" Target="../ctrlProps/ctrlProp353.xml"/><Relationship Id="rId44" Type="http://schemas.openxmlformats.org/officeDocument/2006/relationships/ctrlProp" Target="../ctrlProps/ctrlProp366.xml"/><Relationship Id="rId4" Type="http://schemas.openxmlformats.org/officeDocument/2006/relationships/ctrlProp" Target="../ctrlProps/ctrlProp326.xml"/><Relationship Id="rId9" Type="http://schemas.openxmlformats.org/officeDocument/2006/relationships/ctrlProp" Target="../ctrlProps/ctrlProp331.xml"/><Relationship Id="rId14" Type="http://schemas.openxmlformats.org/officeDocument/2006/relationships/ctrlProp" Target="../ctrlProps/ctrlProp336.xml"/><Relationship Id="rId22" Type="http://schemas.openxmlformats.org/officeDocument/2006/relationships/ctrlProp" Target="../ctrlProps/ctrlProp344.xml"/><Relationship Id="rId27" Type="http://schemas.openxmlformats.org/officeDocument/2006/relationships/ctrlProp" Target="../ctrlProps/ctrlProp349.xml"/><Relationship Id="rId30" Type="http://schemas.openxmlformats.org/officeDocument/2006/relationships/ctrlProp" Target="../ctrlProps/ctrlProp352.xml"/><Relationship Id="rId35" Type="http://schemas.openxmlformats.org/officeDocument/2006/relationships/ctrlProp" Target="../ctrlProps/ctrlProp357.xml"/><Relationship Id="rId43" Type="http://schemas.openxmlformats.org/officeDocument/2006/relationships/ctrlProp" Target="../ctrlProps/ctrlProp365.xml"/><Relationship Id="rId48" Type="http://schemas.openxmlformats.org/officeDocument/2006/relationships/ctrlProp" Target="../ctrlProps/ctrlProp370.xml"/><Relationship Id="rId8" Type="http://schemas.openxmlformats.org/officeDocument/2006/relationships/ctrlProp" Target="../ctrlProps/ctrlProp330.xml"/><Relationship Id="rId51" Type="http://schemas.openxmlformats.org/officeDocument/2006/relationships/ctrlProp" Target="../ctrlProps/ctrlProp373.xml"/><Relationship Id="rId3" Type="http://schemas.openxmlformats.org/officeDocument/2006/relationships/vmlDrawing" Target="../drawings/vmlDrawing16.vml"/><Relationship Id="rId12" Type="http://schemas.openxmlformats.org/officeDocument/2006/relationships/ctrlProp" Target="../ctrlProps/ctrlProp334.xml"/><Relationship Id="rId17" Type="http://schemas.openxmlformats.org/officeDocument/2006/relationships/ctrlProp" Target="../ctrlProps/ctrlProp339.xml"/><Relationship Id="rId25" Type="http://schemas.openxmlformats.org/officeDocument/2006/relationships/ctrlProp" Target="../ctrlProps/ctrlProp347.xml"/><Relationship Id="rId33" Type="http://schemas.openxmlformats.org/officeDocument/2006/relationships/ctrlProp" Target="../ctrlProps/ctrlProp355.xml"/><Relationship Id="rId38" Type="http://schemas.openxmlformats.org/officeDocument/2006/relationships/ctrlProp" Target="../ctrlProps/ctrlProp360.xml"/><Relationship Id="rId46" Type="http://schemas.openxmlformats.org/officeDocument/2006/relationships/ctrlProp" Target="../ctrlProps/ctrlProp368.xml"/><Relationship Id="rId20" Type="http://schemas.openxmlformats.org/officeDocument/2006/relationships/ctrlProp" Target="../ctrlProps/ctrlProp342.xml"/><Relationship Id="rId41" Type="http://schemas.openxmlformats.org/officeDocument/2006/relationships/ctrlProp" Target="../ctrlProps/ctrlProp363.xml"/><Relationship Id="rId1" Type="http://schemas.openxmlformats.org/officeDocument/2006/relationships/printerSettings" Target="../printerSettings/printerSettings20.bin"/><Relationship Id="rId6" Type="http://schemas.openxmlformats.org/officeDocument/2006/relationships/ctrlProp" Target="../ctrlProps/ctrlProp328.xml"/></Relationships>
</file>

<file path=xl/worksheets/_rels/sheet21.xml.rels><?xml version="1.0" encoding="UTF-8" standalone="yes"?>
<Relationships xmlns="http://schemas.openxmlformats.org/package/2006/relationships"><Relationship Id="rId8" Type="http://schemas.openxmlformats.org/officeDocument/2006/relationships/ctrlProp" Target="../ctrlProps/ctrlProp378.xml"/><Relationship Id="rId3" Type="http://schemas.openxmlformats.org/officeDocument/2006/relationships/vmlDrawing" Target="../drawings/vmlDrawing17.vml"/><Relationship Id="rId7" Type="http://schemas.openxmlformats.org/officeDocument/2006/relationships/ctrlProp" Target="../ctrlProps/ctrlProp377.xml"/><Relationship Id="rId2" Type="http://schemas.openxmlformats.org/officeDocument/2006/relationships/drawing" Target="../drawings/drawing18.xml"/><Relationship Id="rId1" Type="http://schemas.openxmlformats.org/officeDocument/2006/relationships/printerSettings" Target="../printerSettings/printerSettings21.bin"/><Relationship Id="rId6" Type="http://schemas.openxmlformats.org/officeDocument/2006/relationships/ctrlProp" Target="../ctrlProps/ctrlProp376.xml"/><Relationship Id="rId11" Type="http://schemas.openxmlformats.org/officeDocument/2006/relationships/ctrlProp" Target="../ctrlProps/ctrlProp381.xml"/><Relationship Id="rId5" Type="http://schemas.openxmlformats.org/officeDocument/2006/relationships/ctrlProp" Target="../ctrlProps/ctrlProp375.xml"/><Relationship Id="rId10" Type="http://schemas.openxmlformats.org/officeDocument/2006/relationships/ctrlProp" Target="../ctrlProps/ctrlProp380.xml"/><Relationship Id="rId4" Type="http://schemas.openxmlformats.org/officeDocument/2006/relationships/ctrlProp" Target="../ctrlProps/ctrlProp374.xml"/><Relationship Id="rId9" Type="http://schemas.openxmlformats.org/officeDocument/2006/relationships/ctrlProp" Target="../ctrlProps/ctrlProp379.xml"/></Relationships>
</file>

<file path=xl/worksheets/_rels/sheet22.xml.rels><?xml version="1.0" encoding="UTF-8" standalone="yes"?>
<Relationships xmlns="http://schemas.openxmlformats.org/package/2006/relationships"><Relationship Id="rId8" Type="http://schemas.openxmlformats.org/officeDocument/2006/relationships/ctrlProp" Target="../ctrlProps/ctrlProp386.xml"/><Relationship Id="rId13" Type="http://schemas.openxmlformats.org/officeDocument/2006/relationships/ctrlProp" Target="../ctrlProps/ctrlProp391.xml"/><Relationship Id="rId18" Type="http://schemas.openxmlformats.org/officeDocument/2006/relationships/ctrlProp" Target="../ctrlProps/ctrlProp396.xml"/><Relationship Id="rId3" Type="http://schemas.openxmlformats.org/officeDocument/2006/relationships/vmlDrawing" Target="../drawings/vmlDrawing18.vml"/><Relationship Id="rId7" Type="http://schemas.openxmlformats.org/officeDocument/2006/relationships/ctrlProp" Target="../ctrlProps/ctrlProp385.xml"/><Relationship Id="rId12" Type="http://schemas.openxmlformats.org/officeDocument/2006/relationships/ctrlProp" Target="../ctrlProps/ctrlProp390.xml"/><Relationship Id="rId17" Type="http://schemas.openxmlformats.org/officeDocument/2006/relationships/ctrlProp" Target="../ctrlProps/ctrlProp395.xml"/><Relationship Id="rId2" Type="http://schemas.openxmlformats.org/officeDocument/2006/relationships/drawing" Target="../drawings/drawing19.xml"/><Relationship Id="rId16" Type="http://schemas.openxmlformats.org/officeDocument/2006/relationships/ctrlProp" Target="../ctrlProps/ctrlProp394.xml"/><Relationship Id="rId1" Type="http://schemas.openxmlformats.org/officeDocument/2006/relationships/printerSettings" Target="../printerSettings/printerSettings22.bin"/><Relationship Id="rId6" Type="http://schemas.openxmlformats.org/officeDocument/2006/relationships/ctrlProp" Target="../ctrlProps/ctrlProp384.xml"/><Relationship Id="rId11" Type="http://schemas.openxmlformats.org/officeDocument/2006/relationships/ctrlProp" Target="../ctrlProps/ctrlProp389.xml"/><Relationship Id="rId5" Type="http://schemas.openxmlformats.org/officeDocument/2006/relationships/ctrlProp" Target="../ctrlProps/ctrlProp383.xml"/><Relationship Id="rId15" Type="http://schemas.openxmlformats.org/officeDocument/2006/relationships/ctrlProp" Target="../ctrlProps/ctrlProp393.xml"/><Relationship Id="rId10" Type="http://schemas.openxmlformats.org/officeDocument/2006/relationships/ctrlProp" Target="../ctrlProps/ctrlProp388.xml"/><Relationship Id="rId19" Type="http://schemas.openxmlformats.org/officeDocument/2006/relationships/ctrlProp" Target="../ctrlProps/ctrlProp397.xml"/><Relationship Id="rId4" Type="http://schemas.openxmlformats.org/officeDocument/2006/relationships/ctrlProp" Target="../ctrlProps/ctrlProp382.xml"/><Relationship Id="rId9" Type="http://schemas.openxmlformats.org/officeDocument/2006/relationships/ctrlProp" Target="../ctrlProps/ctrlProp387.xml"/><Relationship Id="rId14" Type="http://schemas.openxmlformats.org/officeDocument/2006/relationships/ctrlProp" Target="../ctrlProps/ctrlProp392.xml"/></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8" Type="http://schemas.openxmlformats.org/officeDocument/2006/relationships/ctrlProp" Target="../ctrlProps/ctrlProp402.xml"/><Relationship Id="rId13" Type="http://schemas.openxmlformats.org/officeDocument/2006/relationships/ctrlProp" Target="../ctrlProps/ctrlProp407.xml"/><Relationship Id="rId18" Type="http://schemas.openxmlformats.org/officeDocument/2006/relationships/ctrlProp" Target="../ctrlProps/ctrlProp412.xml"/><Relationship Id="rId3" Type="http://schemas.openxmlformats.org/officeDocument/2006/relationships/vmlDrawing" Target="../drawings/vmlDrawing19.vml"/><Relationship Id="rId21" Type="http://schemas.openxmlformats.org/officeDocument/2006/relationships/ctrlProp" Target="../ctrlProps/ctrlProp415.xml"/><Relationship Id="rId7" Type="http://schemas.openxmlformats.org/officeDocument/2006/relationships/ctrlProp" Target="../ctrlProps/ctrlProp401.xml"/><Relationship Id="rId12" Type="http://schemas.openxmlformats.org/officeDocument/2006/relationships/ctrlProp" Target="../ctrlProps/ctrlProp406.xml"/><Relationship Id="rId17" Type="http://schemas.openxmlformats.org/officeDocument/2006/relationships/ctrlProp" Target="../ctrlProps/ctrlProp411.xml"/><Relationship Id="rId2" Type="http://schemas.openxmlformats.org/officeDocument/2006/relationships/drawing" Target="../drawings/drawing20.xml"/><Relationship Id="rId16" Type="http://schemas.openxmlformats.org/officeDocument/2006/relationships/ctrlProp" Target="../ctrlProps/ctrlProp410.xml"/><Relationship Id="rId20" Type="http://schemas.openxmlformats.org/officeDocument/2006/relationships/ctrlProp" Target="../ctrlProps/ctrlProp414.xml"/><Relationship Id="rId1" Type="http://schemas.openxmlformats.org/officeDocument/2006/relationships/printerSettings" Target="../printerSettings/printerSettings24.bin"/><Relationship Id="rId6" Type="http://schemas.openxmlformats.org/officeDocument/2006/relationships/ctrlProp" Target="../ctrlProps/ctrlProp400.xml"/><Relationship Id="rId11" Type="http://schemas.openxmlformats.org/officeDocument/2006/relationships/ctrlProp" Target="../ctrlProps/ctrlProp405.xml"/><Relationship Id="rId24" Type="http://schemas.openxmlformats.org/officeDocument/2006/relationships/comments" Target="../comments10.xml"/><Relationship Id="rId5" Type="http://schemas.openxmlformats.org/officeDocument/2006/relationships/ctrlProp" Target="../ctrlProps/ctrlProp399.xml"/><Relationship Id="rId15" Type="http://schemas.openxmlformats.org/officeDocument/2006/relationships/ctrlProp" Target="../ctrlProps/ctrlProp409.xml"/><Relationship Id="rId23" Type="http://schemas.openxmlformats.org/officeDocument/2006/relationships/ctrlProp" Target="../ctrlProps/ctrlProp417.xml"/><Relationship Id="rId10" Type="http://schemas.openxmlformats.org/officeDocument/2006/relationships/ctrlProp" Target="../ctrlProps/ctrlProp404.xml"/><Relationship Id="rId19" Type="http://schemas.openxmlformats.org/officeDocument/2006/relationships/ctrlProp" Target="../ctrlProps/ctrlProp413.xml"/><Relationship Id="rId4" Type="http://schemas.openxmlformats.org/officeDocument/2006/relationships/ctrlProp" Target="../ctrlProps/ctrlProp398.xml"/><Relationship Id="rId9" Type="http://schemas.openxmlformats.org/officeDocument/2006/relationships/ctrlProp" Target="../ctrlProps/ctrlProp403.xml"/><Relationship Id="rId14" Type="http://schemas.openxmlformats.org/officeDocument/2006/relationships/ctrlProp" Target="../ctrlProps/ctrlProp408.xml"/><Relationship Id="rId22" Type="http://schemas.openxmlformats.org/officeDocument/2006/relationships/ctrlProp" Target="../ctrlProps/ctrlProp416.xml"/></Relationships>
</file>

<file path=xl/worksheets/_rels/sheet25.xml.rels><?xml version="1.0" encoding="UTF-8" standalone="yes"?>
<Relationships xmlns="http://schemas.openxmlformats.org/package/2006/relationships"><Relationship Id="rId13" Type="http://schemas.openxmlformats.org/officeDocument/2006/relationships/ctrlProp" Target="../ctrlProps/ctrlProp427.xml"/><Relationship Id="rId18" Type="http://schemas.openxmlformats.org/officeDocument/2006/relationships/ctrlProp" Target="../ctrlProps/ctrlProp432.xml"/><Relationship Id="rId26" Type="http://schemas.openxmlformats.org/officeDocument/2006/relationships/ctrlProp" Target="../ctrlProps/ctrlProp440.xml"/><Relationship Id="rId39" Type="http://schemas.openxmlformats.org/officeDocument/2006/relationships/ctrlProp" Target="../ctrlProps/ctrlProp453.xml"/><Relationship Id="rId21" Type="http://schemas.openxmlformats.org/officeDocument/2006/relationships/ctrlProp" Target="../ctrlProps/ctrlProp435.xml"/><Relationship Id="rId34" Type="http://schemas.openxmlformats.org/officeDocument/2006/relationships/ctrlProp" Target="../ctrlProps/ctrlProp448.xml"/><Relationship Id="rId42" Type="http://schemas.openxmlformats.org/officeDocument/2006/relationships/ctrlProp" Target="../ctrlProps/ctrlProp456.xml"/><Relationship Id="rId7" Type="http://schemas.openxmlformats.org/officeDocument/2006/relationships/ctrlProp" Target="../ctrlProps/ctrlProp421.xml"/><Relationship Id="rId2" Type="http://schemas.openxmlformats.org/officeDocument/2006/relationships/drawing" Target="../drawings/drawing21.xml"/><Relationship Id="rId16" Type="http://schemas.openxmlformats.org/officeDocument/2006/relationships/ctrlProp" Target="../ctrlProps/ctrlProp430.xml"/><Relationship Id="rId29" Type="http://schemas.openxmlformats.org/officeDocument/2006/relationships/ctrlProp" Target="../ctrlProps/ctrlProp443.xml"/><Relationship Id="rId1" Type="http://schemas.openxmlformats.org/officeDocument/2006/relationships/printerSettings" Target="../printerSettings/printerSettings25.bin"/><Relationship Id="rId6" Type="http://schemas.openxmlformats.org/officeDocument/2006/relationships/ctrlProp" Target="../ctrlProps/ctrlProp420.xml"/><Relationship Id="rId11" Type="http://schemas.openxmlformats.org/officeDocument/2006/relationships/ctrlProp" Target="../ctrlProps/ctrlProp425.xml"/><Relationship Id="rId24" Type="http://schemas.openxmlformats.org/officeDocument/2006/relationships/ctrlProp" Target="../ctrlProps/ctrlProp438.xml"/><Relationship Id="rId32" Type="http://schemas.openxmlformats.org/officeDocument/2006/relationships/ctrlProp" Target="../ctrlProps/ctrlProp446.xml"/><Relationship Id="rId37" Type="http://schemas.openxmlformats.org/officeDocument/2006/relationships/ctrlProp" Target="../ctrlProps/ctrlProp451.xml"/><Relationship Id="rId40" Type="http://schemas.openxmlformats.org/officeDocument/2006/relationships/ctrlProp" Target="../ctrlProps/ctrlProp454.xml"/><Relationship Id="rId45" Type="http://schemas.openxmlformats.org/officeDocument/2006/relationships/ctrlProp" Target="../ctrlProps/ctrlProp459.xml"/><Relationship Id="rId5" Type="http://schemas.openxmlformats.org/officeDocument/2006/relationships/ctrlProp" Target="../ctrlProps/ctrlProp419.xml"/><Relationship Id="rId15" Type="http://schemas.openxmlformats.org/officeDocument/2006/relationships/ctrlProp" Target="../ctrlProps/ctrlProp429.xml"/><Relationship Id="rId23" Type="http://schemas.openxmlformats.org/officeDocument/2006/relationships/ctrlProp" Target="../ctrlProps/ctrlProp437.xml"/><Relationship Id="rId28" Type="http://schemas.openxmlformats.org/officeDocument/2006/relationships/ctrlProp" Target="../ctrlProps/ctrlProp442.xml"/><Relationship Id="rId36" Type="http://schemas.openxmlformats.org/officeDocument/2006/relationships/ctrlProp" Target="../ctrlProps/ctrlProp450.xml"/><Relationship Id="rId10" Type="http://schemas.openxmlformats.org/officeDocument/2006/relationships/ctrlProp" Target="../ctrlProps/ctrlProp424.xml"/><Relationship Id="rId19" Type="http://schemas.openxmlformats.org/officeDocument/2006/relationships/ctrlProp" Target="../ctrlProps/ctrlProp433.xml"/><Relationship Id="rId31" Type="http://schemas.openxmlformats.org/officeDocument/2006/relationships/ctrlProp" Target="../ctrlProps/ctrlProp445.xml"/><Relationship Id="rId44" Type="http://schemas.openxmlformats.org/officeDocument/2006/relationships/ctrlProp" Target="../ctrlProps/ctrlProp458.xml"/><Relationship Id="rId4" Type="http://schemas.openxmlformats.org/officeDocument/2006/relationships/ctrlProp" Target="../ctrlProps/ctrlProp418.xml"/><Relationship Id="rId9" Type="http://schemas.openxmlformats.org/officeDocument/2006/relationships/ctrlProp" Target="../ctrlProps/ctrlProp423.xml"/><Relationship Id="rId14" Type="http://schemas.openxmlformats.org/officeDocument/2006/relationships/ctrlProp" Target="../ctrlProps/ctrlProp428.xml"/><Relationship Id="rId22" Type="http://schemas.openxmlformats.org/officeDocument/2006/relationships/ctrlProp" Target="../ctrlProps/ctrlProp436.xml"/><Relationship Id="rId27" Type="http://schemas.openxmlformats.org/officeDocument/2006/relationships/ctrlProp" Target="../ctrlProps/ctrlProp441.xml"/><Relationship Id="rId30" Type="http://schemas.openxmlformats.org/officeDocument/2006/relationships/ctrlProp" Target="../ctrlProps/ctrlProp444.xml"/><Relationship Id="rId35" Type="http://schemas.openxmlformats.org/officeDocument/2006/relationships/ctrlProp" Target="../ctrlProps/ctrlProp449.xml"/><Relationship Id="rId43" Type="http://schemas.openxmlformats.org/officeDocument/2006/relationships/ctrlProp" Target="../ctrlProps/ctrlProp457.xml"/><Relationship Id="rId8" Type="http://schemas.openxmlformats.org/officeDocument/2006/relationships/ctrlProp" Target="../ctrlProps/ctrlProp422.xml"/><Relationship Id="rId3" Type="http://schemas.openxmlformats.org/officeDocument/2006/relationships/vmlDrawing" Target="../drawings/vmlDrawing20.vml"/><Relationship Id="rId12" Type="http://schemas.openxmlformats.org/officeDocument/2006/relationships/ctrlProp" Target="../ctrlProps/ctrlProp426.xml"/><Relationship Id="rId17" Type="http://schemas.openxmlformats.org/officeDocument/2006/relationships/ctrlProp" Target="../ctrlProps/ctrlProp431.xml"/><Relationship Id="rId25" Type="http://schemas.openxmlformats.org/officeDocument/2006/relationships/ctrlProp" Target="../ctrlProps/ctrlProp439.xml"/><Relationship Id="rId33" Type="http://schemas.openxmlformats.org/officeDocument/2006/relationships/ctrlProp" Target="../ctrlProps/ctrlProp447.xml"/><Relationship Id="rId38" Type="http://schemas.openxmlformats.org/officeDocument/2006/relationships/ctrlProp" Target="../ctrlProps/ctrlProp452.xml"/><Relationship Id="rId20" Type="http://schemas.openxmlformats.org/officeDocument/2006/relationships/ctrlProp" Target="../ctrlProps/ctrlProp434.xml"/><Relationship Id="rId41" Type="http://schemas.openxmlformats.org/officeDocument/2006/relationships/ctrlProp" Target="../ctrlProps/ctrlProp455.xml"/></Relationships>
</file>

<file path=xl/worksheets/_rels/sheet26.xml.rels><?xml version="1.0" encoding="UTF-8" standalone="yes"?>
<Relationships xmlns="http://schemas.openxmlformats.org/package/2006/relationships"><Relationship Id="rId8" Type="http://schemas.openxmlformats.org/officeDocument/2006/relationships/ctrlProp" Target="../ctrlProps/ctrlProp464.xml"/><Relationship Id="rId13" Type="http://schemas.openxmlformats.org/officeDocument/2006/relationships/ctrlProp" Target="../ctrlProps/ctrlProp469.xml"/><Relationship Id="rId18" Type="http://schemas.openxmlformats.org/officeDocument/2006/relationships/ctrlProp" Target="../ctrlProps/ctrlProp474.xml"/><Relationship Id="rId26" Type="http://schemas.openxmlformats.org/officeDocument/2006/relationships/ctrlProp" Target="../ctrlProps/ctrlProp482.xml"/><Relationship Id="rId3" Type="http://schemas.openxmlformats.org/officeDocument/2006/relationships/vmlDrawing" Target="../drawings/vmlDrawing21.vml"/><Relationship Id="rId21" Type="http://schemas.openxmlformats.org/officeDocument/2006/relationships/ctrlProp" Target="../ctrlProps/ctrlProp477.xml"/><Relationship Id="rId7" Type="http://schemas.openxmlformats.org/officeDocument/2006/relationships/ctrlProp" Target="../ctrlProps/ctrlProp463.xml"/><Relationship Id="rId12" Type="http://schemas.openxmlformats.org/officeDocument/2006/relationships/ctrlProp" Target="../ctrlProps/ctrlProp468.xml"/><Relationship Id="rId17" Type="http://schemas.openxmlformats.org/officeDocument/2006/relationships/ctrlProp" Target="../ctrlProps/ctrlProp473.xml"/><Relationship Id="rId25" Type="http://schemas.openxmlformats.org/officeDocument/2006/relationships/ctrlProp" Target="../ctrlProps/ctrlProp481.xml"/><Relationship Id="rId2" Type="http://schemas.openxmlformats.org/officeDocument/2006/relationships/drawing" Target="../drawings/drawing22.xml"/><Relationship Id="rId16" Type="http://schemas.openxmlformats.org/officeDocument/2006/relationships/ctrlProp" Target="../ctrlProps/ctrlProp472.xml"/><Relationship Id="rId20" Type="http://schemas.openxmlformats.org/officeDocument/2006/relationships/ctrlProp" Target="../ctrlProps/ctrlProp476.xml"/><Relationship Id="rId29" Type="http://schemas.openxmlformats.org/officeDocument/2006/relationships/ctrlProp" Target="../ctrlProps/ctrlProp485.xml"/><Relationship Id="rId1" Type="http://schemas.openxmlformats.org/officeDocument/2006/relationships/printerSettings" Target="../printerSettings/printerSettings26.bin"/><Relationship Id="rId6" Type="http://schemas.openxmlformats.org/officeDocument/2006/relationships/ctrlProp" Target="../ctrlProps/ctrlProp462.xml"/><Relationship Id="rId11" Type="http://schemas.openxmlformats.org/officeDocument/2006/relationships/ctrlProp" Target="../ctrlProps/ctrlProp467.xml"/><Relationship Id="rId24" Type="http://schemas.openxmlformats.org/officeDocument/2006/relationships/ctrlProp" Target="../ctrlProps/ctrlProp480.xml"/><Relationship Id="rId5" Type="http://schemas.openxmlformats.org/officeDocument/2006/relationships/ctrlProp" Target="../ctrlProps/ctrlProp461.xml"/><Relationship Id="rId15" Type="http://schemas.openxmlformats.org/officeDocument/2006/relationships/ctrlProp" Target="../ctrlProps/ctrlProp471.xml"/><Relationship Id="rId23" Type="http://schemas.openxmlformats.org/officeDocument/2006/relationships/ctrlProp" Target="../ctrlProps/ctrlProp479.xml"/><Relationship Id="rId28" Type="http://schemas.openxmlformats.org/officeDocument/2006/relationships/ctrlProp" Target="../ctrlProps/ctrlProp484.xml"/><Relationship Id="rId10" Type="http://schemas.openxmlformats.org/officeDocument/2006/relationships/ctrlProp" Target="../ctrlProps/ctrlProp466.xml"/><Relationship Id="rId19" Type="http://schemas.openxmlformats.org/officeDocument/2006/relationships/ctrlProp" Target="../ctrlProps/ctrlProp475.xml"/><Relationship Id="rId4" Type="http://schemas.openxmlformats.org/officeDocument/2006/relationships/ctrlProp" Target="../ctrlProps/ctrlProp460.xml"/><Relationship Id="rId9" Type="http://schemas.openxmlformats.org/officeDocument/2006/relationships/ctrlProp" Target="../ctrlProps/ctrlProp465.xml"/><Relationship Id="rId14" Type="http://schemas.openxmlformats.org/officeDocument/2006/relationships/ctrlProp" Target="../ctrlProps/ctrlProp470.xml"/><Relationship Id="rId22" Type="http://schemas.openxmlformats.org/officeDocument/2006/relationships/ctrlProp" Target="../ctrlProps/ctrlProp478.xml"/><Relationship Id="rId27" Type="http://schemas.openxmlformats.org/officeDocument/2006/relationships/ctrlProp" Target="../ctrlProps/ctrlProp483.xml"/></Relationships>
</file>

<file path=xl/worksheets/_rels/sheet27.xml.rels><?xml version="1.0" encoding="UTF-8" standalone="yes"?>
<Relationships xmlns="http://schemas.openxmlformats.org/package/2006/relationships"><Relationship Id="rId13" Type="http://schemas.openxmlformats.org/officeDocument/2006/relationships/ctrlProp" Target="../ctrlProps/ctrlProp495.xml"/><Relationship Id="rId18" Type="http://schemas.openxmlformats.org/officeDocument/2006/relationships/ctrlProp" Target="../ctrlProps/ctrlProp500.xml"/><Relationship Id="rId26" Type="http://schemas.openxmlformats.org/officeDocument/2006/relationships/ctrlProp" Target="../ctrlProps/ctrlProp508.xml"/><Relationship Id="rId39" Type="http://schemas.openxmlformats.org/officeDocument/2006/relationships/ctrlProp" Target="../ctrlProps/ctrlProp521.xml"/><Relationship Id="rId21" Type="http://schemas.openxmlformats.org/officeDocument/2006/relationships/ctrlProp" Target="../ctrlProps/ctrlProp503.xml"/><Relationship Id="rId34" Type="http://schemas.openxmlformats.org/officeDocument/2006/relationships/ctrlProp" Target="../ctrlProps/ctrlProp516.xml"/><Relationship Id="rId42" Type="http://schemas.openxmlformats.org/officeDocument/2006/relationships/ctrlProp" Target="../ctrlProps/ctrlProp524.xml"/><Relationship Id="rId7" Type="http://schemas.openxmlformats.org/officeDocument/2006/relationships/ctrlProp" Target="../ctrlProps/ctrlProp489.xml"/><Relationship Id="rId2" Type="http://schemas.openxmlformats.org/officeDocument/2006/relationships/drawing" Target="../drawings/drawing23.xml"/><Relationship Id="rId16" Type="http://schemas.openxmlformats.org/officeDocument/2006/relationships/ctrlProp" Target="../ctrlProps/ctrlProp498.xml"/><Relationship Id="rId20" Type="http://schemas.openxmlformats.org/officeDocument/2006/relationships/ctrlProp" Target="../ctrlProps/ctrlProp502.xml"/><Relationship Id="rId29" Type="http://schemas.openxmlformats.org/officeDocument/2006/relationships/ctrlProp" Target="../ctrlProps/ctrlProp511.xml"/><Relationship Id="rId41" Type="http://schemas.openxmlformats.org/officeDocument/2006/relationships/ctrlProp" Target="../ctrlProps/ctrlProp523.xml"/><Relationship Id="rId1" Type="http://schemas.openxmlformats.org/officeDocument/2006/relationships/printerSettings" Target="../printerSettings/printerSettings27.bin"/><Relationship Id="rId6" Type="http://schemas.openxmlformats.org/officeDocument/2006/relationships/ctrlProp" Target="../ctrlProps/ctrlProp488.xml"/><Relationship Id="rId11" Type="http://schemas.openxmlformats.org/officeDocument/2006/relationships/ctrlProp" Target="../ctrlProps/ctrlProp493.xml"/><Relationship Id="rId24" Type="http://schemas.openxmlformats.org/officeDocument/2006/relationships/ctrlProp" Target="../ctrlProps/ctrlProp506.xml"/><Relationship Id="rId32" Type="http://schemas.openxmlformats.org/officeDocument/2006/relationships/ctrlProp" Target="../ctrlProps/ctrlProp514.xml"/><Relationship Id="rId37" Type="http://schemas.openxmlformats.org/officeDocument/2006/relationships/ctrlProp" Target="../ctrlProps/ctrlProp519.xml"/><Relationship Id="rId40" Type="http://schemas.openxmlformats.org/officeDocument/2006/relationships/ctrlProp" Target="../ctrlProps/ctrlProp522.xml"/><Relationship Id="rId5" Type="http://schemas.openxmlformats.org/officeDocument/2006/relationships/ctrlProp" Target="../ctrlProps/ctrlProp487.xml"/><Relationship Id="rId15" Type="http://schemas.openxmlformats.org/officeDocument/2006/relationships/ctrlProp" Target="../ctrlProps/ctrlProp497.xml"/><Relationship Id="rId23" Type="http://schemas.openxmlformats.org/officeDocument/2006/relationships/ctrlProp" Target="../ctrlProps/ctrlProp505.xml"/><Relationship Id="rId28" Type="http://schemas.openxmlformats.org/officeDocument/2006/relationships/ctrlProp" Target="../ctrlProps/ctrlProp510.xml"/><Relationship Id="rId36" Type="http://schemas.openxmlformats.org/officeDocument/2006/relationships/ctrlProp" Target="../ctrlProps/ctrlProp518.xml"/><Relationship Id="rId10" Type="http://schemas.openxmlformats.org/officeDocument/2006/relationships/ctrlProp" Target="../ctrlProps/ctrlProp492.xml"/><Relationship Id="rId19" Type="http://schemas.openxmlformats.org/officeDocument/2006/relationships/ctrlProp" Target="../ctrlProps/ctrlProp501.xml"/><Relationship Id="rId31" Type="http://schemas.openxmlformats.org/officeDocument/2006/relationships/ctrlProp" Target="../ctrlProps/ctrlProp513.xml"/><Relationship Id="rId44" Type="http://schemas.openxmlformats.org/officeDocument/2006/relationships/ctrlProp" Target="../ctrlProps/ctrlProp526.xml"/><Relationship Id="rId4" Type="http://schemas.openxmlformats.org/officeDocument/2006/relationships/ctrlProp" Target="../ctrlProps/ctrlProp486.xml"/><Relationship Id="rId9" Type="http://schemas.openxmlformats.org/officeDocument/2006/relationships/ctrlProp" Target="../ctrlProps/ctrlProp491.xml"/><Relationship Id="rId14" Type="http://schemas.openxmlformats.org/officeDocument/2006/relationships/ctrlProp" Target="../ctrlProps/ctrlProp496.xml"/><Relationship Id="rId22" Type="http://schemas.openxmlformats.org/officeDocument/2006/relationships/ctrlProp" Target="../ctrlProps/ctrlProp504.xml"/><Relationship Id="rId27" Type="http://schemas.openxmlformats.org/officeDocument/2006/relationships/ctrlProp" Target="../ctrlProps/ctrlProp509.xml"/><Relationship Id="rId30" Type="http://schemas.openxmlformats.org/officeDocument/2006/relationships/ctrlProp" Target="../ctrlProps/ctrlProp512.xml"/><Relationship Id="rId35" Type="http://schemas.openxmlformats.org/officeDocument/2006/relationships/ctrlProp" Target="../ctrlProps/ctrlProp517.xml"/><Relationship Id="rId43" Type="http://schemas.openxmlformats.org/officeDocument/2006/relationships/ctrlProp" Target="../ctrlProps/ctrlProp525.xml"/><Relationship Id="rId8" Type="http://schemas.openxmlformats.org/officeDocument/2006/relationships/ctrlProp" Target="../ctrlProps/ctrlProp490.xml"/><Relationship Id="rId3" Type="http://schemas.openxmlformats.org/officeDocument/2006/relationships/vmlDrawing" Target="../drawings/vmlDrawing22.vml"/><Relationship Id="rId12" Type="http://schemas.openxmlformats.org/officeDocument/2006/relationships/ctrlProp" Target="../ctrlProps/ctrlProp494.xml"/><Relationship Id="rId17" Type="http://schemas.openxmlformats.org/officeDocument/2006/relationships/ctrlProp" Target="../ctrlProps/ctrlProp499.xml"/><Relationship Id="rId25" Type="http://schemas.openxmlformats.org/officeDocument/2006/relationships/ctrlProp" Target="../ctrlProps/ctrlProp507.xml"/><Relationship Id="rId33" Type="http://schemas.openxmlformats.org/officeDocument/2006/relationships/ctrlProp" Target="../ctrlProps/ctrlProp515.xml"/><Relationship Id="rId38" Type="http://schemas.openxmlformats.org/officeDocument/2006/relationships/ctrlProp" Target="../ctrlProps/ctrlProp520.xml"/></Relationships>
</file>

<file path=xl/worksheets/_rels/sheet28.xml.rels><?xml version="1.0" encoding="UTF-8" standalone="yes"?>
<Relationships xmlns="http://schemas.openxmlformats.org/package/2006/relationships"><Relationship Id="rId8" Type="http://schemas.openxmlformats.org/officeDocument/2006/relationships/ctrlProp" Target="../ctrlProps/ctrlProp531.xml"/><Relationship Id="rId13" Type="http://schemas.openxmlformats.org/officeDocument/2006/relationships/ctrlProp" Target="../ctrlProps/ctrlProp536.xml"/><Relationship Id="rId18" Type="http://schemas.openxmlformats.org/officeDocument/2006/relationships/ctrlProp" Target="../ctrlProps/ctrlProp541.xml"/><Relationship Id="rId3" Type="http://schemas.openxmlformats.org/officeDocument/2006/relationships/vmlDrawing" Target="../drawings/vmlDrawing23.vml"/><Relationship Id="rId21" Type="http://schemas.openxmlformats.org/officeDocument/2006/relationships/ctrlProp" Target="../ctrlProps/ctrlProp544.xml"/><Relationship Id="rId7" Type="http://schemas.openxmlformats.org/officeDocument/2006/relationships/ctrlProp" Target="../ctrlProps/ctrlProp530.xml"/><Relationship Id="rId12" Type="http://schemas.openxmlformats.org/officeDocument/2006/relationships/ctrlProp" Target="../ctrlProps/ctrlProp535.xml"/><Relationship Id="rId17" Type="http://schemas.openxmlformats.org/officeDocument/2006/relationships/ctrlProp" Target="../ctrlProps/ctrlProp540.xml"/><Relationship Id="rId2" Type="http://schemas.openxmlformats.org/officeDocument/2006/relationships/drawing" Target="../drawings/drawing24.xml"/><Relationship Id="rId16" Type="http://schemas.openxmlformats.org/officeDocument/2006/relationships/ctrlProp" Target="../ctrlProps/ctrlProp539.xml"/><Relationship Id="rId20" Type="http://schemas.openxmlformats.org/officeDocument/2006/relationships/ctrlProp" Target="../ctrlProps/ctrlProp543.xml"/><Relationship Id="rId1" Type="http://schemas.openxmlformats.org/officeDocument/2006/relationships/printerSettings" Target="../printerSettings/printerSettings28.bin"/><Relationship Id="rId6" Type="http://schemas.openxmlformats.org/officeDocument/2006/relationships/ctrlProp" Target="../ctrlProps/ctrlProp529.xml"/><Relationship Id="rId11" Type="http://schemas.openxmlformats.org/officeDocument/2006/relationships/ctrlProp" Target="../ctrlProps/ctrlProp534.xml"/><Relationship Id="rId5" Type="http://schemas.openxmlformats.org/officeDocument/2006/relationships/ctrlProp" Target="../ctrlProps/ctrlProp528.xml"/><Relationship Id="rId15" Type="http://schemas.openxmlformats.org/officeDocument/2006/relationships/ctrlProp" Target="../ctrlProps/ctrlProp538.xml"/><Relationship Id="rId10" Type="http://schemas.openxmlformats.org/officeDocument/2006/relationships/ctrlProp" Target="../ctrlProps/ctrlProp533.xml"/><Relationship Id="rId19" Type="http://schemas.openxmlformats.org/officeDocument/2006/relationships/ctrlProp" Target="../ctrlProps/ctrlProp542.xml"/><Relationship Id="rId4" Type="http://schemas.openxmlformats.org/officeDocument/2006/relationships/ctrlProp" Target="../ctrlProps/ctrlProp527.xml"/><Relationship Id="rId9" Type="http://schemas.openxmlformats.org/officeDocument/2006/relationships/ctrlProp" Target="../ctrlProps/ctrlProp532.xml"/><Relationship Id="rId14" Type="http://schemas.openxmlformats.org/officeDocument/2006/relationships/ctrlProp" Target="../ctrlProps/ctrlProp537.xml"/><Relationship Id="rId22" Type="http://schemas.openxmlformats.org/officeDocument/2006/relationships/ctrlProp" Target="../ctrlProps/ctrlProp545.xml"/></Relationships>
</file>

<file path=xl/worksheets/_rels/sheet29.xml.rels><?xml version="1.0" encoding="UTF-8" standalone="yes"?>
<Relationships xmlns="http://schemas.openxmlformats.org/package/2006/relationships"><Relationship Id="rId8" Type="http://schemas.openxmlformats.org/officeDocument/2006/relationships/ctrlProp" Target="../ctrlProps/ctrlProp550.xml"/><Relationship Id="rId13" Type="http://schemas.openxmlformats.org/officeDocument/2006/relationships/ctrlProp" Target="../ctrlProps/ctrlProp555.xml"/><Relationship Id="rId18" Type="http://schemas.openxmlformats.org/officeDocument/2006/relationships/ctrlProp" Target="../ctrlProps/ctrlProp560.xml"/><Relationship Id="rId3" Type="http://schemas.openxmlformats.org/officeDocument/2006/relationships/vmlDrawing" Target="../drawings/vmlDrawing24.vml"/><Relationship Id="rId7" Type="http://schemas.openxmlformats.org/officeDocument/2006/relationships/ctrlProp" Target="../ctrlProps/ctrlProp549.xml"/><Relationship Id="rId12" Type="http://schemas.openxmlformats.org/officeDocument/2006/relationships/ctrlProp" Target="../ctrlProps/ctrlProp554.xml"/><Relationship Id="rId17" Type="http://schemas.openxmlformats.org/officeDocument/2006/relationships/ctrlProp" Target="../ctrlProps/ctrlProp559.xml"/><Relationship Id="rId2" Type="http://schemas.openxmlformats.org/officeDocument/2006/relationships/drawing" Target="../drawings/drawing25.xml"/><Relationship Id="rId16" Type="http://schemas.openxmlformats.org/officeDocument/2006/relationships/ctrlProp" Target="../ctrlProps/ctrlProp558.xml"/><Relationship Id="rId20" Type="http://schemas.openxmlformats.org/officeDocument/2006/relationships/comments" Target="../comments11.xml"/><Relationship Id="rId1" Type="http://schemas.openxmlformats.org/officeDocument/2006/relationships/printerSettings" Target="../printerSettings/printerSettings29.bin"/><Relationship Id="rId6" Type="http://schemas.openxmlformats.org/officeDocument/2006/relationships/ctrlProp" Target="../ctrlProps/ctrlProp548.xml"/><Relationship Id="rId11" Type="http://schemas.openxmlformats.org/officeDocument/2006/relationships/ctrlProp" Target="../ctrlProps/ctrlProp553.xml"/><Relationship Id="rId5" Type="http://schemas.openxmlformats.org/officeDocument/2006/relationships/ctrlProp" Target="../ctrlProps/ctrlProp547.xml"/><Relationship Id="rId15" Type="http://schemas.openxmlformats.org/officeDocument/2006/relationships/ctrlProp" Target="../ctrlProps/ctrlProp557.xml"/><Relationship Id="rId10" Type="http://schemas.openxmlformats.org/officeDocument/2006/relationships/ctrlProp" Target="../ctrlProps/ctrlProp552.xml"/><Relationship Id="rId19" Type="http://schemas.openxmlformats.org/officeDocument/2006/relationships/ctrlProp" Target="../ctrlProps/ctrlProp561.xml"/><Relationship Id="rId4" Type="http://schemas.openxmlformats.org/officeDocument/2006/relationships/ctrlProp" Target="../ctrlProps/ctrlProp546.xml"/><Relationship Id="rId9" Type="http://schemas.openxmlformats.org/officeDocument/2006/relationships/ctrlProp" Target="../ctrlProps/ctrlProp551.xml"/><Relationship Id="rId14" Type="http://schemas.openxmlformats.org/officeDocument/2006/relationships/ctrlProp" Target="../ctrlProps/ctrlProp556.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3" Type="http://schemas.openxmlformats.org/officeDocument/2006/relationships/ctrlProp" Target="../ctrlProps/ctrlProp571.xml"/><Relationship Id="rId18" Type="http://schemas.openxmlformats.org/officeDocument/2006/relationships/ctrlProp" Target="../ctrlProps/ctrlProp576.xml"/><Relationship Id="rId26" Type="http://schemas.openxmlformats.org/officeDocument/2006/relationships/ctrlProp" Target="../ctrlProps/ctrlProp584.xml"/><Relationship Id="rId3" Type="http://schemas.openxmlformats.org/officeDocument/2006/relationships/vmlDrawing" Target="../drawings/vmlDrawing25.vml"/><Relationship Id="rId21" Type="http://schemas.openxmlformats.org/officeDocument/2006/relationships/ctrlProp" Target="../ctrlProps/ctrlProp579.xml"/><Relationship Id="rId34" Type="http://schemas.openxmlformats.org/officeDocument/2006/relationships/ctrlProp" Target="../ctrlProps/ctrlProp592.xml"/><Relationship Id="rId7" Type="http://schemas.openxmlformats.org/officeDocument/2006/relationships/ctrlProp" Target="../ctrlProps/ctrlProp565.xml"/><Relationship Id="rId12" Type="http://schemas.openxmlformats.org/officeDocument/2006/relationships/ctrlProp" Target="../ctrlProps/ctrlProp570.xml"/><Relationship Id="rId17" Type="http://schemas.openxmlformats.org/officeDocument/2006/relationships/ctrlProp" Target="../ctrlProps/ctrlProp575.xml"/><Relationship Id="rId25" Type="http://schemas.openxmlformats.org/officeDocument/2006/relationships/ctrlProp" Target="../ctrlProps/ctrlProp583.xml"/><Relationship Id="rId33" Type="http://schemas.openxmlformats.org/officeDocument/2006/relationships/ctrlProp" Target="../ctrlProps/ctrlProp591.xml"/><Relationship Id="rId2" Type="http://schemas.openxmlformats.org/officeDocument/2006/relationships/drawing" Target="../drawings/drawing26.xml"/><Relationship Id="rId16" Type="http://schemas.openxmlformats.org/officeDocument/2006/relationships/ctrlProp" Target="../ctrlProps/ctrlProp574.xml"/><Relationship Id="rId20" Type="http://schemas.openxmlformats.org/officeDocument/2006/relationships/ctrlProp" Target="../ctrlProps/ctrlProp578.xml"/><Relationship Id="rId29" Type="http://schemas.openxmlformats.org/officeDocument/2006/relationships/ctrlProp" Target="../ctrlProps/ctrlProp587.xml"/><Relationship Id="rId1" Type="http://schemas.openxmlformats.org/officeDocument/2006/relationships/printerSettings" Target="../printerSettings/printerSettings30.bin"/><Relationship Id="rId6" Type="http://schemas.openxmlformats.org/officeDocument/2006/relationships/ctrlProp" Target="../ctrlProps/ctrlProp564.xml"/><Relationship Id="rId11" Type="http://schemas.openxmlformats.org/officeDocument/2006/relationships/ctrlProp" Target="../ctrlProps/ctrlProp569.xml"/><Relationship Id="rId24" Type="http://schemas.openxmlformats.org/officeDocument/2006/relationships/ctrlProp" Target="../ctrlProps/ctrlProp582.xml"/><Relationship Id="rId32" Type="http://schemas.openxmlformats.org/officeDocument/2006/relationships/ctrlProp" Target="../ctrlProps/ctrlProp590.xml"/><Relationship Id="rId5" Type="http://schemas.openxmlformats.org/officeDocument/2006/relationships/ctrlProp" Target="../ctrlProps/ctrlProp563.xml"/><Relationship Id="rId15" Type="http://schemas.openxmlformats.org/officeDocument/2006/relationships/ctrlProp" Target="../ctrlProps/ctrlProp573.xml"/><Relationship Id="rId23" Type="http://schemas.openxmlformats.org/officeDocument/2006/relationships/ctrlProp" Target="../ctrlProps/ctrlProp581.xml"/><Relationship Id="rId28" Type="http://schemas.openxmlformats.org/officeDocument/2006/relationships/ctrlProp" Target="../ctrlProps/ctrlProp586.xml"/><Relationship Id="rId10" Type="http://schemas.openxmlformats.org/officeDocument/2006/relationships/ctrlProp" Target="../ctrlProps/ctrlProp568.xml"/><Relationship Id="rId19" Type="http://schemas.openxmlformats.org/officeDocument/2006/relationships/ctrlProp" Target="../ctrlProps/ctrlProp577.xml"/><Relationship Id="rId31" Type="http://schemas.openxmlformats.org/officeDocument/2006/relationships/ctrlProp" Target="../ctrlProps/ctrlProp589.xml"/><Relationship Id="rId4" Type="http://schemas.openxmlformats.org/officeDocument/2006/relationships/ctrlProp" Target="../ctrlProps/ctrlProp562.xml"/><Relationship Id="rId9" Type="http://schemas.openxmlformats.org/officeDocument/2006/relationships/ctrlProp" Target="../ctrlProps/ctrlProp567.xml"/><Relationship Id="rId14" Type="http://schemas.openxmlformats.org/officeDocument/2006/relationships/ctrlProp" Target="../ctrlProps/ctrlProp572.xml"/><Relationship Id="rId22" Type="http://schemas.openxmlformats.org/officeDocument/2006/relationships/ctrlProp" Target="../ctrlProps/ctrlProp580.xml"/><Relationship Id="rId27" Type="http://schemas.openxmlformats.org/officeDocument/2006/relationships/ctrlProp" Target="../ctrlProps/ctrlProp585.xml"/><Relationship Id="rId30" Type="http://schemas.openxmlformats.org/officeDocument/2006/relationships/ctrlProp" Target="../ctrlProps/ctrlProp588.xml"/><Relationship Id="rId8" Type="http://schemas.openxmlformats.org/officeDocument/2006/relationships/ctrlProp" Target="../ctrlProps/ctrlProp566.xml"/></Relationships>
</file>

<file path=xl/worksheets/_rels/sheet31.xml.rels><?xml version="1.0" encoding="UTF-8" standalone="yes"?>
<Relationships xmlns="http://schemas.openxmlformats.org/package/2006/relationships"><Relationship Id="rId8" Type="http://schemas.openxmlformats.org/officeDocument/2006/relationships/ctrlProp" Target="../ctrlProps/ctrlProp597.xml"/><Relationship Id="rId13" Type="http://schemas.openxmlformats.org/officeDocument/2006/relationships/ctrlProp" Target="../ctrlProps/ctrlProp602.xml"/><Relationship Id="rId18" Type="http://schemas.openxmlformats.org/officeDocument/2006/relationships/ctrlProp" Target="../ctrlProps/ctrlProp607.xml"/><Relationship Id="rId26" Type="http://schemas.openxmlformats.org/officeDocument/2006/relationships/ctrlProp" Target="../ctrlProps/ctrlProp615.xml"/><Relationship Id="rId3" Type="http://schemas.openxmlformats.org/officeDocument/2006/relationships/vmlDrawing" Target="../drawings/vmlDrawing26.vml"/><Relationship Id="rId21" Type="http://schemas.openxmlformats.org/officeDocument/2006/relationships/ctrlProp" Target="../ctrlProps/ctrlProp610.xml"/><Relationship Id="rId7" Type="http://schemas.openxmlformats.org/officeDocument/2006/relationships/ctrlProp" Target="../ctrlProps/ctrlProp596.xml"/><Relationship Id="rId12" Type="http://schemas.openxmlformats.org/officeDocument/2006/relationships/ctrlProp" Target="../ctrlProps/ctrlProp601.xml"/><Relationship Id="rId17" Type="http://schemas.openxmlformats.org/officeDocument/2006/relationships/ctrlProp" Target="../ctrlProps/ctrlProp606.xml"/><Relationship Id="rId25" Type="http://schemas.openxmlformats.org/officeDocument/2006/relationships/ctrlProp" Target="../ctrlProps/ctrlProp614.xml"/><Relationship Id="rId2" Type="http://schemas.openxmlformats.org/officeDocument/2006/relationships/drawing" Target="../drawings/drawing27.xml"/><Relationship Id="rId16" Type="http://schemas.openxmlformats.org/officeDocument/2006/relationships/ctrlProp" Target="../ctrlProps/ctrlProp605.xml"/><Relationship Id="rId20" Type="http://schemas.openxmlformats.org/officeDocument/2006/relationships/ctrlProp" Target="../ctrlProps/ctrlProp609.xml"/><Relationship Id="rId1" Type="http://schemas.openxmlformats.org/officeDocument/2006/relationships/printerSettings" Target="../printerSettings/printerSettings31.bin"/><Relationship Id="rId6" Type="http://schemas.openxmlformats.org/officeDocument/2006/relationships/ctrlProp" Target="../ctrlProps/ctrlProp595.xml"/><Relationship Id="rId11" Type="http://schemas.openxmlformats.org/officeDocument/2006/relationships/ctrlProp" Target="../ctrlProps/ctrlProp600.xml"/><Relationship Id="rId24" Type="http://schemas.openxmlformats.org/officeDocument/2006/relationships/ctrlProp" Target="../ctrlProps/ctrlProp613.xml"/><Relationship Id="rId5" Type="http://schemas.openxmlformats.org/officeDocument/2006/relationships/ctrlProp" Target="../ctrlProps/ctrlProp594.xml"/><Relationship Id="rId15" Type="http://schemas.openxmlformats.org/officeDocument/2006/relationships/ctrlProp" Target="../ctrlProps/ctrlProp604.xml"/><Relationship Id="rId23" Type="http://schemas.openxmlformats.org/officeDocument/2006/relationships/ctrlProp" Target="../ctrlProps/ctrlProp612.xml"/><Relationship Id="rId10" Type="http://schemas.openxmlformats.org/officeDocument/2006/relationships/ctrlProp" Target="../ctrlProps/ctrlProp599.xml"/><Relationship Id="rId19" Type="http://schemas.openxmlformats.org/officeDocument/2006/relationships/ctrlProp" Target="../ctrlProps/ctrlProp608.xml"/><Relationship Id="rId4" Type="http://schemas.openxmlformats.org/officeDocument/2006/relationships/ctrlProp" Target="../ctrlProps/ctrlProp593.xml"/><Relationship Id="rId9" Type="http://schemas.openxmlformats.org/officeDocument/2006/relationships/ctrlProp" Target="../ctrlProps/ctrlProp598.xml"/><Relationship Id="rId14" Type="http://schemas.openxmlformats.org/officeDocument/2006/relationships/ctrlProp" Target="../ctrlProps/ctrlProp603.xml"/><Relationship Id="rId22" Type="http://schemas.openxmlformats.org/officeDocument/2006/relationships/ctrlProp" Target="../ctrlProps/ctrlProp611.xml"/></Relationships>
</file>

<file path=xl/worksheets/_rels/sheet32.xml.rels><?xml version="1.0" encoding="UTF-8" standalone="yes"?>
<Relationships xmlns="http://schemas.openxmlformats.org/package/2006/relationships"><Relationship Id="rId13" Type="http://schemas.openxmlformats.org/officeDocument/2006/relationships/ctrlProp" Target="../ctrlProps/ctrlProp625.xml"/><Relationship Id="rId18" Type="http://schemas.openxmlformats.org/officeDocument/2006/relationships/ctrlProp" Target="../ctrlProps/ctrlProp630.xml"/><Relationship Id="rId26" Type="http://schemas.openxmlformats.org/officeDocument/2006/relationships/ctrlProp" Target="../ctrlProps/ctrlProp638.xml"/><Relationship Id="rId39" Type="http://schemas.openxmlformats.org/officeDocument/2006/relationships/ctrlProp" Target="../ctrlProps/ctrlProp651.xml"/><Relationship Id="rId21" Type="http://schemas.openxmlformats.org/officeDocument/2006/relationships/ctrlProp" Target="../ctrlProps/ctrlProp633.xml"/><Relationship Id="rId34" Type="http://schemas.openxmlformats.org/officeDocument/2006/relationships/ctrlProp" Target="../ctrlProps/ctrlProp646.xml"/><Relationship Id="rId42" Type="http://schemas.openxmlformats.org/officeDocument/2006/relationships/ctrlProp" Target="../ctrlProps/ctrlProp654.xml"/><Relationship Id="rId7" Type="http://schemas.openxmlformats.org/officeDocument/2006/relationships/ctrlProp" Target="../ctrlProps/ctrlProp619.xml"/><Relationship Id="rId2" Type="http://schemas.openxmlformats.org/officeDocument/2006/relationships/drawing" Target="../drawings/drawing28.xml"/><Relationship Id="rId16" Type="http://schemas.openxmlformats.org/officeDocument/2006/relationships/ctrlProp" Target="../ctrlProps/ctrlProp628.xml"/><Relationship Id="rId29" Type="http://schemas.openxmlformats.org/officeDocument/2006/relationships/ctrlProp" Target="../ctrlProps/ctrlProp641.xml"/><Relationship Id="rId1" Type="http://schemas.openxmlformats.org/officeDocument/2006/relationships/printerSettings" Target="../printerSettings/printerSettings32.bin"/><Relationship Id="rId6" Type="http://schemas.openxmlformats.org/officeDocument/2006/relationships/ctrlProp" Target="../ctrlProps/ctrlProp618.xml"/><Relationship Id="rId11" Type="http://schemas.openxmlformats.org/officeDocument/2006/relationships/ctrlProp" Target="../ctrlProps/ctrlProp623.xml"/><Relationship Id="rId24" Type="http://schemas.openxmlformats.org/officeDocument/2006/relationships/ctrlProp" Target="../ctrlProps/ctrlProp636.xml"/><Relationship Id="rId32" Type="http://schemas.openxmlformats.org/officeDocument/2006/relationships/ctrlProp" Target="../ctrlProps/ctrlProp644.xml"/><Relationship Id="rId37" Type="http://schemas.openxmlformats.org/officeDocument/2006/relationships/ctrlProp" Target="../ctrlProps/ctrlProp649.xml"/><Relationship Id="rId40" Type="http://schemas.openxmlformats.org/officeDocument/2006/relationships/ctrlProp" Target="../ctrlProps/ctrlProp652.xml"/><Relationship Id="rId45" Type="http://schemas.openxmlformats.org/officeDocument/2006/relationships/ctrlProp" Target="../ctrlProps/ctrlProp657.xml"/><Relationship Id="rId5" Type="http://schemas.openxmlformats.org/officeDocument/2006/relationships/ctrlProp" Target="../ctrlProps/ctrlProp617.xml"/><Relationship Id="rId15" Type="http://schemas.openxmlformats.org/officeDocument/2006/relationships/ctrlProp" Target="../ctrlProps/ctrlProp627.xml"/><Relationship Id="rId23" Type="http://schemas.openxmlformats.org/officeDocument/2006/relationships/ctrlProp" Target="../ctrlProps/ctrlProp635.xml"/><Relationship Id="rId28" Type="http://schemas.openxmlformats.org/officeDocument/2006/relationships/ctrlProp" Target="../ctrlProps/ctrlProp640.xml"/><Relationship Id="rId36" Type="http://schemas.openxmlformats.org/officeDocument/2006/relationships/ctrlProp" Target="../ctrlProps/ctrlProp648.xml"/><Relationship Id="rId10" Type="http://schemas.openxmlformats.org/officeDocument/2006/relationships/ctrlProp" Target="../ctrlProps/ctrlProp622.xml"/><Relationship Id="rId19" Type="http://schemas.openxmlformats.org/officeDocument/2006/relationships/ctrlProp" Target="../ctrlProps/ctrlProp631.xml"/><Relationship Id="rId31" Type="http://schemas.openxmlformats.org/officeDocument/2006/relationships/ctrlProp" Target="../ctrlProps/ctrlProp643.xml"/><Relationship Id="rId44" Type="http://schemas.openxmlformats.org/officeDocument/2006/relationships/ctrlProp" Target="../ctrlProps/ctrlProp656.xml"/><Relationship Id="rId4" Type="http://schemas.openxmlformats.org/officeDocument/2006/relationships/ctrlProp" Target="../ctrlProps/ctrlProp616.xml"/><Relationship Id="rId9" Type="http://schemas.openxmlformats.org/officeDocument/2006/relationships/ctrlProp" Target="../ctrlProps/ctrlProp621.xml"/><Relationship Id="rId14" Type="http://schemas.openxmlformats.org/officeDocument/2006/relationships/ctrlProp" Target="../ctrlProps/ctrlProp626.xml"/><Relationship Id="rId22" Type="http://schemas.openxmlformats.org/officeDocument/2006/relationships/ctrlProp" Target="../ctrlProps/ctrlProp634.xml"/><Relationship Id="rId27" Type="http://schemas.openxmlformats.org/officeDocument/2006/relationships/ctrlProp" Target="../ctrlProps/ctrlProp639.xml"/><Relationship Id="rId30" Type="http://schemas.openxmlformats.org/officeDocument/2006/relationships/ctrlProp" Target="../ctrlProps/ctrlProp642.xml"/><Relationship Id="rId35" Type="http://schemas.openxmlformats.org/officeDocument/2006/relationships/ctrlProp" Target="../ctrlProps/ctrlProp647.xml"/><Relationship Id="rId43" Type="http://schemas.openxmlformats.org/officeDocument/2006/relationships/ctrlProp" Target="../ctrlProps/ctrlProp655.xml"/><Relationship Id="rId8" Type="http://schemas.openxmlformats.org/officeDocument/2006/relationships/ctrlProp" Target="../ctrlProps/ctrlProp620.xml"/><Relationship Id="rId3" Type="http://schemas.openxmlformats.org/officeDocument/2006/relationships/vmlDrawing" Target="../drawings/vmlDrawing27.vml"/><Relationship Id="rId12" Type="http://schemas.openxmlformats.org/officeDocument/2006/relationships/ctrlProp" Target="../ctrlProps/ctrlProp624.xml"/><Relationship Id="rId17" Type="http://schemas.openxmlformats.org/officeDocument/2006/relationships/ctrlProp" Target="../ctrlProps/ctrlProp629.xml"/><Relationship Id="rId25" Type="http://schemas.openxmlformats.org/officeDocument/2006/relationships/ctrlProp" Target="../ctrlProps/ctrlProp637.xml"/><Relationship Id="rId33" Type="http://schemas.openxmlformats.org/officeDocument/2006/relationships/ctrlProp" Target="../ctrlProps/ctrlProp645.xml"/><Relationship Id="rId38" Type="http://schemas.openxmlformats.org/officeDocument/2006/relationships/ctrlProp" Target="../ctrlProps/ctrlProp650.xml"/><Relationship Id="rId46" Type="http://schemas.openxmlformats.org/officeDocument/2006/relationships/ctrlProp" Target="../ctrlProps/ctrlProp658.xml"/><Relationship Id="rId20" Type="http://schemas.openxmlformats.org/officeDocument/2006/relationships/ctrlProp" Target="../ctrlProps/ctrlProp632.xml"/><Relationship Id="rId41" Type="http://schemas.openxmlformats.org/officeDocument/2006/relationships/ctrlProp" Target="../ctrlProps/ctrlProp653.xml"/></Relationships>
</file>

<file path=xl/worksheets/_rels/sheet33.xml.rels><?xml version="1.0" encoding="UTF-8" standalone="yes"?>
<Relationships xmlns="http://schemas.openxmlformats.org/package/2006/relationships"><Relationship Id="rId8" Type="http://schemas.openxmlformats.org/officeDocument/2006/relationships/ctrlProp" Target="../ctrlProps/ctrlProp663.xml"/><Relationship Id="rId13" Type="http://schemas.openxmlformats.org/officeDocument/2006/relationships/ctrlProp" Target="../ctrlProps/ctrlProp668.xml"/><Relationship Id="rId18" Type="http://schemas.openxmlformats.org/officeDocument/2006/relationships/ctrlProp" Target="../ctrlProps/ctrlProp673.xml"/><Relationship Id="rId26" Type="http://schemas.openxmlformats.org/officeDocument/2006/relationships/ctrlProp" Target="../ctrlProps/ctrlProp681.xml"/><Relationship Id="rId3" Type="http://schemas.openxmlformats.org/officeDocument/2006/relationships/vmlDrawing" Target="../drawings/vmlDrawing28.vml"/><Relationship Id="rId21" Type="http://schemas.openxmlformats.org/officeDocument/2006/relationships/ctrlProp" Target="../ctrlProps/ctrlProp676.xml"/><Relationship Id="rId7" Type="http://schemas.openxmlformats.org/officeDocument/2006/relationships/ctrlProp" Target="../ctrlProps/ctrlProp662.xml"/><Relationship Id="rId12" Type="http://schemas.openxmlformats.org/officeDocument/2006/relationships/ctrlProp" Target="../ctrlProps/ctrlProp667.xml"/><Relationship Id="rId17" Type="http://schemas.openxmlformats.org/officeDocument/2006/relationships/ctrlProp" Target="../ctrlProps/ctrlProp672.xml"/><Relationship Id="rId25" Type="http://schemas.openxmlformats.org/officeDocument/2006/relationships/ctrlProp" Target="../ctrlProps/ctrlProp680.xml"/><Relationship Id="rId2" Type="http://schemas.openxmlformats.org/officeDocument/2006/relationships/drawing" Target="../drawings/drawing29.xml"/><Relationship Id="rId16" Type="http://schemas.openxmlformats.org/officeDocument/2006/relationships/ctrlProp" Target="../ctrlProps/ctrlProp671.xml"/><Relationship Id="rId20" Type="http://schemas.openxmlformats.org/officeDocument/2006/relationships/ctrlProp" Target="../ctrlProps/ctrlProp675.xml"/><Relationship Id="rId1" Type="http://schemas.openxmlformats.org/officeDocument/2006/relationships/printerSettings" Target="../printerSettings/printerSettings33.bin"/><Relationship Id="rId6" Type="http://schemas.openxmlformats.org/officeDocument/2006/relationships/ctrlProp" Target="../ctrlProps/ctrlProp661.xml"/><Relationship Id="rId11" Type="http://schemas.openxmlformats.org/officeDocument/2006/relationships/ctrlProp" Target="../ctrlProps/ctrlProp666.xml"/><Relationship Id="rId24" Type="http://schemas.openxmlformats.org/officeDocument/2006/relationships/ctrlProp" Target="../ctrlProps/ctrlProp679.xml"/><Relationship Id="rId5" Type="http://schemas.openxmlformats.org/officeDocument/2006/relationships/ctrlProp" Target="../ctrlProps/ctrlProp660.xml"/><Relationship Id="rId15" Type="http://schemas.openxmlformats.org/officeDocument/2006/relationships/ctrlProp" Target="../ctrlProps/ctrlProp670.xml"/><Relationship Id="rId23" Type="http://schemas.openxmlformats.org/officeDocument/2006/relationships/ctrlProp" Target="../ctrlProps/ctrlProp678.xml"/><Relationship Id="rId28" Type="http://schemas.openxmlformats.org/officeDocument/2006/relationships/ctrlProp" Target="../ctrlProps/ctrlProp683.xml"/><Relationship Id="rId10" Type="http://schemas.openxmlformats.org/officeDocument/2006/relationships/ctrlProp" Target="../ctrlProps/ctrlProp665.xml"/><Relationship Id="rId19" Type="http://schemas.openxmlformats.org/officeDocument/2006/relationships/ctrlProp" Target="../ctrlProps/ctrlProp674.xml"/><Relationship Id="rId4" Type="http://schemas.openxmlformats.org/officeDocument/2006/relationships/ctrlProp" Target="../ctrlProps/ctrlProp659.xml"/><Relationship Id="rId9" Type="http://schemas.openxmlformats.org/officeDocument/2006/relationships/ctrlProp" Target="../ctrlProps/ctrlProp664.xml"/><Relationship Id="rId14" Type="http://schemas.openxmlformats.org/officeDocument/2006/relationships/ctrlProp" Target="../ctrlProps/ctrlProp669.xml"/><Relationship Id="rId22" Type="http://schemas.openxmlformats.org/officeDocument/2006/relationships/ctrlProp" Target="../ctrlProps/ctrlProp677.xml"/><Relationship Id="rId27" Type="http://schemas.openxmlformats.org/officeDocument/2006/relationships/ctrlProp" Target="../ctrlProps/ctrlProp682.xml"/></Relationships>
</file>

<file path=xl/worksheets/_rels/sheet34.xml.rels><?xml version="1.0" encoding="UTF-8" standalone="yes"?>
<Relationships xmlns="http://schemas.openxmlformats.org/package/2006/relationships"><Relationship Id="rId26" Type="http://schemas.openxmlformats.org/officeDocument/2006/relationships/ctrlProp" Target="../ctrlProps/ctrlProp706.xml"/><Relationship Id="rId21" Type="http://schemas.openxmlformats.org/officeDocument/2006/relationships/ctrlProp" Target="../ctrlProps/ctrlProp701.xml"/><Relationship Id="rId42" Type="http://schemas.openxmlformats.org/officeDocument/2006/relationships/ctrlProp" Target="../ctrlProps/ctrlProp722.xml"/><Relationship Id="rId47" Type="http://schemas.openxmlformats.org/officeDocument/2006/relationships/ctrlProp" Target="../ctrlProps/ctrlProp727.xml"/><Relationship Id="rId63" Type="http://schemas.openxmlformats.org/officeDocument/2006/relationships/ctrlProp" Target="../ctrlProps/ctrlProp743.xml"/><Relationship Id="rId68" Type="http://schemas.openxmlformats.org/officeDocument/2006/relationships/ctrlProp" Target="../ctrlProps/ctrlProp748.xml"/><Relationship Id="rId16" Type="http://schemas.openxmlformats.org/officeDocument/2006/relationships/ctrlProp" Target="../ctrlProps/ctrlProp696.xml"/><Relationship Id="rId11" Type="http://schemas.openxmlformats.org/officeDocument/2006/relationships/ctrlProp" Target="../ctrlProps/ctrlProp691.xml"/><Relationship Id="rId32" Type="http://schemas.openxmlformats.org/officeDocument/2006/relationships/ctrlProp" Target="../ctrlProps/ctrlProp712.xml"/><Relationship Id="rId37" Type="http://schemas.openxmlformats.org/officeDocument/2006/relationships/ctrlProp" Target="../ctrlProps/ctrlProp717.xml"/><Relationship Id="rId53" Type="http://schemas.openxmlformats.org/officeDocument/2006/relationships/ctrlProp" Target="../ctrlProps/ctrlProp733.xml"/><Relationship Id="rId58" Type="http://schemas.openxmlformats.org/officeDocument/2006/relationships/ctrlProp" Target="../ctrlProps/ctrlProp738.xml"/><Relationship Id="rId74" Type="http://schemas.openxmlformats.org/officeDocument/2006/relationships/ctrlProp" Target="../ctrlProps/ctrlProp754.xml"/><Relationship Id="rId79" Type="http://schemas.openxmlformats.org/officeDocument/2006/relationships/ctrlProp" Target="../ctrlProps/ctrlProp759.xml"/><Relationship Id="rId5" Type="http://schemas.openxmlformats.org/officeDocument/2006/relationships/ctrlProp" Target="../ctrlProps/ctrlProp685.xml"/><Relationship Id="rId61" Type="http://schemas.openxmlformats.org/officeDocument/2006/relationships/ctrlProp" Target="../ctrlProps/ctrlProp741.xml"/><Relationship Id="rId82" Type="http://schemas.openxmlformats.org/officeDocument/2006/relationships/ctrlProp" Target="../ctrlProps/ctrlProp762.xml"/><Relationship Id="rId19" Type="http://schemas.openxmlformats.org/officeDocument/2006/relationships/ctrlProp" Target="../ctrlProps/ctrlProp699.xml"/><Relationship Id="rId14" Type="http://schemas.openxmlformats.org/officeDocument/2006/relationships/ctrlProp" Target="../ctrlProps/ctrlProp694.xml"/><Relationship Id="rId22" Type="http://schemas.openxmlformats.org/officeDocument/2006/relationships/ctrlProp" Target="../ctrlProps/ctrlProp702.xml"/><Relationship Id="rId27" Type="http://schemas.openxmlformats.org/officeDocument/2006/relationships/ctrlProp" Target="../ctrlProps/ctrlProp707.xml"/><Relationship Id="rId30" Type="http://schemas.openxmlformats.org/officeDocument/2006/relationships/ctrlProp" Target="../ctrlProps/ctrlProp710.xml"/><Relationship Id="rId35" Type="http://schemas.openxmlformats.org/officeDocument/2006/relationships/ctrlProp" Target="../ctrlProps/ctrlProp715.xml"/><Relationship Id="rId43" Type="http://schemas.openxmlformats.org/officeDocument/2006/relationships/ctrlProp" Target="../ctrlProps/ctrlProp723.xml"/><Relationship Id="rId48" Type="http://schemas.openxmlformats.org/officeDocument/2006/relationships/ctrlProp" Target="../ctrlProps/ctrlProp728.xml"/><Relationship Id="rId56" Type="http://schemas.openxmlformats.org/officeDocument/2006/relationships/ctrlProp" Target="../ctrlProps/ctrlProp736.xml"/><Relationship Id="rId64" Type="http://schemas.openxmlformats.org/officeDocument/2006/relationships/ctrlProp" Target="../ctrlProps/ctrlProp744.xml"/><Relationship Id="rId69" Type="http://schemas.openxmlformats.org/officeDocument/2006/relationships/ctrlProp" Target="../ctrlProps/ctrlProp749.xml"/><Relationship Id="rId77" Type="http://schemas.openxmlformats.org/officeDocument/2006/relationships/ctrlProp" Target="../ctrlProps/ctrlProp757.xml"/><Relationship Id="rId8" Type="http://schemas.openxmlformats.org/officeDocument/2006/relationships/ctrlProp" Target="../ctrlProps/ctrlProp688.xml"/><Relationship Id="rId51" Type="http://schemas.openxmlformats.org/officeDocument/2006/relationships/ctrlProp" Target="../ctrlProps/ctrlProp731.xml"/><Relationship Id="rId72" Type="http://schemas.openxmlformats.org/officeDocument/2006/relationships/ctrlProp" Target="../ctrlProps/ctrlProp752.xml"/><Relationship Id="rId80" Type="http://schemas.openxmlformats.org/officeDocument/2006/relationships/ctrlProp" Target="../ctrlProps/ctrlProp760.xml"/><Relationship Id="rId3" Type="http://schemas.openxmlformats.org/officeDocument/2006/relationships/vmlDrawing" Target="../drawings/vmlDrawing29.vml"/><Relationship Id="rId12" Type="http://schemas.openxmlformats.org/officeDocument/2006/relationships/ctrlProp" Target="../ctrlProps/ctrlProp692.xml"/><Relationship Id="rId17" Type="http://schemas.openxmlformats.org/officeDocument/2006/relationships/ctrlProp" Target="../ctrlProps/ctrlProp697.xml"/><Relationship Id="rId25" Type="http://schemas.openxmlformats.org/officeDocument/2006/relationships/ctrlProp" Target="../ctrlProps/ctrlProp705.xml"/><Relationship Id="rId33" Type="http://schemas.openxmlformats.org/officeDocument/2006/relationships/ctrlProp" Target="../ctrlProps/ctrlProp713.xml"/><Relationship Id="rId38" Type="http://schemas.openxmlformats.org/officeDocument/2006/relationships/ctrlProp" Target="../ctrlProps/ctrlProp718.xml"/><Relationship Id="rId46" Type="http://schemas.openxmlformats.org/officeDocument/2006/relationships/ctrlProp" Target="../ctrlProps/ctrlProp726.xml"/><Relationship Id="rId59" Type="http://schemas.openxmlformats.org/officeDocument/2006/relationships/ctrlProp" Target="../ctrlProps/ctrlProp739.xml"/><Relationship Id="rId67" Type="http://schemas.openxmlformats.org/officeDocument/2006/relationships/ctrlProp" Target="../ctrlProps/ctrlProp747.xml"/><Relationship Id="rId20" Type="http://schemas.openxmlformats.org/officeDocument/2006/relationships/ctrlProp" Target="../ctrlProps/ctrlProp700.xml"/><Relationship Id="rId41" Type="http://schemas.openxmlformats.org/officeDocument/2006/relationships/ctrlProp" Target="../ctrlProps/ctrlProp721.xml"/><Relationship Id="rId54" Type="http://schemas.openxmlformats.org/officeDocument/2006/relationships/ctrlProp" Target="../ctrlProps/ctrlProp734.xml"/><Relationship Id="rId62" Type="http://schemas.openxmlformats.org/officeDocument/2006/relationships/ctrlProp" Target="../ctrlProps/ctrlProp742.xml"/><Relationship Id="rId70" Type="http://schemas.openxmlformats.org/officeDocument/2006/relationships/ctrlProp" Target="../ctrlProps/ctrlProp750.xml"/><Relationship Id="rId75" Type="http://schemas.openxmlformats.org/officeDocument/2006/relationships/ctrlProp" Target="../ctrlProps/ctrlProp755.xml"/><Relationship Id="rId83" Type="http://schemas.openxmlformats.org/officeDocument/2006/relationships/comments" Target="../comments12.xml"/><Relationship Id="rId1" Type="http://schemas.openxmlformats.org/officeDocument/2006/relationships/printerSettings" Target="../printerSettings/printerSettings34.bin"/><Relationship Id="rId6" Type="http://schemas.openxmlformats.org/officeDocument/2006/relationships/ctrlProp" Target="../ctrlProps/ctrlProp686.xml"/><Relationship Id="rId15" Type="http://schemas.openxmlformats.org/officeDocument/2006/relationships/ctrlProp" Target="../ctrlProps/ctrlProp695.xml"/><Relationship Id="rId23" Type="http://schemas.openxmlformats.org/officeDocument/2006/relationships/ctrlProp" Target="../ctrlProps/ctrlProp703.xml"/><Relationship Id="rId28" Type="http://schemas.openxmlformats.org/officeDocument/2006/relationships/ctrlProp" Target="../ctrlProps/ctrlProp708.xml"/><Relationship Id="rId36" Type="http://schemas.openxmlformats.org/officeDocument/2006/relationships/ctrlProp" Target="../ctrlProps/ctrlProp716.xml"/><Relationship Id="rId49" Type="http://schemas.openxmlformats.org/officeDocument/2006/relationships/ctrlProp" Target="../ctrlProps/ctrlProp729.xml"/><Relationship Id="rId57" Type="http://schemas.openxmlformats.org/officeDocument/2006/relationships/ctrlProp" Target="../ctrlProps/ctrlProp737.xml"/><Relationship Id="rId10" Type="http://schemas.openxmlformats.org/officeDocument/2006/relationships/ctrlProp" Target="../ctrlProps/ctrlProp690.xml"/><Relationship Id="rId31" Type="http://schemas.openxmlformats.org/officeDocument/2006/relationships/ctrlProp" Target="../ctrlProps/ctrlProp711.xml"/><Relationship Id="rId44" Type="http://schemas.openxmlformats.org/officeDocument/2006/relationships/ctrlProp" Target="../ctrlProps/ctrlProp724.xml"/><Relationship Id="rId52" Type="http://schemas.openxmlformats.org/officeDocument/2006/relationships/ctrlProp" Target="../ctrlProps/ctrlProp732.xml"/><Relationship Id="rId60" Type="http://schemas.openxmlformats.org/officeDocument/2006/relationships/ctrlProp" Target="../ctrlProps/ctrlProp740.xml"/><Relationship Id="rId65" Type="http://schemas.openxmlformats.org/officeDocument/2006/relationships/ctrlProp" Target="../ctrlProps/ctrlProp745.xml"/><Relationship Id="rId73" Type="http://schemas.openxmlformats.org/officeDocument/2006/relationships/ctrlProp" Target="../ctrlProps/ctrlProp753.xml"/><Relationship Id="rId78" Type="http://schemas.openxmlformats.org/officeDocument/2006/relationships/ctrlProp" Target="../ctrlProps/ctrlProp758.xml"/><Relationship Id="rId81" Type="http://schemas.openxmlformats.org/officeDocument/2006/relationships/ctrlProp" Target="../ctrlProps/ctrlProp761.xml"/><Relationship Id="rId4" Type="http://schemas.openxmlformats.org/officeDocument/2006/relationships/ctrlProp" Target="../ctrlProps/ctrlProp684.xml"/><Relationship Id="rId9" Type="http://schemas.openxmlformats.org/officeDocument/2006/relationships/ctrlProp" Target="../ctrlProps/ctrlProp689.xml"/><Relationship Id="rId13" Type="http://schemas.openxmlformats.org/officeDocument/2006/relationships/ctrlProp" Target="../ctrlProps/ctrlProp693.xml"/><Relationship Id="rId18" Type="http://schemas.openxmlformats.org/officeDocument/2006/relationships/ctrlProp" Target="../ctrlProps/ctrlProp698.xml"/><Relationship Id="rId39" Type="http://schemas.openxmlformats.org/officeDocument/2006/relationships/ctrlProp" Target="../ctrlProps/ctrlProp719.xml"/><Relationship Id="rId34" Type="http://schemas.openxmlformats.org/officeDocument/2006/relationships/ctrlProp" Target="../ctrlProps/ctrlProp714.xml"/><Relationship Id="rId50" Type="http://schemas.openxmlformats.org/officeDocument/2006/relationships/ctrlProp" Target="../ctrlProps/ctrlProp730.xml"/><Relationship Id="rId55" Type="http://schemas.openxmlformats.org/officeDocument/2006/relationships/ctrlProp" Target="../ctrlProps/ctrlProp735.xml"/><Relationship Id="rId76" Type="http://schemas.openxmlformats.org/officeDocument/2006/relationships/ctrlProp" Target="../ctrlProps/ctrlProp756.xml"/><Relationship Id="rId7" Type="http://schemas.openxmlformats.org/officeDocument/2006/relationships/ctrlProp" Target="../ctrlProps/ctrlProp687.xml"/><Relationship Id="rId71" Type="http://schemas.openxmlformats.org/officeDocument/2006/relationships/ctrlProp" Target="../ctrlProps/ctrlProp751.xml"/><Relationship Id="rId2" Type="http://schemas.openxmlformats.org/officeDocument/2006/relationships/drawing" Target="../drawings/drawing30.xml"/><Relationship Id="rId29" Type="http://schemas.openxmlformats.org/officeDocument/2006/relationships/ctrlProp" Target="../ctrlProps/ctrlProp709.xml"/><Relationship Id="rId24" Type="http://schemas.openxmlformats.org/officeDocument/2006/relationships/ctrlProp" Target="../ctrlProps/ctrlProp704.xml"/><Relationship Id="rId40" Type="http://schemas.openxmlformats.org/officeDocument/2006/relationships/ctrlProp" Target="../ctrlProps/ctrlProp720.xml"/><Relationship Id="rId45" Type="http://schemas.openxmlformats.org/officeDocument/2006/relationships/ctrlProp" Target="../ctrlProps/ctrlProp725.xml"/><Relationship Id="rId66" Type="http://schemas.openxmlformats.org/officeDocument/2006/relationships/ctrlProp" Target="../ctrlProps/ctrlProp746.xml"/></Relationships>
</file>

<file path=xl/worksheets/_rels/sheet35.xml.rels><?xml version="1.0" encoding="UTF-8" standalone="yes"?>
<Relationships xmlns="http://schemas.openxmlformats.org/package/2006/relationships"><Relationship Id="rId13" Type="http://schemas.openxmlformats.org/officeDocument/2006/relationships/ctrlProp" Target="../ctrlProps/ctrlProp772.xml"/><Relationship Id="rId18" Type="http://schemas.openxmlformats.org/officeDocument/2006/relationships/ctrlProp" Target="../ctrlProps/ctrlProp777.xml"/><Relationship Id="rId26" Type="http://schemas.openxmlformats.org/officeDocument/2006/relationships/ctrlProp" Target="../ctrlProps/ctrlProp785.xml"/><Relationship Id="rId39" Type="http://schemas.openxmlformats.org/officeDocument/2006/relationships/ctrlProp" Target="../ctrlProps/ctrlProp798.xml"/><Relationship Id="rId21" Type="http://schemas.openxmlformats.org/officeDocument/2006/relationships/ctrlProp" Target="../ctrlProps/ctrlProp780.xml"/><Relationship Id="rId34" Type="http://schemas.openxmlformats.org/officeDocument/2006/relationships/ctrlProp" Target="../ctrlProps/ctrlProp793.xml"/><Relationship Id="rId7" Type="http://schemas.openxmlformats.org/officeDocument/2006/relationships/ctrlProp" Target="../ctrlProps/ctrlProp766.xml"/><Relationship Id="rId12" Type="http://schemas.openxmlformats.org/officeDocument/2006/relationships/ctrlProp" Target="../ctrlProps/ctrlProp771.xml"/><Relationship Id="rId17" Type="http://schemas.openxmlformats.org/officeDocument/2006/relationships/ctrlProp" Target="../ctrlProps/ctrlProp776.xml"/><Relationship Id="rId25" Type="http://schemas.openxmlformats.org/officeDocument/2006/relationships/ctrlProp" Target="../ctrlProps/ctrlProp784.xml"/><Relationship Id="rId33" Type="http://schemas.openxmlformats.org/officeDocument/2006/relationships/ctrlProp" Target="../ctrlProps/ctrlProp792.xml"/><Relationship Id="rId38" Type="http://schemas.openxmlformats.org/officeDocument/2006/relationships/ctrlProp" Target="../ctrlProps/ctrlProp797.xml"/><Relationship Id="rId2" Type="http://schemas.openxmlformats.org/officeDocument/2006/relationships/drawing" Target="../drawings/drawing31.xml"/><Relationship Id="rId16" Type="http://schemas.openxmlformats.org/officeDocument/2006/relationships/ctrlProp" Target="../ctrlProps/ctrlProp775.xml"/><Relationship Id="rId20" Type="http://schemas.openxmlformats.org/officeDocument/2006/relationships/ctrlProp" Target="../ctrlProps/ctrlProp779.xml"/><Relationship Id="rId29" Type="http://schemas.openxmlformats.org/officeDocument/2006/relationships/ctrlProp" Target="../ctrlProps/ctrlProp788.xml"/><Relationship Id="rId1" Type="http://schemas.openxmlformats.org/officeDocument/2006/relationships/printerSettings" Target="../printerSettings/printerSettings35.bin"/><Relationship Id="rId6" Type="http://schemas.openxmlformats.org/officeDocument/2006/relationships/ctrlProp" Target="../ctrlProps/ctrlProp765.xml"/><Relationship Id="rId11" Type="http://schemas.openxmlformats.org/officeDocument/2006/relationships/ctrlProp" Target="../ctrlProps/ctrlProp770.xml"/><Relationship Id="rId24" Type="http://schemas.openxmlformats.org/officeDocument/2006/relationships/ctrlProp" Target="../ctrlProps/ctrlProp783.xml"/><Relationship Id="rId32" Type="http://schemas.openxmlformats.org/officeDocument/2006/relationships/ctrlProp" Target="../ctrlProps/ctrlProp791.xml"/><Relationship Id="rId37" Type="http://schemas.openxmlformats.org/officeDocument/2006/relationships/ctrlProp" Target="../ctrlProps/ctrlProp796.xml"/><Relationship Id="rId40" Type="http://schemas.openxmlformats.org/officeDocument/2006/relationships/comments" Target="../comments13.xml"/><Relationship Id="rId5" Type="http://schemas.openxmlformats.org/officeDocument/2006/relationships/ctrlProp" Target="../ctrlProps/ctrlProp764.xml"/><Relationship Id="rId15" Type="http://schemas.openxmlformats.org/officeDocument/2006/relationships/ctrlProp" Target="../ctrlProps/ctrlProp774.xml"/><Relationship Id="rId23" Type="http://schemas.openxmlformats.org/officeDocument/2006/relationships/ctrlProp" Target="../ctrlProps/ctrlProp782.xml"/><Relationship Id="rId28" Type="http://schemas.openxmlformats.org/officeDocument/2006/relationships/ctrlProp" Target="../ctrlProps/ctrlProp787.xml"/><Relationship Id="rId36" Type="http://schemas.openxmlformats.org/officeDocument/2006/relationships/ctrlProp" Target="../ctrlProps/ctrlProp795.xml"/><Relationship Id="rId10" Type="http://schemas.openxmlformats.org/officeDocument/2006/relationships/ctrlProp" Target="../ctrlProps/ctrlProp769.xml"/><Relationship Id="rId19" Type="http://schemas.openxmlformats.org/officeDocument/2006/relationships/ctrlProp" Target="../ctrlProps/ctrlProp778.xml"/><Relationship Id="rId31" Type="http://schemas.openxmlformats.org/officeDocument/2006/relationships/ctrlProp" Target="../ctrlProps/ctrlProp790.xml"/><Relationship Id="rId4" Type="http://schemas.openxmlformats.org/officeDocument/2006/relationships/ctrlProp" Target="../ctrlProps/ctrlProp763.xml"/><Relationship Id="rId9" Type="http://schemas.openxmlformats.org/officeDocument/2006/relationships/ctrlProp" Target="../ctrlProps/ctrlProp768.xml"/><Relationship Id="rId14" Type="http://schemas.openxmlformats.org/officeDocument/2006/relationships/ctrlProp" Target="../ctrlProps/ctrlProp773.xml"/><Relationship Id="rId22" Type="http://schemas.openxmlformats.org/officeDocument/2006/relationships/ctrlProp" Target="../ctrlProps/ctrlProp781.xml"/><Relationship Id="rId27" Type="http://schemas.openxmlformats.org/officeDocument/2006/relationships/ctrlProp" Target="../ctrlProps/ctrlProp786.xml"/><Relationship Id="rId30" Type="http://schemas.openxmlformats.org/officeDocument/2006/relationships/ctrlProp" Target="../ctrlProps/ctrlProp789.xml"/><Relationship Id="rId35" Type="http://schemas.openxmlformats.org/officeDocument/2006/relationships/ctrlProp" Target="../ctrlProps/ctrlProp794.xml"/><Relationship Id="rId8" Type="http://schemas.openxmlformats.org/officeDocument/2006/relationships/ctrlProp" Target="../ctrlProps/ctrlProp767.xml"/><Relationship Id="rId3" Type="http://schemas.openxmlformats.org/officeDocument/2006/relationships/vmlDrawing" Target="../drawings/vmlDrawing30.vml"/></Relationships>
</file>

<file path=xl/worksheets/_rels/sheet36.xml.rels><?xml version="1.0" encoding="UTF-8" standalone="yes"?>
<Relationships xmlns="http://schemas.openxmlformats.org/package/2006/relationships"><Relationship Id="rId8" Type="http://schemas.openxmlformats.org/officeDocument/2006/relationships/ctrlProp" Target="../ctrlProps/ctrlProp803.xml"/><Relationship Id="rId13" Type="http://schemas.openxmlformats.org/officeDocument/2006/relationships/ctrlProp" Target="../ctrlProps/ctrlProp808.xml"/><Relationship Id="rId18" Type="http://schemas.openxmlformats.org/officeDocument/2006/relationships/ctrlProp" Target="../ctrlProps/ctrlProp813.xml"/><Relationship Id="rId26" Type="http://schemas.openxmlformats.org/officeDocument/2006/relationships/ctrlProp" Target="../ctrlProps/ctrlProp821.xml"/><Relationship Id="rId3" Type="http://schemas.openxmlformats.org/officeDocument/2006/relationships/vmlDrawing" Target="../drawings/vmlDrawing31.vml"/><Relationship Id="rId21" Type="http://schemas.openxmlformats.org/officeDocument/2006/relationships/ctrlProp" Target="../ctrlProps/ctrlProp816.xml"/><Relationship Id="rId7" Type="http://schemas.openxmlformats.org/officeDocument/2006/relationships/ctrlProp" Target="../ctrlProps/ctrlProp802.xml"/><Relationship Id="rId12" Type="http://schemas.openxmlformats.org/officeDocument/2006/relationships/ctrlProp" Target="../ctrlProps/ctrlProp807.xml"/><Relationship Id="rId17" Type="http://schemas.openxmlformats.org/officeDocument/2006/relationships/ctrlProp" Target="../ctrlProps/ctrlProp812.xml"/><Relationship Id="rId25" Type="http://schemas.openxmlformats.org/officeDocument/2006/relationships/ctrlProp" Target="../ctrlProps/ctrlProp820.xml"/><Relationship Id="rId2" Type="http://schemas.openxmlformats.org/officeDocument/2006/relationships/drawing" Target="../drawings/drawing32.xml"/><Relationship Id="rId16" Type="http://schemas.openxmlformats.org/officeDocument/2006/relationships/ctrlProp" Target="../ctrlProps/ctrlProp811.xml"/><Relationship Id="rId20" Type="http://schemas.openxmlformats.org/officeDocument/2006/relationships/ctrlProp" Target="../ctrlProps/ctrlProp815.xml"/><Relationship Id="rId29" Type="http://schemas.openxmlformats.org/officeDocument/2006/relationships/ctrlProp" Target="../ctrlProps/ctrlProp824.xml"/><Relationship Id="rId1" Type="http://schemas.openxmlformats.org/officeDocument/2006/relationships/printerSettings" Target="../printerSettings/printerSettings36.bin"/><Relationship Id="rId6" Type="http://schemas.openxmlformats.org/officeDocument/2006/relationships/ctrlProp" Target="../ctrlProps/ctrlProp801.xml"/><Relationship Id="rId11" Type="http://schemas.openxmlformats.org/officeDocument/2006/relationships/ctrlProp" Target="../ctrlProps/ctrlProp806.xml"/><Relationship Id="rId24" Type="http://schemas.openxmlformats.org/officeDocument/2006/relationships/ctrlProp" Target="../ctrlProps/ctrlProp819.xml"/><Relationship Id="rId5" Type="http://schemas.openxmlformats.org/officeDocument/2006/relationships/ctrlProp" Target="../ctrlProps/ctrlProp800.xml"/><Relationship Id="rId15" Type="http://schemas.openxmlformats.org/officeDocument/2006/relationships/ctrlProp" Target="../ctrlProps/ctrlProp810.xml"/><Relationship Id="rId23" Type="http://schemas.openxmlformats.org/officeDocument/2006/relationships/ctrlProp" Target="../ctrlProps/ctrlProp818.xml"/><Relationship Id="rId28" Type="http://schemas.openxmlformats.org/officeDocument/2006/relationships/ctrlProp" Target="../ctrlProps/ctrlProp823.xml"/><Relationship Id="rId10" Type="http://schemas.openxmlformats.org/officeDocument/2006/relationships/ctrlProp" Target="../ctrlProps/ctrlProp805.xml"/><Relationship Id="rId19" Type="http://schemas.openxmlformats.org/officeDocument/2006/relationships/ctrlProp" Target="../ctrlProps/ctrlProp814.xml"/><Relationship Id="rId4" Type="http://schemas.openxmlformats.org/officeDocument/2006/relationships/ctrlProp" Target="../ctrlProps/ctrlProp799.xml"/><Relationship Id="rId9" Type="http://schemas.openxmlformats.org/officeDocument/2006/relationships/ctrlProp" Target="../ctrlProps/ctrlProp804.xml"/><Relationship Id="rId14" Type="http://schemas.openxmlformats.org/officeDocument/2006/relationships/ctrlProp" Target="../ctrlProps/ctrlProp809.xml"/><Relationship Id="rId22" Type="http://schemas.openxmlformats.org/officeDocument/2006/relationships/ctrlProp" Target="../ctrlProps/ctrlProp817.xml"/><Relationship Id="rId27" Type="http://schemas.openxmlformats.org/officeDocument/2006/relationships/ctrlProp" Target="../ctrlProps/ctrlProp822.xml"/><Relationship Id="rId30" Type="http://schemas.openxmlformats.org/officeDocument/2006/relationships/ctrlProp" Target="../ctrlProps/ctrlProp825.xml"/></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3" Type="http://schemas.openxmlformats.org/officeDocument/2006/relationships/vmlDrawing" Target="../drawings/vmlDrawing1.vml"/><Relationship Id="rId21" Type="http://schemas.openxmlformats.org/officeDocument/2006/relationships/ctrlProp" Target="../ctrlProps/ctrlProp18.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 Type="http://schemas.openxmlformats.org/officeDocument/2006/relationships/drawing" Target="../drawings/drawing2.xml"/><Relationship Id="rId16" Type="http://schemas.openxmlformats.org/officeDocument/2006/relationships/ctrlProp" Target="../ctrlProps/ctrlProp13.xml"/><Relationship Id="rId20" Type="http://schemas.openxmlformats.org/officeDocument/2006/relationships/ctrlProp" Target="../ctrlProps/ctrlProp17.xml"/><Relationship Id="rId1" Type="http://schemas.openxmlformats.org/officeDocument/2006/relationships/printerSettings" Target="../printerSettings/printerSettings4.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omments" Target="../comments1.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10" Type="http://schemas.openxmlformats.org/officeDocument/2006/relationships/ctrlProp" Target="../ctrlProps/ctrlProp7.xml"/><Relationship Id="rId19" Type="http://schemas.openxmlformats.org/officeDocument/2006/relationships/ctrlProp" Target="../ctrlProps/ctrlProp16.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cfa.go.jp/policies/child-safety/effort/guideline/" TargetMode="External"/><Relationship Id="rId1" Type="http://schemas.openxmlformats.org/officeDocument/2006/relationships/hyperlink" Target="https://www.cfa.go.jp/policies/kokoseido/" TargetMode="External"/></Relationships>
</file>

<file path=xl/worksheets/_rels/sheet6.xml.rels><?xml version="1.0" encoding="UTF-8" standalone="yes"?>
<Relationships xmlns="http://schemas.openxmlformats.org/package/2006/relationships"><Relationship Id="rId13" Type="http://schemas.openxmlformats.org/officeDocument/2006/relationships/ctrlProp" Target="../ctrlProps/ctrlProp30.xml"/><Relationship Id="rId18" Type="http://schemas.openxmlformats.org/officeDocument/2006/relationships/ctrlProp" Target="../ctrlProps/ctrlProp35.xml"/><Relationship Id="rId26" Type="http://schemas.openxmlformats.org/officeDocument/2006/relationships/ctrlProp" Target="../ctrlProps/ctrlProp43.xml"/><Relationship Id="rId21" Type="http://schemas.openxmlformats.org/officeDocument/2006/relationships/ctrlProp" Target="../ctrlProps/ctrlProp38.xml"/><Relationship Id="rId34" Type="http://schemas.openxmlformats.org/officeDocument/2006/relationships/ctrlProp" Target="../ctrlProps/ctrlProp51.xml"/><Relationship Id="rId7" Type="http://schemas.openxmlformats.org/officeDocument/2006/relationships/ctrlProp" Target="../ctrlProps/ctrlProp24.xml"/><Relationship Id="rId12" Type="http://schemas.openxmlformats.org/officeDocument/2006/relationships/ctrlProp" Target="../ctrlProps/ctrlProp29.xml"/><Relationship Id="rId17" Type="http://schemas.openxmlformats.org/officeDocument/2006/relationships/ctrlProp" Target="../ctrlProps/ctrlProp34.xml"/><Relationship Id="rId25" Type="http://schemas.openxmlformats.org/officeDocument/2006/relationships/ctrlProp" Target="../ctrlProps/ctrlProp42.xml"/><Relationship Id="rId33" Type="http://schemas.openxmlformats.org/officeDocument/2006/relationships/ctrlProp" Target="../ctrlProps/ctrlProp50.xml"/><Relationship Id="rId38" Type="http://schemas.openxmlformats.org/officeDocument/2006/relationships/ctrlProp" Target="../ctrlProps/ctrlProp55.xml"/><Relationship Id="rId2" Type="http://schemas.openxmlformats.org/officeDocument/2006/relationships/drawing" Target="../drawings/drawing3.xml"/><Relationship Id="rId16" Type="http://schemas.openxmlformats.org/officeDocument/2006/relationships/ctrlProp" Target="../ctrlProps/ctrlProp33.xml"/><Relationship Id="rId20" Type="http://schemas.openxmlformats.org/officeDocument/2006/relationships/ctrlProp" Target="../ctrlProps/ctrlProp37.xml"/><Relationship Id="rId29" Type="http://schemas.openxmlformats.org/officeDocument/2006/relationships/ctrlProp" Target="../ctrlProps/ctrlProp46.xml"/><Relationship Id="rId1" Type="http://schemas.openxmlformats.org/officeDocument/2006/relationships/printerSettings" Target="../printerSettings/printerSettings6.bin"/><Relationship Id="rId6" Type="http://schemas.openxmlformats.org/officeDocument/2006/relationships/ctrlProp" Target="../ctrlProps/ctrlProp23.xml"/><Relationship Id="rId11" Type="http://schemas.openxmlformats.org/officeDocument/2006/relationships/ctrlProp" Target="../ctrlProps/ctrlProp28.xml"/><Relationship Id="rId24" Type="http://schemas.openxmlformats.org/officeDocument/2006/relationships/ctrlProp" Target="../ctrlProps/ctrlProp41.xml"/><Relationship Id="rId32" Type="http://schemas.openxmlformats.org/officeDocument/2006/relationships/ctrlProp" Target="../ctrlProps/ctrlProp49.xml"/><Relationship Id="rId37" Type="http://schemas.openxmlformats.org/officeDocument/2006/relationships/ctrlProp" Target="../ctrlProps/ctrlProp54.xml"/><Relationship Id="rId5" Type="http://schemas.openxmlformats.org/officeDocument/2006/relationships/ctrlProp" Target="../ctrlProps/ctrlProp22.xml"/><Relationship Id="rId15" Type="http://schemas.openxmlformats.org/officeDocument/2006/relationships/ctrlProp" Target="../ctrlProps/ctrlProp32.xml"/><Relationship Id="rId23" Type="http://schemas.openxmlformats.org/officeDocument/2006/relationships/ctrlProp" Target="../ctrlProps/ctrlProp40.xml"/><Relationship Id="rId28" Type="http://schemas.openxmlformats.org/officeDocument/2006/relationships/ctrlProp" Target="../ctrlProps/ctrlProp45.xml"/><Relationship Id="rId36" Type="http://schemas.openxmlformats.org/officeDocument/2006/relationships/ctrlProp" Target="../ctrlProps/ctrlProp53.xml"/><Relationship Id="rId10" Type="http://schemas.openxmlformats.org/officeDocument/2006/relationships/ctrlProp" Target="../ctrlProps/ctrlProp27.xml"/><Relationship Id="rId19" Type="http://schemas.openxmlformats.org/officeDocument/2006/relationships/ctrlProp" Target="../ctrlProps/ctrlProp36.xml"/><Relationship Id="rId31" Type="http://schemas.openxmlformats.org/officeDocument/2006/relationships/ctrlProp" Target="../ctrlProps/ctrlProp48.xml"/><Relationship Id="rId4" Type="http://schemas.openxmlformats.org/officeDocument/2006/relationships/ctrlProp" Target="../ctrlProps/ctrlProp21.xml"/><Relationship Id="rId9" Type="http://schemas.openxmlformats.org/officeDocument/2006/relationships/ctrlProp" Target="../ctrlProps/ctrlProp26.xml"/><Relationship Id="rId14" Type="http://schemas.openxmlformats.org/officeDocument/2006/relationships/ctrlProp" Target="../ctrlProps/ctrlProp31.xml"/><Relationship Id="rId22" Type="http://schemas.openxmlformats.org/officeDocument/2006/relationships/ctrlProp" Target="../ctrlProps/ctrlProp39.xml"/><Relationship Id="rId27" Type="http://schemas.openxmlformats.org/officeDocument/2006/relationships/ctrlProp" Target="../ctrlProps/ctrlProp44.xml"/><Relationship Id="rId30" Type="http://schemas.openxmlformats.org/officeDocument/2006/relationships/ctrlProp" Target="../ctrlProps/ctrlProp47.xml"/><Relationship Id="rId35" Type="http://schemas.openxmlformats.org/officeDocument/2006/relationships/ctrlProp" Target="../ctrlProps/ctrlProp52.xml"/><Relationship Id="rId8" Type="http://schemas.openxmlformats.org/officeDocument/2006/relationships/ctrlProp" Target="../ctrlProps/ctrlProp25.xml"/><Relationship Id="rId3" Type="http://schemas.openxmlformats.org/officeDocument/2006/relationships/vmlDrawing" Target="../drawings/vmlDrawing2.vml"/></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60.xml"/><Relationship Id="rId13" Type="http://schemas.openxmlformats.org/officeDocument/2006/relationships/ctrlProp" Target="../ctrlProps/ctrlProp65.xml"/><Relationship Id="rId3" Type="http://schemas.openxmlformats.org/officeDocument/2006/relationships/vmlDrawing" Target="../drawings/vmlDrawing3.vml"/><Relationship Id="rId7" Type="http://schemas.openxmlformats.org/officeDocument/2006/relationships/ctrlProp" Target="../ctrlProps/ctrlProp59.xml"/><Relationship Id="rId12" Type="http://schemas.openxmlformats.org/officeDocument/2006/relationships/ctrlProp" Target="../ctrlProps/ctrlProp64.xml"/><Relationship Id="rId17" Type="http://schemas.openxmlformats.org/officeDocument/2006/relationships/comments" Target="../comments2.xml"/><Relationship Id="rId2" Type="http://schemas.openxmlformats.org/officeDocument/2006/relationships/drawing" Target="../drawings/drawing4.xml"/><Relationship Id="rId16" Type="http://schemas.openxmlformats.org/officeDocument/2006/relationships/ctrlProp" Target="../ctrlProps/ctrlProp68.xml"/><Relationship Id="rId1" Type="http://schemas.openxmlformats.org/officeDocument/2006/relationships/printerSettings" Target="../printerSettings/printerSettings7.bin"/><Relationship Id="rId6" Type="http://schemas.openxmlformats.org/officeDocument/2006/relationships/ctrlProp" Target="../ctrlProps/ctrlProp58.xml"/><Relationship Id="rId11" Type="http://schemas.openxmlformats.org/officeDocument/2006/relationships/ctrlProp" Target="../ctrlProps/ctrlProp63.xml"/><Relationship Id="rId5" Type="http://schemas.openxmlformats.org/officeDocument/2006/relationships/ctrlProp" Target="../ctrlProps/ctrlProp57.xml"/><Relationship Id="rId15" Type="http://schemas.openxmlformats.org/officeDocument/2006/relationships/ctrlProp" Target="../ctrlProps/ctrlProp67.xml"/><Relationship Id="rId10" Type="http://schemas.openxmlformats.org/officeDocument/2006/relationships/ctrlProp" Target="../ctrlProps/ctrlProp62.xml"/><Relationship Id="rId4" Type="http://schemas.openxmlformats.org/officeDocument/2006/relationships/ctrlProp" Target="../ctrlProps/ctrlProp56.xml"/><Relationship Id="rId9" Type="http://schemas.openxmlformats.org/officeDocument/2006/relationships/ctrlProp" Target="../ctrlProps/ctrlProp61.xml"/><Relationship Id="rId14" Type="http://schemas.openxmlformats.org/officeDocument/2006/relationships/ctrlProp" Target="../ctrlProps/ctrlProp66.xml"/></Relationships>
</file>

<file path=xl/worksheets/_rels/sheet8.xml.rels><?xml version="1.0" encoding="UTF-8" standalone="yes"?>
<Relationships xmlns="http://schemas.openxmlformats.org/package/2006/relationships"><Relationship Id="rId8" Type="http://schemas.openxmlformats.org/officeDocument/2006/relationships/ctrlProp" Target="../ctrlProps/ctrlProp73.xml"/><Relationship Id="rId13" Type="http://schemas.openxmlformats.org/officeDocument/2006/relationships/ctrlProp" Target="../ctrlProps/ctrlProp78.xml"/><Relationship Id="rId3" Type="http://schemas.openxmlformats.org/officeDocument/2006/relationships/vmlDrawing" Target="../drawings/vmlDrawing4.vml"/><Relationship Id="rId7" Type="http://schemas.openxmlformats.org/officeDocument/2006/relationships/ctrlProp" Target="../ctrlProps/ctrlProp72.xml"/><Relationship Id="rId12" Type="http://schemas.openxmlformats.org/officeDocument/2006/relationships/ctrlProp" Target="../ctrlProps/ctrlProp77.xml"/><Relationship Id="rId17" Type="http://schemas.openxmlformats.org/officeDocument/2006/relationships/comments" Target="../comments3.xml"/><Relationship Id="rId2" Type="http://schemas.openxmlformats.org/officeDocument/2006/relationships/drawing" Target="../drawings/drawing5.xml"/><Relationship Id="rId16" Type="http://schemas.openxmlformats.org/officeDocument/2006/relationships/ctrlProp" Target="../ctrlProps/ctrlProp81.xml"/><Relationship Id="rId1" Type="http://schemas.openxmlformats.org/officeDocument/2006/relationships/printerSettings" Target="../printerSettings/printerSettings8.bin"/><Relationship Id="rId6" Type="http://schemas.openxmlformats.org/officeDocument/2006/relationships/ctrlProp" Target="../ctrlProps/ctrlProp71.xml"/><Relationship Id="rId11" Type="http://schemas.openxmlformats.org/officeDocument/2006/relationships/ctrlProp" Target="../ctrlProps/ctrlProp76.xml"/><Relationship Id="rId5" Type="http://schemas.openxmlformats.org/officeDocument/2006/relationships/ctrlProp" Target="../ctrlProps/ctrlProp70.xml"/><Relationship Id="rId15" Type="http://schemas.openxmlformats.org/officeDocument/2006/relationships/ctrlProp" Target="../ctrlProps/ctrlProp80.xml"/><Relationship Id="rId10" Type="http://schemas.openxmlformats.org/officeDocument/2006/relationships/ctrlProp" Target="../ctrlProps/ctrlProp75.xml"/><Relationship Id="rId4" Type="http://schemas.openxmlformats.org/officeDocument/2006/relationships/ctrlProp" Target="../ctrlProps/ctrlProp69.xml"/><Relationship Id="rId9" Type="http://schemas.openxmlformats.org/officeDocument/2006/relationships/ctrlProp" Target="../ctrlProps/ctrlProp74.xml"/><Relationship Id="rId14" Type="http://schemas.openxmlformats.org/officeDocument/2006/relationships/ctrlProp" Target="../ctrlProps/ctrlProp79.xml"/></Relationships>
</file>

<file path=xl/worksheets/_rels/sheet9.xml.rels><?xml version="1.0" encoding="UTF-8" standalone="yes"?>
<Relationships xmlns="http://schemas.openxmlformats.org/package/2006/relationships"><Relationship Id="rId8" Type="http://schemas.openxmlformats.org/officeDocument/2006/relationships/ctrlProp" Target="../ctrlProps/ctrlProp86.xml"/><Relationship Id="rId13" Type="http://schemas.openxmlformats.org/officeDocument/2006/relationships/ctrlProp" Target="../ctrlProps/ctrlProp91.xml"/><Relationship Id="rId18" Type="http://schemas.openxmlformats.org/officeDocument/2006/relationships/ctrlProp" Target="../ctrlProps/ctrlProp96.xml"/><Relationship Id="rId3" Type="http://schemas.openxmlformats.org/officeDocument/2006/relationships/vmlDrawing" Target="../drawings/vmlDrawing5.vml"/><Relationship Id="rId21" Type="http://schemas.openxmlformats.org/officeDocument/2006/relationships/ctrlProp" Target="../ctrlProps/ctrlProp99.xml"/><Relationship Id="rId7" Type="http://schemas.openxmlformats.org/officeDocument/2006/relationships/ctrlProp" Target="../ctrlProps/ctrlProp85.xml"/><Relationship Id="rId12" Type="http://schemas.openxmlformats.org/officeDocument/2006/relationships/ctrlProp" Target="../ctrlProps/ctrlProp90.xml"/><Relationship Id="rId17" Type="http://schemas.openxmlformats.org/officeDocument/2006/relationships/ctrlProp" Target="../ctrlProps/ctrlProp95.xml"/><Relationship Id="rId2" Type="http://schemas.openxmlformats.org/officeDocument/2006/relationships/drawing" Target="../drawings/drawing6.xml"/><Relationship Id="rId16" Type="http://schemas.openxmlformats.org/officeDocument/2006/relationships/ctrlProp" Target="../ctrlProps/ctrlProp94.xml"/><Relationship Id="rId20" Type="http://schemas.openxmlformats.org/officeDocument/2006/relationships/ctrlProp" Target="../ctrlProps/ctrlProp98.xml"/><Relationship Id="rId1" Type="http://schemas.openxmlformats.org/officeDocument/2006/relationships/printerSettings" Target="../printerSettings/printerSettings9.bin"/><Relationship Id="rId6" Type="http://schemas.openxmlformats.org/officeDocument/2006/relationships/ctrlProp" Target="../ctrlProps/ctrlProp84.xml"/><Relationship Id="rId11" Type="http://schemas.openxmlformats.org/officeDocument/2006/relationships/ctrlProp" Target="../ctrlProps/ctrlProp89.xml"/><Relationship Id="rId24" Type="http://schemas.openxmlformats.org/officeDocument/2006/relationships/comments" Target="../comments4.xml"/><Relationship Id="rId5" Type="http://schemas.openxmlformats.org/officeDocument/2006/relationships/ctrlProp" Target="../ctrlProps/ctrlProp83.xml"/><Relationship Id="rId15" Type="http://schemas.openxmlformats.org/officeDocument/2006/relationships/ctrlProp" Target="../ctrlProps/ctrlProp93.xml"/><Relationship Id="rId23" Type="http://schemas.openxmlformats.org/officeDocument/2006/relationships/ctrlProp" Target="../ctrlProps/ctrlProp101.xml"/><Relationship Id="rId10" Type="http://schemas.openxmlformats.org/officeDocument/2006/relationships/ctrlProp" Target="../ctrlProps/ctrlProp88.xml"/><Relationship Id="rId19" Type="http://schemas.openxmlformats.org/officeDocument/2006/relationships/ctrlProp" Target="../ctrlProps/ctrlProp97.xml"/><Relationship Id="rId4" Type="http://schemas.openxmlformats.org/officeDocument/2006/relationships/ctrlProp" Target="../ctrlProps/ctrlProp82.xml"/><Relationship Id="rId9" Type="http://schemas.openxmlformats.org/officeDocument/2006/relationships/ctrlProp" Target="../ctrlProps/ctrlProp87.xml"/><Relationship Id="rId14" Type="http://schemas.openxmlformats.org/officeDocument/2006/relationships/ctrlProp" Target="../ctrlProps/ctrlProp92.xml"/><Relationship Id="rId22" Type="http://schemas.openxmlformats.org/officeDocument/2006/relationships/ctrlProp" Target="../ctrlProps/ctrlProp100.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04F8BA-F3A0-4F5E-9067-15F4B9D51D84}">
  <sheetPr>
    <tabColor theme="7" tint="0.59999389629810485"/>
  </sheetPr>
  <dimension ref="A2:O53"/>
  <sheetViews>
    <sheetView showGridLines="0" zoomScaleNormal="100" zoomScaleSheetLayoutView="85" workbookViewId="0">
      <selection activeCell="AC54" sqref="A3:DW74"/>
    </sheetView>
  </sheetViews>
  <sheetFormatPr defaultColWidth="9.75" defaultRowHeight="18.75"/>
  <cols>
    <col min="1" max="2" width="9.375" style="488" customWidth="1"/>
    <col min="3" max="11" width="6.875" style="488" customWidth="1"/>
    <col min="12" max="12" width="12.25" style="488" customWidth="1"/>
    <col min="13" max="13" width="12.375" style="488" customWidth="1"/>
    <col min="14" max="14" width="10.875" style="489" customWidth="1"/>
    <col min="15" max="16384" width="9.75" style="489"/>
  </cols>
  <sheetData>
    <row r="2" spans="1:15" ht="28.5" customHeight="1">
      <c r="L2" s="1595" t="s">
        <v>1689</v>
      </c>
      <c r="M2" s="1595"/>
    </row>
    <row r="3" spans="1:15" ht="28.5" customHeight="1">
      <c r="A3" s="490" t="s">
        <v>1548</v>
      </c>
      <c r="L3" s="491"/>
      <c r="M3" s="491"/>
    </row>
    <row r="4" spans="1:15" ht="28.5" customHeight="1">
      <c r="A4" s="490" t="s">
        <v>1549</v>
      </c>
    </row>
    <row r="6" spans="1:15" ht="28.5" customHeight="1">
      <c r="C6" s="492"/>
      <c r="D6" s="492"/>
      <c r="E6" s="492"/>
      <c r="F6" s="492"/>
      <c r="G6" s="493" t="s">
        <v>1550</v>
      </c>
      <c r="H6" s="494"/>
      <c r="I6" s="495"/>
      <c r="J6" s="496"/>
      <c r="K6" s="1596" t="s">
        <v>1551</v>
      </c>
      <c r="L6" s="1596"/>
      <c r="M6" s="1596"/>
      <c r="N6" s="498"/>
    </row>
    <row r="7" spans="1:15" ht="28.5" customHeight="1">
      <c r="C7" s="492"/>
      <c r="D7" s="492"/>
      <c r="E7" s="492"/>
      <c r="F7" s="492"/>
      <c r="G7" s="493" t="s">
        <v>1552</v>
      </c>
      <c r="H7" s="494"/>
      <c r="I7" s="495"/>
      <c r="J7" s="496"/>
      <c r="K7" s="1596" t="s">
        <v>1553</v>
      </c>
      <c r="L7" s="1596"/>
      <c r="M7" s="1596"/>
      <c r="N7" s="498"/>
    </row>
    <row r="8" spans="1:15" ht="28.5" customHeight="1">
      <c r="B8" s="499"/>
      <c r="D8" s="500"/>
      <c r="E8" s="500"/>
      <c r="F8" s="500"/>
      <c r="G8" s="501"/>
      <c r="H8" s="501"/>
      <c r="I8" s="494"/>
      <c r="J8" s="494"/>
      <c r="K8" s="1596" t="s">
        <v>1554</v>
      </c>
      <c r="L8" s="1596"/>
      <c r="M8" s="1596"/>
      <c r="N8" s="502"/>
      <c r="O8" s="503"/>
    </row>
    <row r="9" spans="1:15" ht="22.5" customHeight="1">
      <c r="A9" s="504"/>
      <c r="B9" s="500"/>
      <c r="C9" s="500"/>
      <c r="D9" s="500"/>
      <c r="E9" s="500"/>
      <c r="F9" s="500"/>
      <c r="G9" s="501"/>
      <c r="H9" s="501"/>
      <c r="I9" s="505"/>
      <c r="J9" s="505"/>
      <c r="K9" s="506"/>
      <c r="L9" s="497" t="s">
        <v>1555</v>
      </c>
      <c r="M9" s="506"/>
      <c r="O9" s="507"/>
    </row>
    <row r="10" spans="1:15" ht="22.5" customHeight="1">
      <c r="A10" s="504"/>
      <c r="B10" s="500"/>
      <c r="C10" s="500"/>
      <c r="D10" s="500"/>
      <c r="E10" s="500"/>
      <c r="F10" s="500"/>
      <c r="G10" s="501"/>
      <c r="H10" s="501"/>
      <c r="I10" s="505"/>
      <c r="J10" s="505"/>
      <c r="K10" s="506"/>
      <c r="L10" s="497" t="s">
        <v>1556</v>
      </c>
      <c r="M10" s="506"/>
    </row>
    <row r="11" spans="1:15" ht="22.5" customHeight="1">
      <c r="A11" s="504"/>
      <c r="B11" s="500"/>
      <c r="C11" s="500"/>
      <c r="D11" s="500"/>
      <c r="E11" s="500"/>
      <c r="F11" s="500"/>
      <c r="G11" s="501"/>
      <c r="H11" s="501"/>
      <c r="I11" s="494"/>
      <c r="J11" s="494"/>
      <c r="K11" s="506"/>
      <c r="L11" s="508" t="s">
        <v>1557</v>
      </c>
      <c r="M11" s="506"/>
      <c r="N11" s="509"/>
    </row>
    <row r="12" spans="1:15" ht="22.5" customHeight="1">
      <c r="A12" s="504"/>
      <c r="B12" s="500"/>
      <c r="C12" s="500"/>
      <c r="D12" s="500"/>
      <c r="E12" s="500"/>
      <c r="F12" s="500"/>
      <c r="G12" s="500"/>
      <c r="H12" s="500"/>
      <c r="L12" s="510"/>
      <c r="N12" s="509"/>
    </row>
    <row r="13" spans="1:15" ht="12.75" customHeight="1">
      <c r="A13" s="504"/>
      <c r="B13" s="500"/>
      <c r="C13" s="500"/>
      <c r="D13" s="500"/>
      <c r="E13" s="500"/>
      <c r="F13" s="500"/>
      <c r="G13" s="500"/>
      <c r="H13" s="500"/>
      <c r="L13" s="510"/>
      <c r="M13" s="510"/>
      <c r="N13" s="511"/>
    </row>
    <row r="14" spans="1:15" ht="45" customHeight="1">
      <c r="A14" s="504"/>
      <c r="B14" s="1594" t="s">
        <v>1690</v>
      </c>
      <c r="C14" s="1594"/>
      <c r="D14" s="1594"/>
      <c r="E14" s="1594"/>
      <c r="F14" s="1594"/>
      <c r="G14" s="1594"/>
      <c r="H14" s="1594"/>
      <c r="I14" s="1594"/>
      <c r="J14" s="1594"/>
      <c r="K14" s="1594"/>
      <c r="L14" s="1594"/>
      <c r="M14" s="1594"/>
      <c r="N14" s="511"/>
    </row>
    <row r="15" spans="1:15" ht="12.75" customHeight="1">
      <c r="A15" s="504"/>
      <c r="B15" s="500"/>
      <c r="C15" s="500"/>
      <c r="D15" s="500"/>
      <c r="E15" s="500"/>
      <c r="F15" s="500"/>
      <c r="G15" s="500"/>
      <c r="H15" s="500"/>
      <c r="L15" s="510"/>
      <c r="M15" s="510"/>
      <c r="N15" s="511"/>
    </row>
    <row r="16" spans="1:15" ht="15" customHeight="1">
      <c r="B16" s="512"/>
    </row>
    <row r="17" spans="1:13" ht="26.25" customHeight="1">
      <c r="A17" s="1593" t="s">
        <v>1691</v>
      </c>
      <c r="B17" s="1593"/>
      <c r="C17" s="1593"/>
      <c r="D17" s="1593"/>
      <c r="E17" s="1593"/>
      <c r="F17" s="1593"/>
      <c r="G17" s="1593"/>
      <c r="H17" s="1593"/>
      <c r="I17" s="1593"/>
      <c r="J17" s="1593"/>
      <c r="K17" s="1593"/>
      <c r="L17" s="1593"/>
      <c r="M17" s="1593"/>
    </row>
    <row r="18" spans="1:13" ht="26.25" customHeight="1">
      <c r="A18" s="1593"/>
      <c r="B18" s="1593"/>
      <c r="C18" s="1593"/>
      <c r="D18" s="1593"/>
      <c r="E18" s="1593"/>
      <c r="F18" s="1593"/>
      <c r="G18" s="1593"/>
      <c r="H18" s="1593"/>
      <c r="I18" s="1593"/>
      <c r="J18" s="1593"/>
      <c r="K18" s="1593"/>
      <c r="L18" s="1593"/>
      <c r="M18" s="1593"/>
    </row>
    <row r="19" spans="1:13" ht="26.25" customHeight="1">
      <c r="A19" s="1593" t="s">
        <v>1558</v>
      </c>
      <c r="B19" s="1593"/>
      <c r="C19" s="1593"/>
      <c r="D19" s="1593"/>
      <c r="E19" s="1593"/>
      <c r="F19" s="1593"/>
      <c r="G19" s="1593"/>
      <c r="H19" s="1593"/>
      <c r="I19" s="1593"/>
      <c r="J19" s="1593"/>
      <c r="K19" s="1593"/>
      <c r="L19" s="1593"/>
      <c r="M19" s="1593"/>
    </row>
    <row r="20" spans="1:13" ht="26.25" customHeight="1">
      <c r="A20" s="1593"/>
      <c r="B20" s="1593"/>
      <c r="C20" s="1593"/>
      <c r="D20" s="1593"/>
      <c r="E20" s="1593"/>
      <c r="F20" s="1593"/>
      <c r="G20" s="1593"/>
      <c r="H20" s="1593"/>
      <c r="I20" s="1593"/>
      <c r="J20" s="1593"/>
      <c r="K20" s="1593"/>
      <c r="L20" s="1593"/>
      <c r="M20" s="1593"/>
    </row>
    <row r="21" spans="1:13" ht="15" customHeight="1">
      <c r="B21" s="490"/>
      <c r="C21" s="512"/>
      <c r="D21" s="512"/>
      <c r="E21" s="512"/>
      <c r="F21" s="512"/>
      <c r="G21" s="512"/>
      <c r="H21" s="512"/>
      <c r="I21" s="512"/>
      <c r="J21" s="512"/>
      <c r="K21" s="512"/>
      <c r="L21" s="512"/>
      <c r="M21" s="512"/>
    </row>
    <row r="22" spans="1:13" ht="26.25" customHeight="1">
      <c r="B22" s="490"/>
      <c r="C22" s="512"/>
      <c r="D22" s="512"/>
      <c r="E22" s="512"/>
      <c r="F22" s="512"/>
      <c r="G22" s="512"/>
      <c r="H22" s="512"/>
      <c r="I22" s="512"/>
      <c r="J22" s="512"/>
      <c r="K22" s="512"/>
      <c r="L22" s="512"/>
      <c r="M22" s="513" t="s">
        <v>1559</v>
      </c>
    </row>
    <row r="23" spans="1:13" ht="26.25" customHeight="1">
      <c r="B23" s="490"/>
      <c r="C23" s="512"/>
      <c r="D23" s="512"/>
      <c r="E23" s="512"/>
      <c r="F23" s="512"/>
      <c r="G23" s="512"/>
      <c r="H23" s="512"/>
      <c r="I23" s="512"/>
      <c r="J23" s="512"/>
      <c r="K23" s="512"/>
      <c r="L23" s="512"/>
      <c r="M23" s="514"/>
    </row>
    <row r="24" spans="1:13" ht="26.25" customHeight="1">
      <c r="B24" s="490"/>
      <c r="C24" s="512"/>
      <c r="D24" s="512"/>
      <c r="E24" s="512"/>
      <c r="F24" s="512"/>
      <c r="G24" s="512"/>
      <c r="H24" s="512"/>
      <c r="I24" s="512"/>
      <c r="J24" s="512"/>
      <c r="K24" s="512"/>
      <c r="L24" s="512"/>
      <c r="M24" s="512"/>
    </row>
    <row r="25" spans="1:13" ht="26.25" customHeight="1">
      <c r="A25" s="512"/>
      <c r="B25" s="512"/>
      <c r="C25" s="512"/>
      <c r="D25" s="512"/>
      <c r="E25" s="512"/>
      <c r="F25" s="512"/>
      <c r="G25" s="512"/>
      <c r="H25" s="515" t="s">
        <v>1560</v>
      </c>
      <c r="I25" s="512"/>
      <c r="J25" s="512"/>
      <c r="K25" s="512"/>
    </row>
    <row r="26" spans="1:13" ht="26.25" customHeight="1">
      <c r="A26" s="512"/>
      <c r="B26" s="512"/>
      <c r="C26" s="512"/>
      <c r="D26" s="512"/>
      <c r="E26" s="512"/>
      <c r="F26" s="512"/>
      <c r="G26" s="512"/>
      <c r="H26" s="515"/>
      <c r="I26" s="512"/>
      <c r="J26" s="512"/>
      <c r="K26" s="512"/>
    </row>
    <row r="27" spans="1:13" ht="26.25" customHeight="1">
      <c r="A27" s="512"/>
      <c r="B27" s="512"/>
      <c r="C27" s="512"/>
      <c r="D27" s="512"/>
      <c r="E27" s="512"/>
      <c r="F27" s="512"/>
      <c r="G27" s="512"/>
    </row>
    <row r="28" spans="1:13" ht="26.25" customHeight="1">
      <c r="A28" s="516"/>
      <c r="B28" s="516"/>
      <c r="C28" s="516"/>
      <c r="D28" s="493" t="s">
        <v>1692</v>
      </c>
      <c r="E28" s="493"/>
      <c r="F28" s="493"/>
      <c r="G28" s="493"/>
      <c r="H28" s="517"/>
      <c r="I28" s="493"/>
      <c r="J28" s="495"/>
      <c r="K28" s="495"/>
      <c r="L28" s="494"/>
      <c r="M28" s="494"/>
    </row>
    <row r="29" spans="1:13" ht="26.25" customHeight="1">
      <c r="A29" s="516"/>
      <c r="B29" s="516"/>
      <c r="C29" s="516"/>
      <c r="D29" s="493" t="s">
        <v>1693</v>
      </c>
      <c r="E29" s="493"/>
      <c r="F29" s="493"/>
      <c r="G29" s="493"/>
      <c r="H29" s="517"/>
      <c r="I29" s="493"/>
      <c r="J29" s="495"/>
      <c r="K29" s="495"/>
      <c r="L29" s="494"/>
      <c r="M29" s="494"/>
    </row>
    <row r="30" spans="1:13" ht="26.25" customHeight="1">
      <c r="A30" s="516"/>
      <c r="B30" s="516"/>
      <c r="C30" s="516"/>
      <c r="D30" s="493"/>
      <c r="E30" s="493"/>
      <c r="F30" s="493"/>
      <c r="G30" s="493"/>
      <c r="H30" s="517"/>
      <c r="I30" s="518"/>
      <c r="J30" s="495"/>
      <c r="K30" s="495"/>
      <c r="L30" s="519"/>
      <c r="M30" s="519"/>
    </row>
    <row r="31" spans="1:13" ht="26.25" customHeight="1">
      <c r="A31" s="516"/>
      <c r="B31" s="516"/>
      <c r="C31" s="516"/>
      <c r="D31" s="506"/>
      <c r="E31" s="506"/>
      <c r="F31" s="506"/>
      <c r="G31" s="506"/>
      <c r="H31" s="519"/>
      <c r="I31" s="519"/>
      <c r="J31" s="519"/>
      <c r="K31" s="519"/>
      <c r="L31" s="519"/>
      <c r="M31" s="519"/>
    </row>
    <row r="32" spans="1:13" ht="26.25" customHeight="1">
      <c r="A32" s="516"/>
      <c r="B32" s="516"/>
      <c r="C32" s="516"/>
      <c r="D32" s="506"/>
      <c r="E32" s="506"/>
      <c r="F32" s="506"/>
      <c r="G32" s="506"/>
      <c r="H32" s="494"/>
      <c r="I32" s="494"/>
      <c r="J32" s="494"/>
      <c r="K32" s="494"/>
      <c r="L32" s="495"/>
      <c r="M32" s="519"/>
    </row>
    <row r="33" spans="1:15" ht="26.25" customHeight="1">
      <c r="A33" s="516"/>
      <c r="B33" s="516"/>
      <c r="C33" s="516"/>
      <c r="D33" s="516"/>
      <c r="E33" s="516"/>
      <c r="F33" s="516"/>
      <c r="G33" s="516"/>
      <c r="M33" s="513" t="s">
        <v>1561</v>
      </c>
      <c r="O33" s="520"/>
    </row>
    <row r="34" spans="1:15" ht="26.25" customHeight="1">
      <c r="A34" s="516"/>
      <c r="B34" s="516"/>
      <c r="C34" s="516"/>
      <c r="D34" s="516"/>
      <c r="E34" s="516"/>
      <c r="F34" s="516"/>
      <c r="G34" s="516"/>
      <c r="L34" s="516"/>
      <c r="M34" s="516"/>
      <c r="N34" s="520"/>
      <c r="O34" s="520"/>
    </row>
    <row r="35" spans="1:15" ht="26.25" customHeight="1">
      <c r="A35" s="516"/>
      <c r="B35" s="516"/>
      <c r="C35" s="516"/>
      <c r="D35" s="516"/>
      <c r="E35" s="516"/>
      <c r="F35" s="516"/>
      <c r="G35" s="516"/>
      <c r="L35" s="516"/>
      <c r="M35" s="516"/>
      <c r="N35" s="520"/>
      <c r="O35" s="520"/>
    </row>
    <row r="36" spans="1:15" ht="26.25" customHeight="1">
      <c r="A36" s="516"/>
      <c r="B36" s="516"/>
      <c r="M36" s="516"/>
      <c r="N36" s="520"/>
      <c r="O36" s="520"/>
    </row>
    <row r="37" spans="1:15" ht="26.25" customHeight="1">
      <c r="A37" s="516"/>
      <c r="B37" s="516"/>
      <c r="C37" s="516"/>
      <c r="D37" s="516"/>
      <c r="E37" s="516"/>
      <c r="F37" s="516"/>
      <c r="G37" s="516"/>
      <c r="M37" s="516"/>
      <c r="N37" s="520"/>
      <c r="O37" s="520"/>
    </row>
    <row r="38" spans="1:15" ht="26.25" customHeight="1">
      <c r="A38" s="516"/>
      <c r="B38" s="516"/>
      <c r="C38" s="516"/>
      <c r="D38" s="516"/>
      <c r="E38" s="516"/>
      <c r="F38" s="516"/>
      <c r="G38" s="516"/>
      <c r="M38" s="516"/>
      <c r="N38" s="520"/>
      <c r="O38" s="520"/>
    </row>
    <row r="39" spans="1:15" ht="26.25" customHeight="1">
      <c r="A39" s="516"/>
      <c r="B39" s="516"/>
      <c r="C39" s="516"/>
      <c r="D39" s="516"/>
      <c r="E39" s="516"/>
      <c r="F39" s="516"/>
      <c r="G39" s="516"/>
      <c r="M39" s="516"/>
      <c r="N39" s="520"/>
      <c r="O39" s="520"/>
    </row>
    <row r="40" spans="1:15" ht="26.25" customHeight="1">
      <c r="A40" s="516"/>
      <c r="B40" s="516"/>
      <c r="C40" s="516"/>
      <c r="D40" s="516"/>
      <c r="E40" s="516"/>
      <c r="F40" s="516"/>
      <c r="G40" s="516"/>
      <c r="M40" s="516"/>
      <c r="N40" s="520"/>
      <c r="O40" s="520"/>
    </row>
    <row r="41" spans="1:15" ht="26.25" customHeight="1">
      <c r="A41" s="516"/>
      <c r="B41" s="516"/>
      <c r="C41" s="516"/>
      <c r="D41" s="516"/>
      <c r="E41" s="516"/>
      <c r="F41" s="516"/>
      <c r="G41" s="516"/>
      <c r="M41" s="516"/>
      <c r="N41" s="520"/>
      <c r="O41" s="520"/>
    </row>
    <row r="42" spans="1:15" ht="26.25" customHeight="1">
      <c r="A42" s="516"/>
      <c r="B42" s="516"/>
      <c r="C42" s="516"/>
      <c r="D42" s="516"/>
      <c r="E42" s="516"/>
      <c r="F42" s="516"/>
      <c r="G42" s="516"/>
      <c r="H42" s="516"/>
      <c r="I42" s="516"/>
      <c r="J42" s="516"/>
      <c r="K42" s="516"/>
      <c r="L42" s="516"/>
      <c r="M42" s="516"/>
      <c r="N42" s="520"/>
      <c r="O42" s="520"/>
    </row>
    <row r="43" spans="1:15" ht="26.25" customHeight="1">
      <c r="A43" s="516"/>
      <c r="B43" s="516"/>
      <c r="C43" s="516"/>
      <c r="D43" s="516"/>
      <c r="E43" s="516"/>
      <c r="F43" s="516"/>
      <c r="G43" s="516"/>
      <c r="H43" s="516"/>
      <c r="I43" s="516"/>
      <c r="J43" s="516"/>
      <c r="K43" s="516"/>
      <c r="L43" s="516"/>
      <c r="M43" s="516"/>
      <c r="N43" s="520"/>
      <c r="O43" s="520"/>
    </row>
    <row r="44" spans="1:15" ht="26.25" customHeight="1">
      <c r="A44" s="516"/>
      <c r="B44" s="516"/>
      <c r="C44" s="516"/>
      <c r="D44" s="516"/>
      <c r="E44" s="516"/>
      <c r="F44" s="516"/>
      <c r="G44" s="516"/>
      <c r="H44" s="516"/>
      <c r="I44" s="516"/>
      <c r="J44" s="516"/>
      <c r="K44" s="516"/>
      <c r="L44" s="516"/>
      <c r="M44" s="516"/>
      <c r="N44" s="520"/>
      <c r="O44" s="520"/>
    </row>
    <row r="45" spans="1:15" ht="26.25" customHeight="1">
      <c r="A45" s="516"/>
      <c r="B45" s="516"/>
      <c r="C45" s="516"/>
      <c r="D45" s="516"/>
      <c r="E45" s="516"/>
      <c r="F45" s="516"/>
      <c r="G45" s="516"/>
      <c r="H45" s="516"/>
      <c r="I45" s="516"/>
      <c r="J45" s="516"/>
      <c r="K45" s="516"/>
      <c r="L45" s="516"/>
      <c r="M45" s="516"/>
      <c r="N45" s="520"/>
      <c r="O45" s="520"/>
    </row>
    <row r="46" spans="1:15" ht="26.25" customHeight="1">
      <c r="A46" s="516"/>
      <c r="B46" s="516"/>
      <c r="C46" s="516"/>
      <c r="D46" s="516"/>
      <c r="E46" s="516"/>
      <c r="F46" s="516"/>
      <c r="G46" s="516"/>
      <c r="H46" s="516"/>
      <c r="I46" s="516"/>
      <c r="J46" s="516"/>
      <c r="K46" s="516"/>
      <c r="L46" s="516"/>
      <c r="M46" s="516"/>
      <c r="N46" s="520"/>
      <c r="O46" s="520"/>
    </row>
    <row r="47" spans="1:15" ht="26.25" customHeight="1">
      <c r="A47" s="516"/>
      <c r="B47" s="516"/>
      <c r="C47" s="516"/>
      <c r="D47" s="516"/>
      <c r="E47" s="516"/>
      <c r="F47" s="516"/>
      <c r="G47" s="516"/>
      <c r="H47" s="516"/>
      <c r="I47" s="516"/>
      <c r="J47" s="516"/>
      <c r="K47" s="516"/>
      <c r="L47" s="516"/>
      <c r="M47" s="516"/>
      <c r="N47" s="520"/>
      <c r="O47" s="520"/>
    </row>
    <row r="48" spans="1:15" ht="26.25" customHeight="1">
      <c r="A48" s="516"/>
      <c r="B48" s="516"/>
      <c r="C48" s="516"/>
      <c r="D48" s="516"/>
      <c r="E48" s="516"/>
      <c r="F48" s="516"/>
      <c r="G48" s="516"/>
      <c r="H48" s="516"/>
      <c r="I48" s="516"/>
      <c r="J48" s="516"/>
      <c r="K48" s="516"/>
      <c r="L48" s="516"/>
      <c r="M48" s="516"/>
      <c r="N48" s="520"/>
      <c r="O48" s="520"/>
    </row>
    <row r="49" spans="1:15" ht="26.25" customHeight="1">
      <c r="A49" s="516"/>
      <c r="B49" s="516"/>
      <c r="C49" s="516"/>
      <c r="D49" s="516"/>
      <c r="E49" s="516"/>
      <c r="F49" s="516"/>
      <c r="G49" s="516"/>
      <c r="H49" s="516"/>
      <c r="I49" s="516"/>
      <c r="J49" s="516"/>
      <c r="K49" s="516"/>
      <c r="L49" s="516"/>
      <c r="M49" s="516"/>
      <c r="N49" s="520"/>
      <c r="O49" s="520"/>
    </row>
    <row r="50" spans="1:15" ht="24">
      <c r="A50" s="516"/>
      <c r="B50" s="516"/>
      <c r="C50" s="516"/>
      <c r="D50" s="516"/>
      <c r="E50" s="516"/>
      <c r="F50" s="516"/>
      <c r="G50" s="516"/>
      <c r="H50" s="516"/>
      <c r="I50" s="516"/>
      <c r="J50" s="516"/>
      <c r="K50" s="516"/>
      <c r="L50" s="516"/>
      <c r="M50" s="504"/>
      <c r="N50" s="521"/>
      <c r="O50" s="521"/>
    </row>
    <row r="51" spans="1:15" ht="24">
      <c r="A51" s="504"/>
      <c r="B51" s="504"/>
      <c r="C51" s="504"/>
      <c r="D51" s="504"/>
      <c r="E51" s="504"/>
      <c r="F51" s="504"/>
      <c r="G51" s="504"/>
      <c r="H51" s="504"/>
      <c r="I51" s="504"/>
      <c r="J51" s="504"/>
      <c r="K51" s="504"/>
      <c r="L51" s="504"/>
      <c r="M51" s="504"/>
      <c r="N51" s="521"/>
      <c r="O51" s="521"/>
    </row>
    <row r="52" spans="1:15" ht="24">
      <c r="A52" s="504"/>
      <c r="B52" s="504"/>
      <c r="C52" s="504"/>
      <c r="D52" s="504"/>
      <c r="E52" s="504"/>
      <c r="F52" s="504"/>
      <c r="G52" s="504"/>
      <c r="H52" s="504"/>
      <c r="I52" s="504"/>
      <c r="J52" s="504"/>
      <c r="K52" s="504"/>
      <c r="L52" s="504"/>
      <c r="M52" s="504"/>
      <c r="N52" s="521"/>
      <c r="O52" s="521"/>
    </row>
    <row r="53" spans="1:15">
      <c r="A53" s="504"/>
      <c r="B53" s="504"/>
      <c r="C53" s="504"/>
      <c r="D53" s="504"/>
      <c r="E53" s="504"/>
      <c r="F53" s="504"/>
      <c r="G53" s="504"/>
      <c r="H53" s="504"/>
      <c r="I53" s="504"/>
      <c r="J53" s="504"/>
      <c r="K53" s="504"/>
      <c r="L53" s="504"/>
    </row>
  </sheetData>
  <sheetProtection formatCells="0" formatColumns="0" formatRows="0" insertColumns="0" insertRows="0" selectLockedCells="1"/>
  <mergeCells count="7">
    <mergeCell ref="A19:M20"/>
    <mergeCell ref="B14:M14"/>
    <mergeCell ref="L2:M2"/>
    <mergeCell ref="K6:M6"/>
    <mergeCell ref="K7:M7"/>
    <mergeCell ref="K8:M8"/>
    <mergeCell ref="A17:M18"/>
  </mergeCells>
  <phoneticPr fontId="4"/>
  <pageMargins left="0.78740157480314965" right="0.59055118110236227" top="0.78740157480314965" bottom="0.98425196850393704" header="0.51181102362204722" footer="0.51181102362204722"/>
  <pageSetup paperSize="9" scale="79" orientation="portrait" r:id="rId1"/>
  <headerFooter alignWithMargins="0"/>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BCF99D-D6F4-4643-941A-0CCE503C0521}">
  <sheetPr>
    <tabColor theme="7" tint="0.59999389629810485"/>
  </sheetPr>
  <dimension ref="A1:BZ84"/>
  <sheetViews>
    <sheetView showGridLines="0" view="pageBreakPreview" zoomScaleNormal="100" zoomScaleSheetLayoutView="100" workbookViewId="0">
      <selection sqref="A1:AL1"/>
    </sheetView>
  </sheetViews>
  <sheetFormatPr defaultColWidth="8" defaultRowHeight="12"/>
  <cols>
    <col min="1" max="2" width="1.375" style="54" customWidth="1"/>
    <col min="3" max="38" width="2.375" style="54" customWidth="1"/>
    <col min="39" max="56" width="1.875" style="54" customWidth="1"/>
    <col min="57" max="57" width="1.875" style="531" customWidth="1"/>
    <col min="58" max="58" width="1.875" style="54" customWidth="1"/>
    <col min="59" max="59" width="2" style="54" customWidth="1"/>
    <col min="60" max="66" width="2.375" style="54" customWidth="1"/>
    <col min="67" max="84" width="2" style="54" customWidth="1"/>
    <col min="85" max="16384" width="8" style="54"/>
  </cols>
  <sheetData>
    <row r="1" spans="1:78" ht="14.1" customHeight="1">
      <c r="A1" s="1780" t="s">
        <v>1197</v>
      </c>
      <c r="B1" s="1780"/>
      <c r="C1" s="1780"/>
      <c r="D1" s="1780"/>
      <c r="E1" s="1780"/>
      <c r="F1" s="1780"/>
      <c r="G1" s="1780"/>
      <c r="H1" s="1780"/>
      <c r="I1" s="1780"/>
      <c r="J1" s="1780"/>
      <c r="K1" s="1780"/>
      <c r="L1" s="1780"/>
      <c r="M1" s="1780"/>
      <c r="N1" s="1780"/>
      <c r="O1" s="1780"/>
      <c r="P1" s="1780"/>
      <c r="Q1" s="1780"/>
      <c r="R1" s="1780"/>
      <c r="S1" s="1780"/>
      <c r="T1" s="1780"/>
      <c r="U1" s="1780"/>
      <c r="V1" s="1780"/>
      <c r="W1" s="1780"/>
      <c r="X1" s="1780"/>
      <c r="Y1" s="1780"/>
      <c r="Z1" s="1780"/>
      <c r="AA1" s="1780"/>
      <c r="AB1" s="1780"/>
      <c r="AC1" s="1780"/>
      <c r="AD1" s="1780"/>
      <c r="AE1" s="1780"/>
      <c r="AF1" s="1780"/>
      <c r="AG1" s="1780"/>
      <c r="AH1" s="1780"/>
      <c r="AI1" s="1780"/>
      <c r="AJ1" s="1780"/>
      <c r="AK1" s="1780"/>
      <c r="AL1" s="1780"/>
      <c r="AM1" s="716"/>
      <c r="AN1" s="646"/>
      <c r="AO1" s="646"/>
      <c r="AP1" s="646"/>
      <c r="AQ1" s="646"/>
      <c r="AR1" s="646"/>
      <c r="AS1" s="716"/>
      <c r="AT1" s="716"/>
      <c r="AU1" s="716"/>
      <c r="AV1" s="716"/>
      <c r="AW1" s="716"/>
      <c r="AX1" s="716"/>
      <c r="AY1" s="716"/>
      <c r="AZ1" s="716"/>
      <c r="BA1" s="716"/>
      <c r="BB1" s="716"/>
      <c r="BC1" s="716"/>
      <c r="BD1" s="716"/>
      <c r="BE1" s="716"/>
    </row>
    <row r="2" spans="1:78" ht="5.0999999999999996" customHeight="1" thickBot="1"/>
    <row r="3" spans="1:78" ht="14.1" customHeight="1">
      <c r="B3" s="1782" t="s">
        <v>185</v>
      </c>
      <c r="C3" s="1783"/>
      <c r="D3" s="1783"/>
      <c r="E3" s="1783"/>
      <c r="F3" s="1783"/>
      <c r="G3" s="1783"/>
      <c r="H3" s="1783"/>
      <c r="I3" s="1783"/>
      <c r="J3" s="1783"/>
      <c r="K3" s="1783"/>
      <c r="L3" s="1783"/>
      <c r="M3" s="1783"/>
      <c r="N3" s="1783"/>
      <c r="O3" s="1783"/>
      <c r="P3" s="1783"/>
      <c r="Q3" s="1783"/>
      <c r="R3" s="1783"/>
      <c r="S3" s="1783"/>
      <c r="T3" s="1783"/>
      <c r="U3" s="1783"/>
      <c r="V3" s="1783"/>
      <c r="W3" s="1783"/>
      <c r="X3" s="1783"/>
      <c r="Y3" s="2656"/>
      <c r="Z3" s="1868" t="s">
        <v>458</v>
      </c>
      <c r="AA3" s="1783"/>
      <c r="AB3" s="1783"/>
      <c r="AC3" s="1783"/>
      <c r="AD3" s="1783"/>
      <c r="AE3" s="1783"/>
      <c r="AF3" s="1783"/>
      <c r="AG3" s="1783"/>
      <c r="AH3" s="1783"/>
      <c r="AI3" s="1783"/>
      <c r="AJ3" s="1783"/>
      <c r="AK3" s="1783"/>
      <c r="AL3" s="1869"/>
      <c r="AM3" s="739"/>
      <c r="AN3" s="739"/>
      <c r="AO3" s="739"/>
      <c r="AP3" s="739"/>
      <c r="AQ3" s="739"/>
      <c r="AR3" s="739"/>
      <c r="AS3" s="739"/>
      <c r="AT3" s="739"/>
      <c r="AU3" s="739"/>
      <c r="AV3" s="739"/>
      <c r="AW3" s="739"/>
      <c r="AX3" s="739"/>
      <c r="AY3" s="739"/>
      <c r="AZ3" s="739"/>
      <c r="BA3" s="739"/>
      <c r="BB3" s="739"/>
      <c r="BC3" s="739"/>
      <c r="BD3" s="739"/>
      <c r="BE3" s="739"/>
    </row>
    <row r="4" spans="1:78" ht="14.1" customHeight="1">
      <c r="B4" s="2330">
        <v>4</v>
      </c>
      <c r="C4" s="2331"/>
      <c r="D4" s="1870" t="s">
        <v>464</v>
      </c>
      <c r="E4" s="1870"/>
      <c r="F4" s="1870"/>
      <c r="G4" s="1870"/>
      <c r="H4" s="1870"/>
      <c r="I4" s="1870"/>
      <c r="J4" s="1870"/>
      <c r="K4" s="1870"/>
      <c r="L4" s="1870"/>
      <c r="M4" s="1870"/>
      <c r="N4" s="1870"/>
      <c r="O4" s="1870"/>
      <c r="P4" s="1870"/>
      <c r="Q4" s="1870"/>
      <c r="R4" s="1870"/>
      <c r="S4" s="1870"/>
      <c r="T4" s="1870"/>
      <c r="U4" s="1870"/>
      <c r="V4" s="1870"/>
      <c r="W4" s="1870"/>
      <c r="X4" s="1870"/>
      <c r="Y4" s="740"/>
      <c r="Z4" s="71"/>
      <c r="AA4" s="55"/>
      <c r="AB4" s="55"/>
      <c r="AC4" s="55"/>
      <c r="AD4" s="562"/>
      <c r="AE4" s="562"/>
      <c r="AF4" s="562"/>
      <c r="AG4" s="562"/>
      <c r="AH4" s="562"/>
      <c r="AI4" s="562"/>
      <c r="AJ4" s="562"/>
      <c r="AK4" s="562"/>
      <c r="AL4" s="741"/>
      <c r="AM4" s="742"/>
      <c r="AN4" s="743"/>
      <c r="AO4" s="744"/>
      <c r="AP4" s="744"/>
      <c r="AQ4" s="744"/>
      <c r="AR4" s="744"/>
      <c r="AS4" s="744"/>
      <c r="AT4" s="744"/>
      <c r="AU4" s="744"/>
      <c r="AV4" s="744"/>
      <c r="AW4" s="744"/>
      <c r="AX4" s="744"/>
      <c r="AY4" s="744"/>
      <c r="AZ4" s="744"/>
      <c r="BA4" s="744"/>
      <c r="BB4" s="744"/>
      <c r="BC4" s="744"/>
      <c r="BD4" s="744"/>
      <c r="BE4" s="744"/>
      <c r="BF4" s="744"/>
      <c r="BG4" s="744"/>
      <c r="BH4" s="744"/>
    </row>
    <row r="5" spans="1:78" ht="14.1" customHeight="1">
      <c r="B5" s="1851" t="s">
        <v>444</v>
      </c>
      <c r="C5" s="1712"/>
      <c r="D5" s="1852" t="s">
        <v>793</v>
      </c>
      <c r="E5" s="1852"/>
      <c r="F5" s="1852"/>
      <c r="G5" s="1852"/>
      <c r="H5" s="1852"/>
      <c r="I5" s="1852"/>
      <c r="J5" s="1852"/>
      <c r="K5" s="1852"/>
      <c r="L5" s="1852"/>
      <c r="M5" s="1852"/>
      <c r="N5" s="1852"/>
      <c r="O5" s="1852"/>
      <c r="P5" s="1852"/>
      <c r="Q5" s="1852"/>
      <c r="R5" s="1852"/>
      <c r="S5" s="1852"/>
      <c r="T5" s="1852"/>
      <c r="U5" s="1852"/>
      <c r="V5" s="1852"/>
      <c r="W5" s="1852"/>
      <c r="X5" s="1852"/>
      <c r="Y5" s="1852"/>
      <c r="Z5" s="1852"/>
      <c r="AA5" s="1852"/>
      <c r="AB5" s="1852"/>
      <c r="AC5" s="1852"/>
      <c r="AD5" s="1852"/>
      <c r="AE5" s="1852"/>
      <c r="AF5" s="1852"/>
      <c r="AG5" s="1852"/>
      <c r="AH5" s="1852"/>
      <c r="AI5" s="1852"/>
      <c r="AJ5" s="1852"/>
      <c r="AK5" s="1852"/>
      <c r="AL5" s="64"/>
      <c r="AM5" s="742"/>
      <c r="AN5" s="744"/>
      <c r="AO5" s="744"/>
      <c r="AP5" s="744"/>
      <c r="AQ5" s="744"/>
      <c r="AR5" s="744"/>
      <c r="AS5" s="744"/>
      <c r="AT5" s="744"/>
      <c r="AU5" s="744"/>
      <c r="AV5" s="744"/>
      <c r="AW5" s="744"/>
      <c r="AX5" s="744"/>
      <c r="AY5" s="744"/>
      <c r="AZ5" s="744"/>
      <c r="BA5" s="744"/>
      <c r="BB5" s="744"/>
      <c r="BC5" s="744"/>
      <c r="BD5" s="744"/>
      <c r="BE5" s="744"/>
      <c r="BF5" s="744"/>
      <c r="BG5" s="744"/>
      <c r="BH5" s="744"/>
    </row>
    <row r="6" spans="1:78" ht="14.1" customHeight="1">
      <c r="B6" s="61"/>
      <c r="C6" s="745" t="s">
        <v>35</v>
      </c>
      <c r="D6" s="2657" t="s">
        <v>1237</v>
      </c>
      <c r="E6" s="2657"/>
      <c r="F6" s="2657"/>
      <c r="G6" s="2657"/>
      <c r="H6" s="2658" t="s">
        <v>1624</v>
      </c>
      <c r="I6" s="2658"/>
      <c r="J6" s="2658"/>
      <c r="K6" s="2658"/>
      <c r="L6" s="2658"/>
      <c r="M6" s="2658"/>
      <c r="N6" s="2658"/>
      <c r="O6" s="2658"/>
      <c r="P6" s="2658"/>
      <c r="Q6" s="2658"/>
      <c r="R6" s="2658"/>
      <c r="S6" s="2658"/>
      <c r="T6" s="2659"/>
      <c r="U6" s="2659"/>
      <c r="V6" s="2607" t="s">
        <v>194</v>
      </c>
      <c r="W6" s="2607"/>
      <c r="X6" s="2607"/>
      <c r="Y6" s="2607"/>
      <c r="Z6" s="2607"/>
      <c r="AA6" s="2607"/>
      <c r="AB6" s="2655"/>
      <c r="AC6" s="2655"/>
      <c r="AD6" s="2607" t="s">
        <v>186</v>
      </c>
      <c r="AE6" s="2607"/>
      <c r="AF6" s="746"/>
      <c r="AG6" s="747" t="s">
        <v>28</v>
      </c>
      <c r="AH6" s="746"/>
      <c r="AI6" s="1848" t="s">
        <v>187</v>
      </c>
      <c r="AJ6" s="1848"/>
      <c r="AK6" s="1848"/>
      <c r="AL6" s="621"/>
      <c r="AM6" s="748"/>
      <c r="AN6" s="744"/>
      <c r="AO6" s="744"/>
      <c r="AP6" s="744"/>
      <c r="AQ6" s="744"/>
      <c r="AR6" s="744"/>
      <c r="AS6" s="744"/>
      <c r="AT6" s="744"/>
      <c r="AU6" s="744"/>
      <c r="AV6" s="744"/>
      <c r="AW6" s="744"/>
      <c r="AX6" s="744"/>
      <c r="AY6" s="744"/>
      <c r="AZ6" s="744"/>
      <c r="BA6" s="744"/>
      <c r="BB6" s="744"/>
      <c r="BC6" s="744"/>
      <c r="BD6" s="744"/>
      <c r="BE6" s="744"/>
      <c r="BF6" s="744"/>
      <c r="BG6" s="744"/>
      <c r="BH6" s="744"/>
    </row>
    <row r="7" spans="1:78" ht="14.1" customHeight="1">
      <c r="B7" s="61"/>
      <c r="C7" s="2664"/>
      <c r="D7" s="2384"/>
      <c r="E7" s="2665"/>
      <c r="F7" s="1751" t="s">
        <v>465</v>
      </c>
      <c r="G7" s="1752"/>
      <c r="H7" s="1752"/>
      <c r="I7" s="1753"/>
      <c r="J7" s="1751" t="s">
        <v>466</v>
      </c>
      <c r="K7" s="1752"/>
      <c r="L7" s="1752"/>
      <c r="M7" s="1753"/>
      <c r="N7" s="1751" t="s">
        <v>467</v>
      </c>
      <c r="O7" s="1752"/>
      <c r="P7" s="1752"/>
      <c r="Q7" s="1753"/>
      <c r="R7" s="1751" t="s">
        <v>435</v>
      </c>
      <c r="S7" s="1752"/>
      <c r="T7" s="1752"/>
      <c r="U7" s="1753"/>
      <c r="V7" s="1751" t="s">
        <v>468</v>
      </c>
      <c r="W7" s="1752"/>
      <c r="X7" s="1752"/>
      <c r="Y7" s="1753"/>
      <c r="Z7" s="1751" t="s">
        <v>437</v>
      </c>
      <c r="AA7" s="1752"/>
      <c r="AB7" s="1752"/>
      <c r="AC7" s="1752"/>
      <c r="AD7" s="1751" t="s">
        <v>188</v>
      </c>
      <c r="AE7" s="1752"/>
      <c r="AF7" s="1752"/>
      <c r="AG7" s="1753"/>
      <c r="AH7" s="1767" t="s">
        <v>151</v>
      </c>
      <c r="AI7" s="1768"/>
      <c r="AJ7" s="1769"/>
      <c r="AK7" s="137"/>
      <c r="AL7" s="621"/>
      <c r="AM7" s="748"/>
      <c r="AN7" s="744"/>
      <c r="AO7" s="744"/>
      <c r="AP7" s="744"/>
      <c r="AQ7" s="744"/>
      <c r="AR7" s="744"/>
      <c r="AS7" s="744"/>
      <c r="AT7" s="744"/>
      <c r="AU7" s="744"/>
      <c r="AV7" s="744"/>
      <c r="AW7" s="744"/>
      <c r="AX7" s="744"/>
      <c r="AY7" s="744"/>
      <c r="AZ7" s="744"/>
      <c r="BA7" s="744"/>
      <c r="BB7" s="744"/>
      <c r="BC7" s="744"/>
      <c r="BD7" s="744"/>
      <c r="BE7" s="744"/>
      <c r="BF7" s="744"/>
      <c r="BG7" s="744"/>
      <c r="BH7" s="744"/>
      <c r="BI7" s="137"/>
      <c r="BJ7" s="137"/>
    </row>
    <row r="8" spans="1:78" ht="14.1" customHeight="1">
      <c r="B8" s="61"/>
      <c r="C8" s="2666"/>
      <c r="D8" s="2667"/>
      <c r="E8" s="2668"/>
      <c r="F8" s="2660" t="s">
        <v>1108</v>
      </c>
      <c r="G8" s="2661"/>
      <c r="H8" s="2662" t="s">
        <v>1109</v>
      </c>
      <c r="I8" s="2663"/>
      <c r="J8" s="2660" t="s">
        <v>1108</v>
      </c>
      <c r="K8" s="2661"/>
      <c r="L8" s="2662" t="s">
        <v>1109</v>
      </c>
      <c r="M8" s="2663"/>
      <c r="N8" s="2660" t="s">
        <v>1108</v>
      </c>
      <c r="O8" s="2661"/>
      <c r="P8" s="2662" t="s">
        <v>1109</v>
      </c>
      <c r="Q8" s="2663"/>
      <c r="R8" s="2660" t="s">
        <v>1108</v>
      </c>
      <c r="S8" s="2661"/>
      <c r="T8" s="2662" t="s">
        <v>1109</v>
      </c>
      <c r="U8" s="2663"/>
      <c r="V8" s="2660" t="s">
        <v>1108</v>
      </c>
      <c r="W8" s="2661"/>
      <c r="X8" s="2662" t="s">
        <v>1109</v>
      </c>
      <c r="Y8" s="2663"/>
      <c r="Z8" s="2660" t="s">
        <v>1108</v>
      </c>
      <c r="AA8" s="2661"/>
      <c r="AB8" s="2662" t="s">
        <v>1109</v>
      </c>
      <c r="AC8" s="2663"/>
      <c r="AD8" s="2660" t="s">
        <v>1108</v>
      </c>
      <c r="AE8" s="2661"/>
      <c r="AF8" s="2662" t="s">
        <v>1109</v>
      </c>
      <c r="AG8" s="2663"/>
      <c r="AH8" s="1625"/>
      <c r="AI8" s="1626"/>
      <c r="AJ8" s="1770"/>
      <c r="AK8" s="137"/>
      <c r="AL8" s="621"/>
      <c r="AM8" s="748"/>
      <c r="AN8" s="744"/>
      <c r="AO8" s="744"/>
      <c r="AP8" s="744"/>
      <c r="AQ8" s="744"/>
      <c r="AR8" s="744"/>
      <c r="AS8" s="744"/>
      <c r="AT8" s="744"/>
      <c r="AU8" s="744"/>
      <c r="AV8" s="744"/>
      <c r="AW8" s="744"/>
      <c r="AX8" s="744"/>
      <c r="AY8" s="744"/>
      <c r="AZ8" s="744"/>
      <c r="BA8" s="744"/>
      <c r="BB8" s="744"/>
      <c r="BC8" s="744"/>
      <c r="BD8" s="744"/>
      <c r="BE8" s="744"/>
      <c r="BF8" s="744"/>
      <c r="BG8" s="744"/>
      <c r="BH8" s="744"/>
      <c r="BI8" s="137"/>
      <c r="BJ8" s="137"/>
    </row>
    <row r="9" spans="1:78" ht="14.1" customHeight="1">
      <c r="B9" s="61"/>
      <c r="C9" s="2678">
        <v>4</v>
      </c>
      <c r="D9" s="2679"/>
      <c r="E9" s="2680"/>
      <c r="F9" s="2681"/>
      <c r="G9" s="2682"/>
      <c r="H9" s="2676"/>
      <c r="I9" s="2677"/>
      <c r="J9" s="2681"/>
      <c r="K9" s="2682"/>
      <c r="L9" s="2676"/>
      <c r="M9" s="2677"/>
      <c r="N9" s="2681"/>
      <c r="O9" s="2682"/>
      <c r="P9" s="2676"/>
      <c r="Q9" s="2677"/>
      <c r="R9" s="2681"/>
      <c r="S9" s="2682"/>
      <c r="T9" s="2676"/>
      <c r="U9" s="2677"/>
      <c r="V9" s="2681"/>
      <c r="W9" s="2682"/>
      <c r="X9" s="2676"/>
      <c r="Y9" s="2677"/>
      <c r="Z9" s="2681"/>
      <c r="AA9" s="2682"/>
      <c r="AB9" s="2676"/>
      <c r="AC9" s="2677"/>
      <c r="AD9" s="2683">
        <f t="shared" ref="AD9:AD20" si="0">SUM(F9,J9,N9,R9,V9,Z9)</f>
        <v>0</v>
      </c>
      <c r="AE9" s="2686"/>
      <c r="AF9" s="2692">
        <f t="shared" ref="AF9:AF20" si="1">SUM(H9,L9,P9,T9,X9,AB9)</f>
        <v>0</v>
      </c>
      <c r="AG9" s="2685"/>
      <c r="AH9" s="2683">
        <f t="shared" ref="AH9:AH20" si="2">SUM(AD9:AG9)</f>
        <v>0</v>
      </c>
      <c r="AI9" s="2684"/>
      <c r="AJ9" s="2685"/>
      <c r="AK9" s="749"/>
      <c r="AL9" s="621"/>
      <c r="AM9" s="748"/>
      <c r="AN9" s="744"/>
      <c r="AO9" s="744"/>
      <c r="AP9" s="744"/>
      <c r="AQ9" s="744"/>
      <c r="AR9" s="744"/>
      <c r="AS9" s="744"/>
      <c r="AT9" s="744"/>
      <c r="AU9" s="744"/>
      <c r="AV9" s="744"/>
      <c r="AW9" s="744"/>
      <c r="AX9" s="744"/>
      <c r="AY9" s="744"/>
      <c r="AZ9" s="744"/>
      <c r="BA9" s="744"/>
      <c r="BB9" s="744"/>
      <c r="BC9" s="744"/>
      <c r="BD9" s="744"/>
      <c r="BE9" s="744"/>
      <c r="BF9" s="744"/>
      <c r="BG9" s="744"/>
      <c r="BH9" s="744"/>
      <c r="BI9" s="137"/>
      <c r="BJ9" s="137"/>
    </row>
    <row r="10" spans="1:78" ht="13.5" customHeight="1">
      <c r="A10" s="55"/>
      <c r="B10" s="66"/>
      <c r="C10" s="2669">
        <v>5</v>
      </c>
      <c r="D10" s="2670"/>
      <c r="E10" s="2671"/>
      <c r="F10" s="2672"/>
      <c r="G10" s="2673"/>
      <c r="H10" s="2674"/>
      <c r="I10" s="2675"/>
      <c r="J10" s="2672"/>
      <c r="K10" s="2673"/>
      <c r="L10" s="2674"/>
      <c r="M10" s="2675"/>
      <c r="N10" s="2672"/>
      <c r="O10" s="2673"/>
      <c r="P10" s="2674"/>
      <c r="Q10" s="2675"/>
      <c r="R10" s="2672"/>
      <c r="S10" s="2673"/>
      <c r="T10" s="2674"/>
      <c r="U10" s="2675"/>
      <c r="V10" s="2672"/>
      <c r="W10" s="2673"/>
      <c r="X10" s="2674"/>
      <c r="Y10" s="2675"/>
      <c r="Z10" s="2672"/>
      <c r="AA10" s="2673"/>
      <c r="AB10" s="2674"/>
      <c r="AC10" s="2675"/>
      <c r="AD10" s="2689">
        <f t="shared" si="0"/>
        <v>0</v>
      </c>
      <c r="AE10" s="2691"/>
      <c r="AF10" s="2687">
        <f t="shared" si="1"/>
        <v>0</v>
      </c>
      <c r="AG10" s="2688"/>
      <c r="AH10" s="2689">
        <f t="shared" si="2"/>
        <v>0</v>
      </c>
      <c r="AI10" s="2690"/>
      <c r="AJ10" s="2688"/>
      <c r="AK10" s="749"/>
      <c r="AL10" s="621"/>
      <c r="AM10" s="748"/>
      <c r="AN10" s="744"/>
      <c r="AO10" s="744"/>
      <c r="AP10" s="744"/>
      <c r="AQ10" s="744"/>
      <c r="AR10" s="744"/>
      <c r="AS10" s="744"/>
      <c r="AT10" s="744"/>
      <c r="AU10" s="744"/>
      <c r="AV10" s="744"/>
      <c r="AW10" s="744"/>
      <c r="AX10" s="744"/>
      <c r="AY10" s="744"/>
      <c r="AZ10" s="744"/>
      <c r="BA10" s="744"/>
      <c r="BB10" s="744"/>
      <c r="BC10" s="744"/>
      <c r="BD10" s="744"/>
      <c r="BE10" s="744"/>
      <c r="BF10" s="744"/>
      <c r="BG10" s="744"/>
      <c r="BH10" s="744"/>
      <c r="BI10" s="137"/>
      <c r="BJ10" s="137"/>
    </row>
    <row r="11" spans="1:78" ht="14.1" customHeight="1">
      <c r="A11" s="55"/>
      <c r="B11" s="710"/>
      <c r="C11" s="2669">
        <v>6</v>
      </c>
      <c r="D11" s="2670"/>
      <c r="E11" s="2671"/>
      <c r="F11" s="2672"/>
      <c r="G11" s="2673"/>
      <c r="H11" s="2674"/>
      <c r="I11" s="2675"/>
      <c r="J11" s="2672"/>
      <c r="K11" s="2673"/>
      <c r="L11" s="2674"/>
      <c r="M11" s="2675"/>
      <c r="N11" s="2672"/>
      <c r="O11" s="2673"/>
      <c r="P11" s="2674"/>
      <c r="Q11" s="2675"/>
      <c r="R11" s="2672"/>
      <c r="S11" s="2673"/>
      <c r="T11" s="2674"/>
      <c r="U11" s="2675"/>
      <c r="V11" s="2672"/>
      <c r="W11" s="2673"/>
      <c r="X11" s="2674"/>
      <c r="Y11" s="2675"/>
      <c r="Z11" s="2672"/>
      <c r="AA11" s="2673"/>
      <c r="AB11" s="2674"/>
      <c r="AC11" s="2675"/>
      <c r="AD11" s="2689">
        <f t="shared" si="0"/>
        <v>0</v>
      </c>
      <c r="AE11" s="2691"/>
      <c r="AF11" s="2687">
        <f t="shared" si="1"/>
        <v>0</v>
      </c>
      <c r="AG11" s="2688"/>
      <c r="AH11" s="2689">
        <f t="shared" si="2"/>
        <v>0</v>
      </c>
      <c r="AI11" s="2690"/>
      <c r="AJ11" s="2688"/>
      <c r="AK11" s="749"/>
      <c r="AL11" s="64"/>
      <c r="AM11" s="66"/>
      <c r="AN11" s="744"/>
      <c r="AO11" s="744"/>
      <c r="AP11" s="744"/>
      <c r="AQ11" s="744"/>
      <c r="AR11" s="744"/>
      <c r="AS11" s="744"/>
      <c r="AT11" s="744"/>
      <c r="AU11" s="744"/>
      <c r="AV11" s="744"/>
      <c r="AW11" s="744"/>
      <c r="AX11" s="744"/>
      <c r="AY11" s="744"/>
      <c r="AZ11" s="744"/>
      <c r="BA11" s="744"/>
      <c r="BB11" s="744"/>
      <c r="BC11" s="744"/>
      <c r="BD11" s="744"/>
      <c r="BE11" s="744"/>
      <c r="BF11" s="744"/>
      <c r="BG11" s="744"/>
      <c r="BH11" s="744"/>
      <c r="BI11" s="137"/>
      <c r="BJ11" s="137"/>
    </row>
    <row r="12" spans="1:78" ht="14.1" customHeight="1">
      <c r="A12" s="55"/>
      <c r="B12" s="61"/>
      <c r="C12" s="2669">
        <v>7</v>
      </c>
      <c r="D12" s="2670"/>
      <c r="E12" s="2671"/>
      <c r="F12" s="2672"/>
      <c r="G12" s="2673"/>
      <c r="H12" s="2674"/>
      <c r="I12" s="2675"/>
      <c r="J12" s="2672"/>
      <c r="K12" s="2673"/>
      <c r="L12" s="2674"/>
      <c r="M12" s="2675"/>
      <c r="N12" s="2672"/>
      <c r="O12" s="2673"/>
      <c r="P12" s="2674"/>
      <c r="Q12" s="2675"/>
      <c r="R12" s="2672"/>
      <c r="S12" s="2673"/>
      <c r="T12" s="2674"/>
      <c r="U12" s="2675"/>
      <c r="V12" s="2672"/>
      <c r="W12" s="2673"/>
      <c r="X12" s="2674"/>
      <c r="Y12" s="2675"/>
      <c r="Z12" s="2672"/>
      <c r="AA12" s="2673"/>
      <c r="AB12" s="2674"/>
      <c r="AC12" s="2675"/>
      <c r="AD12" s="2689">
        <f t="shared" si="0"/>
        <v>0</v>
      </c>
      <c r="AE12" s="2691"/>
      <c r="AF12" s="2687">
        <f t="shared" si="1"/>
        <v>0</v>
      </c>
      <c r="AG12" s="2688"/>
      <c r="AH12" s="2689">
        <f t="shared" si="2"/>
        <v>0</v>
      </c>
      <c r="AI12" s="2690"/>
      <c r="AJ12" s="2688"/>
      <c r="AK12" s="749"/>
      <c r="AL12" s="64"/>
      <c r="AM12" s="66"/>
      <c r="AN12" s="744"/>
      <c r="AO12" s="744"/>
      <c r="AP12" s="744"/>
      <c r="AQ12" s="744"/>
      <c r="AR12" s="744"/>
      <c r="AS12" s="744"/>
      <c r="AT12" s="744"/>
      <c r="AU12" s="744"/>
      <c r="AV12" s="744"/>
      <c r="AW12" s="744"/>
      <c r="AX12" s="744"/>
      <c r="AY12" s="744"/>
      <c r="AZ12" s="744"/>
      <c r="BA12" s="744"/>
      <c r="BB12" s="744"/>
      <c r="BC12" s="744"/>
      <c r="BD12" s="744"/>
      <c r="BE12" s="744"/>
      <c r="BF12" s="744"/>
      <c r="BG12" s="744"/>
      <c r="BH12" s="744"/>
      <c r="BI12" s="137"/>
      <c r="BJ12" s="137"/>
    </row>
    <row r="13" spans="1:78" ht="12.95" customHeight="1">
      <c r="A13" s="55"/>
      <c r="B13" s="61"/>
      <c r="C13" s="2669">
        <v>8</v>
      </c>
      <c r="D13" s="2670"/>
      <c r="E13" s="2671"/>
      <c r="F13" s="2672"/>
      <c r="G13" s="2673"/>
      <c r="H13" s="2674"/>
      <c r="I13" s="2675"/>
      <c r="J13" s="2672"/>
      <c r="K13" s="2673"/>
      <c r="L13" s="2674"/>
      <c r="M13" s="2675"/>
      <c r="N13" s="2672"/>
      <c r="O13" s="2673"/>
      <c r="P13" s="2674"/>
      <c r="Q13" s="2675"/>
      <c r="R13" s="2672"/>
      <c r="S13" s="2673"/>
      <c r="T13" s="2674"/>
      <c r="U13" s="2675"/>
      <c r="V13" s="2672"/>
      <c r="W13" s="2673"/>
      <c r="X13" s="2674"/>
      <c r="Y13" s="2675"/>
      <c r="Z13" s="2672"/>
      <c r="AA13" s="2673"/>
      <c r="AB13" s="2674"/>
      <c r="AC13" s="2675"/>
      <c r="AD13" s="2689">
        <f t="shared" si="0"/>
        <v>0</v>
      </c>
      <c r="AE13" s="2691"/>
      <c r="AF13" s="2687">
        <f t="shared" si="1"/>
        <v>0</v>
      </c>
      <c r="AG13" s="2688"/>
      <c r="AH13" s="2689">
        <f t="shared" si="2"/>
        <v>0</v>
      </c>
      <c r="AI13" s="2690"/>
      <c r="AJ13" s="2688"/>
      <c r="AK13" s="749"/>
      <c r="AL13" s="64"/>
      <c r="AN13" s="744"/>
      <c r="AO13" s="744"/>
      <c r="AP13" s="744"/>
      <c r="AQ13" s="744"/>
      <c r="AR13" s="744"/>
      <c r="AS13" s="744"/>
      <c r="AU13" s="750"/>
      <c r="BE13" s="54"/>
    </row>
    <row r="14" spans="1:78" ht="12.95" customHeight="1">
      <c r="A14" s="55"/>
      <c r="B14" s="61"/>
      <c r="C14" s="2669">
        <v>9</v>
      </c>
      <c r="D14" s="2670"/>
      <c r="E14" s="2671"/>
      <c r="F14" s="2672"/>
      <c r="G14" s="2673"/>
      <c r="H14" s="2674"/>
      <c r="I14" s="2675"/>
      <c r="J14" s="2672"/>
      <c r="K14" s="2673"/>
      <c r="L14" s="2674"/>
      <c r="M14" s="2675"/>
      <c r="N14" s="2672"/>
      <c r="O14" s="2673"/>
      <c r="P14" s="2674"/>
      <c r="Q14" s="2675"/>
      <c r="R14" s="2672"/>
      <c r="S14" s="2673"/>
      <c r="T14" s="2674"/>
      <c r="U14" s="2675"/>
      <c r="V14" s="2672"/>
      <c r="W14" s="2673"/>
      <c r="X14" s="2674"/>
      <c r="Y14" s="2675"/>
      <c r="Z14" s="2672"/>
      <c r="AA14" s="2673"/>
      <c r="AB14" s="2674"/>
      <c r="AC14" s="2675"/>
      <c r="AD14" s="2689">
        <f t="shared" si="0"/>
        <v>0</v>
      </c>
      <c r="AE14" s="2691"/>
      <c r="AF14" s="2687">
        <f t="shared" si="1"/>
        <v>0</v>
      </c>
      <c r="AG14" s="2688"/>
      <c r="AH14" s="2689">
        <f t="shared" si="2"/>
        <v>0</v>
      </c>
      <c r="AI14" s="2690"/>
      <c r="AJ14" s="2688"/>
      <c r="AK14" s="749"/>
      <c r="AL14" s="64"/>
      <c r="AN14" s="744"/>
      <c r="AO14" s="744"/>
      <c r="AP14" s="744"/>
      <c r="AQ14" s="744"/>
      <c r="AR14" s="744"/>
      <c r="AS14" s="744"/>
      <c r="AT14" s="750"/>
      <c r="AU14" s="750"/>
      <c r="AV14" s="118"/>
      <c r="AW14" s="118"/>
      <c r="AX14" s="118"/>
      <c r="AY14" s="118"/>
      <c r="AZ14" s="118"/>
      <c r="BA14" s="118"/>
      <c r="BB14" s="118"/>
      <c r="BC14" s="118"/>
      <c r="BD14" s="118"/>
      <c r="BE14" s="118"/>
      <c r="BF14" s="118"/>
      <c r="BG14" s="118"/>
      <c r="BH14" s="118"/>
      <c r="BI14" s="118"/>
      <c r="BJ14" s="118"/>
      <c r="BK14" s="118"/>
      <c r="BL14" s="118"/>
      <c r="BM14" s="118"/>
      <c r="BN14" s="118"/>
      <c r="BO14" s="118"/>
      <c r="BP14" s="118"/>
      <c r="BQ14" s="118"/>
      <c r="BR14" s="118"/>
      <c r="BS14" s="118"/>
      <c r="BT14" s="118"/>
      <c r="BU14" s="118"/>
      <c r="BV14" s="118"/>
      <c r="BW14" s="118"/>
    </row>
    <row r="15" spans="1:78" ht="12.95" customHeight="1">
      <c r="A15" s="55"/>
      <c r="B15" s="61"/>
      <c r="C15" s="2669">
        <v>10</v>
      </c>
      <c r="D15" s="2670"/>
      <c r="E15" s="2671"/>
      <c r="F15" s="2672"/>
      <c r="G15" s="2673"/>
      <c r="H15" s="2674"/>
      <c r="I15" s="2675"/>
      <c r="J15" s="2672"/>
      <c r="K15" s="2673"/>
      <c r="L15" s="2674"/>
      <c r="M15" s="2675"/>
      <c r="N15" s="2672"/>
      <c r="O15" s="2673"/>
      <c r="P15" s="2674"/>
      <c r="Q15" s="2675"/>
      <c r="R15" s="2672"/>
      <c r="S15" s="2673"/>
      <c r="T15" s="2674"/>
      <c r="U15" s="2675"/>
      <c r="V15" s="2672"/>
      <c r="W15" s="2673"/>
      <c r="X15" s="2674"/>
      <c r="Y15" s="2675"/>
      <c r="Z15" s="2672"/>
      <c r="AA15" s="2673"/>
      <c r="AB15" s="2674"/>
      <c r="AC15" s="2675"/>
      <c r="AD15" s="2689">
        <f t="shared" si="0"/>
        <v>0</v>
      </c>
      <c r="AE15" s="2691"/>
      <c r="AF15" s="2687">
        <f t="shared" si="1"/>
        <v>0</v>
      </c>
      <c r="AG15" s="2688"/>
      <c r="AH15" s="2689">
        <f t="shared" si="2"/>
        <v>0</v>
      </c>
      <c r="AI15" s="2690"/>
      <c r="AJ15" s="2688"/>
      <c r="AK15" s="749"/>
      <c r="AL15" s="64"/>
      <c r="AP15" s="137"/>
      <c r="AQ15" s="137"/>
      <c r="AR15" s="137"/>
      <c r="AS15" s="137"/>
      <c r="AT15" s="751"/>
      <c r="AU15" s="751"/>
      <c r="AV15" s="565"/>
      <c r="AW15" s="565"/>
      <c r="AX15" s="752"/>
      <c r="AY15" s="752"/>
      <c r="AZ15" s="565"/>
      <c r="BA15" s="565"/>
      <c r="BB15" s="752"/>
      <c r="BC15" s="752"/>
      <c r="BD15" s="565"/>
      <c r="BE15" s="565"/>
      <c r="BF15" s="752"/>
      <c r="BG15" s="752"/>
      <c r="BH15" s="565"/>
      <c r="BI15" s="565"/>
      <c r="BJ15" s="752"/>
      <c r="BK15" s="752"/>
      <c r="BL15" s="565"/>
      <c r="BM15" s="565"/>
      <c r="BN15" s="752"/>
      <c r="BO15" s="752"/>
      <c r="BP15" s="565"/>
      <c r="BQ15" s="565"/>
      <c r="BR15" s="752"/>
      <c r="BS15" s="752"/>
      <c r="BT15" s="749"/>
      <c r="BU15" s="749"/>
      <c r="BV15" s="749"/>
      <c r="BW15" s="749"/>
      <c r="BX15" s="749"/>
      <c r="BY15" s="749"/>
      <c r="BZ15" s="749"/>
    </row>
    <row r="16" spans="1:78" ht="12.95" customHeight="1">
      <c r="A16" s="55"/>
      <c r="B16" s="61"/>
      <c r="C16" s="2669">
        <v>11</v>
      </c>
      <c r="D16" s="2670"/>
      <c r="E16" s="2671"/>
      <c r="F16" s="2672"/>
      <c r="G16" s="2673"/>
      <c r="H16" s="2674"/>
      <c r="I16" s="2675"/>
      <c r="J16" s="2672"/>
      <c r="K16" s="2673"/>
      <c r="L16" s="2674"/>
      <c r="M16" s="2675"/>
      <c r="N16" s="2672"/>
      <c r="O16" s="2673"/>
      <c r="P16" s="2674"/>
      <c r="Q16" s="2675"/>
      <c r="R16" s="2672"/>
      <c r="S16" s="2673"/>
      <c r="T16" s="2674"/>
      <c r="U16" s="2675"/>
      <c r="V16" s="2672"/>
      <c r="W16" s="2673"/>
      <c r="X16" s="2674"/>
      <c r="Y16" s="2675"/>
      <c r="Z16" s="2672"/>
      <c r="AA16" s="2673"/>
      <c r="AB16" s="2674"/>
      <c r="AC16" s="2675"/>
      <c r="AD16" s="2689">
        <f t="shared" si="0"/>
        <v>0</v>
      </c>
      <c r="AE16" s="2691"/>
      <c r="AF16" s="2687">
        <f t="shared" si="1"/>
        <v>0</v>
      </c>
      <c r="AG16" s="2688"/>
      <c r="AH16" s="2689">
        <f t="shared" si="2"/>
        <v>0</v>
      </c>
      <c r="AI16" s="2690"/>
      <c r="AJ16" s="2688"/>
      <c r="AK16" s="749"/>
      <c r="AL16" s="64"/>
      <c r="AT16" s="751"/>
      <c r="AU16" s="751"/>
      <c r="AV16" s="565"/>
      <c r="AW16" s="565"/>
      <c r="AX16" s="752"/>
      <c r="AY16" s="752"/>
      <c r="AZ16" s="565"/>
      <c r="BA16" s="565"/>
      <c r="BB16" s="752"/>
      <c r="BC16" s="752"/>
      <c r="BD16" s="565"/>
      <c r="BE16" s="565"/>
      <c r="BF16" s="752"/>
      <c r="BG16" s="752"/>
      <c r="BH16" s="565"/>
      <c r="BI16" s="565"/>
      <c r="BJ16" s="752"/>
      <c r="BK16" s="752"/>
      <c r="BL16" s="565"/>
      <c r="BM16" s="565"/>
      <c r="BN16" s="752"/>
      <c r="BO16" s="752"/>
      <c r="BP16" s="565"/>
      <c r="BQ16" s="565"/>
      <c r="BR16" s="752"/>
      <c r="BS16" s="752"/>
      <c r="BT16" s="749"/>
      <c r="BU16" s="749"/>
      <c r="BV16" s="749"/>
      <c r="BW16" s="749"/>
      <c r="BX16" s="749"/>
      <c r="BY16" s="749"/>
      <c r="BZ16" s="749"/>
    </row>
    <row r="17" spans="1:78" ht="12.95" customHeight="1">
      <c r="A17" s="55"/>
      <c r="B17" s="61"/>
      <c r="C17" s="2669">
        <v>12</v>
      </c>
      <c r="D17" s="2670"/>
      <c r="E17" s="2693"/>
      <c r="F17" s="2672"/>
      <c r="G17" s="2673"/>
      <c r="H17" s="2674"/>
      <c r="I17" s="2675"/>
      <c r="J17" s="2672"/>
      <c r="K17" s="2673"/>
      <c r="L17" s="2674"/>
      <c r="M17" s="2675"/>
      <c r="N17" s="2672"/>
      <c r="O17" s="2673"/>
      <c r="P17" s="2674"/>
      <c r="Q17" s="2675"/>
      <c r="R17" s="2672"/>
      <c r="S17" s="2673"/>
      <c r="T17" s="2674"/>
      <c r="U17" s="2675"/>
      <c r="V17" s="2672"/>
      <c r="W17" s="2673"/>
      <c r="X17" s="2674"/>
      <c r="Y17" s="2675"/>
      <c r="Z17" s="2672"/>
      <c r="AA17" s="2673"/>
      <c r="AB17" s="2674"/>
      <c r="AC17" s="2675"/>
      <c r="AD17" s="2689">
        <f t="shared" si="0"/>
        <v>0</v>
      </c>
      <c r="AE17" s="2691"/>
      <c r="AF17" s="2687">
        <f t="shared" si="1"/>
        <v>0</v>
      </c>
      <c r="AG17" s="2688"/>
      <c r="AH17" s="2689">
        <f t="shared" si="2"/>
        <v>0</v>
      </c>
      <c r="AI17" s="2690"/>
      <c r="AJ17" s="2688"/>
      <c r="AK17" s="749"/>
      <c r="AL17" s="64"/>
      <c r="AT17" s="751"/>
      <c r="AU17" s="751"/>
      <c r="AV17" s="565"/>
      <c r="AW17" s="565"/>
      <c r="AX17" s="752"/>
      <c r="AY17" s="752"/>
      <c r="AZ17" s="565"/>
      <c r="BA17" s="565"/>
      <c r="BB17" s="752"/>
      <c r="BC17" s="752"/>
      <c r="BD17" s="565"/>
      <c r="BE17" s="565"/>
      <c r="BF17" s="752"/>
      <c r="BG17" s="752"/>
      <c r="BH17" s="565"/>
      <c r="BI17" s="565"/>
      <c r="BJ17" s="752"/>
      <c r="BK17" s="752"/>
      <c r="BL17" s="565"/>
      <c r="BM17" s="565"/>
      <c r="BN17" s="752"/>
      <c r="BO17" s="752"/>
      <c r="BP17" s="565"/>
      <c r="BQ17" s="565"/>
      <c r="BR17" s="752"/>
      <c r="BS17" s="752"/>
      <c r="BT17" s="749"/>
      <c r="BU17" s="749"/>
      <c r="BV17" s="749"/>
      <c r="BW17" s="749"/>
      <c r="BX17" s="749"/>
      <c r="BY17" s="749"/>
      <c r="BZ17" s="749"/>
    </row>
    <row r="18" spans="1:78" ht="12.95" customHeight="1">
      <c r="A18" s="55"/>
      <c r="B18" s="61"/>
      <c r="C18" s="2669">
        <v>1</v>
      </c>
      <c r="D18" s="2670"/>
      <c r="E18" s="2671"/>
      <c r="F18" s="2672"/>
      <c r="G18" s="2673"/>
      <c r="H18" s="2674"/>
      <c r="I18" s="2675"/>
      <c r="J18" s="2672"/>
      <c r="K18" s="2673"/>
      <c r="L18" s="2674"/>
      <c r="M18" s="2675"/>
      <c r="N18" s="2672"/>
      <c r="O18" s="2673"/>
      <c r="P18" s="2674"/>
      <c r="Q18" s="2675"/>
      <c r="R18" s="2672"/>
      <c r="S18" s="2673"/>
      <c r="T18" s="2674"/>
      <c r="U18" s="2675"/>
      <c r="V18" s="2672"/>
      <c r="W18" s="2673"/>
      <c r="X18" s="2674"/>
      <c r="Y18" s="2675"/>
      <c r="Z18" s="2672"/>
      <c r="AA18" s="2673"/>
      <c r="AB18" s="2674"/>
      <c r="AC18" s="2675"/>
      <c r="AD18" s="2689">
        <f t="shared" si="0"/>
        <v>0</v>
      </c>
      <c r="AE18" s="2691"/>
      <c r="AF18" s="2687">
        <f t="shared" si="1"/>
        <v>0</v>
      </c>
      <c r="AG18" s="2688"/>
      <c r="AH18" s="2689">
        <f t="shared" si="2"/>
        <v>0</v>
      </c>
      <c r="AI18" s="2690"/>
      <c r="AJ18" s="2688"/>
      <c r="AK18" s="749"/>
      <c r="AL18" s="64"/>
      <c r="AT18" s="751"/>
      <c r="AU18" s="751"/>
      <c r="AV18" s="565"/>
      <c r="AW18" s="565"/>
      <c r="AX18" s="752"/>
      <c r="AY18" s="752"/>
      <c r="AZ18" s="565"/>
      <c r="BA18" s="565"/>
      <c r="BB18" s="752"/>
      <c r="BC18" s="752"/>
      <c r="BD18" s="565"/>
      <c r="BE18" s="565"/>
      <c r="BF18" s="752"/>
      <c r="BG18" s="752"/>
      <c r="BH18" s="565"/>
      <c r="BI18" s="565"/>
      <c r="BJ18" s="752"/>
      <c r="BK18" s="752"/>
      <c r="BL18" s="565"/>
      <c r="BM18" s="565"/>
      <c r="BN18" s="752"/>
      <c r="BO18" s="752"/>
      <c r="BP18" s="565"/>
      <c r="BQ18" s="565"/>
      <c r="BR18" s="752"/>
      <c r="BS18" s="752"/>
      <c r="BT18" s="749"/>
      <c r="BU18" s="749"/>
      <c r="BV18" s="749"/>
      <c r="BW18" s="749"/>
      <c r="BX18" s="749"/>
      <c r="BY18" s="749"/>
      <c r="BZ18" s="749"/>
    </row>
    <row r="19" spans="1:78" ht="12.95" customHeight="1">
      <c r="A19" s="55"/>
      <c r="B19" s="61"/>
      <c r="C19" s="2669">
        <v>2</v>
      </c>
      <c r="D19" s="2670"/>
      <c r="E19" s="2671"/>
      <c r="F19" s="2672"/>
      <c r="G19" s="2673"/>
      <c r="H19" s="2674"/>
      <c r="I19" s="2675"/>
      <c r="J19" s="2672"/>
      <c r="K19" s="2673"/>
      <c r="L19" s="2674"/>
      <c r="M19" s="2675"/>
      <c r="N19" s="2672"/>
      <c r="O19" s="2673"/>
      <c r="P19" s="2674"/>
      <c r="Q19" s="2675"/>
      <c r="R19" s="2672"/>
      <c r="S19" s="2673"/>
      <c r="T19" s="2674"/>
      <c r="U19" s="2675"/>
      <c r="V19" s="2672"/>
      <c r="W19" s="2673"/>
      <c r="X19" s="2674"/>
      <c r="Y19" s="2675"/>
      <c r="Z19" s="2672"/>
      <c r="AA19" s="2673"/>
      <c r="AB19" s="2674"/>
      <c r="AC19" s="2675"/>
      <c r="AD19" s="2689">
        <f t="shared" si="0"/>
        <v>0</v>
      </c>
      <c r="AE19" s="2691"/>
      <c r="AF19" s="2687">
        <f t="shared" si="1"/>
        <v>0</v>
      </c>
      <c r="AG19" s="2688"/>
      <c r="AH19" s="2689">
        <f t="shared" si="2"/>
        <v>0</v>
      </c>
      <c r="AI19" s="2690"/>
      <c r="AJ19" s="2688"/>
      <c r="AK19" s="749"/>
      <c r="AL19" s="64"/>
      <c r="AT19" s="751"/>
      <c r="AU19" s="751"/>
      <c r="AV19" s="565"/>
      <c r="AW19" s="565"/>
      <c r="AX19" s="752"/>
      <c r="AY19" s="752"/>
      <c r="AZ19" s="565"/>
      <c r="BA19" s="565"/>
      <c r="BB19" s="752"/>
      <c r="BC19" s="752"/>
      <c r="BD19" s="565"/>
      <c r="BE19" s="565"/>
      <c r="BF19" s="752"/>
      <c r="BG19" s="752"/>
      <c r="BH19" s="565"/>
      <c r="BI19" s="565"/>
      <c r="BJ19" s="752"/>
      <c r="BK19" s="752"/>
      <c r="BL19" s="565"/>
      <c r="BM19" s="565"/>
      <c r="BN19" s="752"/>
      <c r="BO19" s="752"/>
      <c r="BP19" s="565"/>
      <c r="BQ19" s="565"/>
      <c r="BR19" s="752"/>
      <c r="BS19" s="752"/>
      <c r="BT19" s="749"/>
      <c r="BU19" s="749"/>
      <c r="BV19" s="749"/>
      <c r="BW19" s="749"/>
      <c r="BX19" s="749"/>
      <c r="BY19" s="749"/>
      <c r="BZ19" s="749"/>
    </row>
    <row r="20" spans="1:78" ht="12.95" customHeight="1">
      <c r="A20" s="55"/>
      <c r="B20" s="61"/>
      <c r="C20" s="2696">
        <v>3</v>
      </c>
      <c r="D20" s="2697"/>
      <c r="E20" s="2698"/>
      <c r="F20" s="2699"/>
      <c r="G20" s="2700"/>
      <c r="H20" s="2694"/>
      <c r="I20" s="2695"/>
      <c r="J20" s="2699"/>
      <c r="K20" s="2700"/>
      <c r="L20" s="2694"/>
      <c r="M20" s="2695"/>
      <c r="N20" s="2699"/>
      <c r="O20" s="2700"/>
      <c r="P20" s="2694"/>
      <c r="Q20" s="2695"/>
      <c r="R20" s="2699"/>
      <c r="S20" s="2700"/>
      <c r="T20" s="2694"/>
      <c r="U20" s="2695"/>
      <c r="V20" s="2699"/>
      <c r="W20" s="2700"/>
      <c r="X20" s="2694"/>
      <c r="Y20" s="2695"/>
      <c r="Z20" s="2699"/>
      <c r="AA20" s="2700"/>
      <c r="AB20" s="2694"/>
      <c r="AC20" s="2695"/>
      <c r="AD20" s="2703">
        <f t="shared" si="0"/>
        <v>0</v>
      </c>
      <c r="AE20" s="2705"/>
      <c r="AF20" s="2701">
        <f t="shared" si="1"/>
        <v>0</v>
      </c>
      <c r="AG20" s="2702"/>
      <c r="AH20" s="2703">
        <f t="shared" si="2"/>
        <v>0</v>
      </c>
      <c r="AI20" s="2704"/>
      <c r="AJ20" s="2702"/>
      <c r="AK20" s="749"/>
      <c r="AL20" s="64"/>
      <c r="AT20" s="751"/>
      <c r="AU20" s="751"/>
      <c r="AV20" s="565"/>
      <c r="AW20" s="565"/>
      <c r="AX20" s="752"/>
      <c r="AY20" s="752"/>
      <c r="AZ20" s="565"/>
      <c r="BA20" s="565"/>
      <c r="BB20" s="752"/>
      <c r="BC20" s="752"/>
      <c r="BD20" s="565"/>
      <c r="BE20" s="565"/>
      <c r="BF20" s="752"/>
      <c r="BG20" s="752"/>
      <c r="BH20" s="565"/>
      <c r="BI20" s="565"/>
      <c r="BJ20" s="752"/>
      <c r="BK20" s="752"/>
      <c r="BL20" s="565"/>
      <c r="BM20" s="565"/>
      <c r="BN20" s="752"/>
      <c r="BO20" s="752"/>
      <c r="BP20" s="565"/>
      <c r="BQ20" s="565"/>
      <c r="BR20" s="752"/>
      <c r="BS20" s="752"/>
      <c r="BT20" s="749"/>
      <c r="BU20" s="749"/>
      <c r="BV20" s="749"/>
      <c r="BW20" s="749"/>
      <c r="BX20" s="749"/>
      <c r="BY20" s="749"/>
      <c r="BZ20" s="749"/>
    </row>
    <row r="21" spans="1:78" ht="12.95" customHeight="1">
      <c r="A21" s="55"/>
      <c r="B21" s="61"/>
      <c r="C21" s="2194" t="s">
        <v>39</v>
      </c>
      <c r="D21" s="2195"/>
      <c r="E21" s="2720"/>
      <c r="F21" s="2706">
        <f>SUM(F9:G20)</f>
        <v>0</v>
      </c>
      <c r="G21" s="2718"/>
      <c r="H21" s="2716">
        <f>SUM(H9:I20)</f>
        <v>0</v>
      </c>
      <c r="I21" s="2708"/>
      <c r="J21" s="2706">
        <f>SUM(J9:K20)</f>
        <v>0</v>
      </c>
      <c r="K21" s="2718"/>
      <c r="L21" s="2716">
        <f>SUM(L9:M20)</f>
        <v>0</v>
      </c>
      <c r="M21" s="2708"/>
      <c r="N21" s="2706">
        <f>SUM(N9:O20)</f>
        <v>0</v>
      </c>
      <c r="O21" s="2718"/>
      <c r="P21" s="2716">
        <f>SUM(P9:Q20)</f>
        <v>0</v>
      </c>
      <c r="Q21" s="2708"/>
      <c r="R21" s="2706">
        <f>SUM(R9:S20)</f>
        <v>0</v>
      </c>
      <c r="S21" s="2718"/>
      <c r="T21" s="2716">
        <f>SUM(T9:U20)</f>
        <v>0</v>
      </c>
      <c r="U21" s="2708"/>
      <c r="V21" s="2706">
        <f>SUM(V9:W20)</f>
        <v>0</v>
      </c>
      <c r="W21" s="2718"/>
      <c r="X21" s="2716">
        <f>SUM(X9:Y20)</f>
        <v>0</v>
      </c>
      <c r="Y21" s="2708"/>
      <c r="Z21" s="2706">
        <f>SUM(Z9:AA20)</f>
        <v>0</v>
      </c>
      <c r="AA21" s="2718"/>
      <c r="AB21" s="2716">
        <f>SUM(AB9:AC20)</f>
        <v>0</v>
      </c>
      <c r="AC21" s="2708"/>
      <c r="AD21" s="753" t="s">
        <v>189</v>
      </c>
      <c r="AE21" s="754"/>
      <c r="AF21" s="2716">
        <f>SUM(AF9:AG20)</f>
        <v>0</v>
      </c>
      <c r="AG21" s="2708"/>
      <c r="AH21" s="2706">
        <f>AD22+AF21</f>
        <v>0</v>
      </c>
      <c r="AI21" s="2707"/>
      <c r="AJ21" s="2708"/>
      <c r="AK21" s="749"/>
      <c r="AL21" s="64"/>
      <c r="AT21" s="751"/>
      <c r="AU21" s="751"/>
      <c r="AV21" s="565"/>
      <c r="AW21" s="565"/>
      <c r="AX21" s="752"/>
      <c r="AY21" s="752"/>
      <c r="AZ21" s="565"/>
      <c r="BA21" s="565"/>
      <c r="BB21" s="752"/>
      <c r="BC21" s="752"/>
      <c r="BD21" s="565"/>
      <c r="BE21" s="565"/>
      <c r="BF21" s="752"/>
      <c r="BG21" s="752"/>
      <c r="BH21" s="565"/>
      <c r="BI21" s="565"/>
      <c r="BJ21" s="752"/>
      <c r="BK21" s="752"/>
      <c r="BL21" s="565"/>
      <c r="BM21" s="565"/>
      <c r="BN21" s="752"/>
      <c r="BO21" s="752"/>
      <c r="BP21" s="565"/>
      <c r="BQ21" s="565"/>
      <c r="BR21" s="752"/>
      <c r="BS21" s="752"/>
      <c r="BT21" s="749"/>
      <c r="BU21" s="749"/>
      <c r="BV21" s="749"/>
      <c r="BW21" s="749"/>
      <c r="BX21" s="749"/>
      <c r="BY21" s="749"/>
      <c r="BZ21" s="749"/>
    </row>
    <row r="22" spans="1:78" ht="12.95" customHeight="1">
      <c r="A22" s="55"/>
      <c r="B22" s="61"/>
      <c r="C22" s="2721"/>
      <c r="D22" s="2722"/>
      <c r="E22" s="2723"/>
      <c r="F22" s="2709"/>
      <c r="G22" s="2719"/>
      <c r="H22" s="2717"/>
      <c r="I22" s="2711"/>
      <c r="J22" s="2709"/>
      <c r="K22" s="2719"/>
      <c r="L22" s="2717"/>
      <c r="M22" s="2711"/>
      <c r="N22" s="2709"/>
      <c r="O22" s="2719"/>
      <c r="P22" s="2717"/>
      <c r="Q22" s="2711"/>
      <c r="R22" s="2709"/>
      <c r="S22" s="2719"/>
      <c r="T22" s="2717"/>
      <c r="U22" s="2711"/>
      <c r="V22" s="2709"/>
      <c r="W22" s="2719"/>
      <c r="X22" s="2717"/>
      <c r="Y22" s="2711"/>
      <c r="Z22" s="2709"/>
      <c r="AA22" s="2719"/>
      <c r="AB22" s="2717"/>
      <c r="AC22" s="2711"/>
      <c r="AD22" s="2712">
        <f>SUM(AD9:AE20)</f>
        <v>0</v>
      </c>
      <c r="AE22" s="2713"/>
      <c r="AF22" s="2717"/>
      <c r="AG22" s="2711"/>
      <c r="AH22" s="2709"/>
      <c r="AI22" s="2710"/>
      <c r="AJ22" s="2711"/>
      <c r="AK22" s="749"/>
      <c r="AL22" s="64"/>
      <c r="AT22" s="751"/>
      <c r="AU22" s="751"/>
      <c r="AV22" s="565"/>
      <c r="AW22" s="565"/>
      <c r="AX22" s="752"/>
      <c r="AY22" s="752"/>
      <c r="AZ22" s="565"/>
      <c r="BA22" s="565"/>
      <c r="BB22" s="752"/>
      <c r="BC22" s="752"/>
      <c r="BD22" s="565"/>
      <c r="BE22" s="565"/>
      <c r="BF22" s="752"/>
      <c r="BG22" s="752"/>
      <c r="BH22" s="565"/>
      <c r="BI22" s="565"/>
      <c r="BJ22" s="752"/>
      <c r="BK22" s="752"/>
      <c r="BL22" s="565"/>
      <c r="BM22" s="565"/>
      <c r="BN22" s="752"/>
      <c r="BO22" s="752"/>
      <c r="BP22" s="565"/>
      <c r="BQ22" s="565"/>
      <c r="BR22" s="752"/>
      <c r="BS22" s="752"/>
      <c r="BT22" s="749"/>
      <c r="BU22" s="749"/>
      <c r="BV22" s="749"/>
      <c r="BW22" s="749"/>
      <c r="BX22" s="749"/>
      <c r="BY22" s="749"/>
      <c r="BZ22" s="749"/>
    </row>
    <row r="23" spans="1:78" ht="12.95" customHeight="1">
      <c r="A23" s="55"/>
      <c r="B23" s="61"/>
      <c r="C23" s="2714" t="s">
        <v>190</v>
      </c>
      <c r="D23" s="2714"/>
      <c r="E23" s="2714"/>
      <c r="F23" s="2714"/>
      <c r="G23" s="2714"/>
      <c r="H23" s="755" t="s">
        <v>15</v>
      </c>
      <c r="I23" s="2715" t="s">
        <v>1261</v>
      </c>
      <c r="J23" s="2715"/>
      <c r="K23" s="2715"/>
      <c r="L23" s="2715"/>
      <c r="M23" s="2715"/>
      <c r="N23" s="2715"/>
      <c r="O23" s="2715"/>
      <c r="P23" s="2715" t="s">
        <v>1262</v>
      </c>
      <c r="Q23" s="2715"/>
      <c r="R23" s="2715"/>
      <c r="S23" s="2715"/>
      <c r="T23" s="2715"/>
      <c r="U23" s="2715"/>
      <c r="V23" s="2715"/>
      <c r="W23" s="2715"/>
      <c r="X23" s="2715"/>
      <c r="Y23" s="2715"/>
      <c r="Z23" s="2715"/>
      <c r="AA23" s="2715"/>
      <c r="AB23" s="2715"/>
      <c r="AC23" s="2715"/>
      <c r="AD23" s="2715"/>
      <c r="AE23" s="2715"/>
      <c r="AF23" s="2715"/>
      <c r="AG23" s="2715"/>
      <c r="AH23" s="2715"/>
      <c r="AI23" s="2715"/>
      <c r="AJ23" s="2715"/>
      <c r="AK23" s="756"/>
      <c r="AL23" s="64"/>
      <c r="AT23" s="751"/>
      <c r="AU23" s="757"/>
      <c r="AV23" s="565"/>
      <c r="AW23" s="565"/>
      <c r="AX23" s="752"/>
      <c r="AY23" s="752"/>
      <c r="AZ23" s="565"/>
      <c r="BA23" s="565"/>
      <c r="BB23" s="752"/>
      <c r="BC23" s="752"/>
      <c r="BD23" s="565"/>
      <c r="BE23" s="565"/>
      <c r="BF23" s="752"/>
      <c r="BG23" s="752"/>
      <c r="BH23" s="565"/>
      <c r="BI23" s="565"/>
      <c r="BJ23" s="752"/>
      <c r="BK23" s="752"/>
      <c r="BL23" s="565"/>
      <c r="BM23" s="565"/>
      <c r="BN23" s="752"/>
      <c r="BO23" s="752"/>
      <c r="BP23" s="565"/>
      <c r="BQ23" s="565"/>
      <c r="BR23" s="752"/>
      <c r="BS23" s="752"/>
      <c r="BT23" s="749"/>
      <c r="BU23" s="749"/>
      <c r="BV23" s="749"/>
      <c r="BW23" s="749"/>
      <c r="BX23" s="749"/>
      <c r="BY23" s="749"/>
      <c r="BZ23" s="749"/>
    </row>
    <row r="24" spans="1:78" ht="12.95" customHeight="1">
      <c r="A24" s="55"/>
      <c r="B24" s="61"/>
      <c r="H24" s="755" t="s">
        <v>15</v>
      </c>
      <c r="I24" s="2227" t="s">
        <v>191</v>
      </c>
      <c r="J24" s="2227"/>
      <c r="K24" s="2227"/>
      <c r="L24" s="2227"/>
      <c r="M24" s="2227"/>
      <c r="N24" s="2227"/>
      <c r="O24" s="2227"/>
      <c r="P24" s="2227"/>
      <c r="Q24" s="2227"/>
      <c r="R24" s="2227"/>
      <c r="S24" s="2227"/>
      <c r="T24" s="2227"/>
      <c r="U24" s="2227"/>
      <c r="V24" s="2227"/>
      <c r="W24" s="2227"/>
      <c r="X24" s="2227"/>
      <c r="Y24" s="2227"/>
      <c r="Z24" s="2227"/>
      <c r="AA24" s="2227"/>
      <c r="AB24" s="2227"/>
      <c r="AC24" s="2227"/>
      <c r="AD24" s="2227"/>
      <c r="AE24" s="2227"/>
      <c r="AF24" s="2227"/>
      <c r="AG24" s="2227"/>
      <c r="AH24" s="2227"/>
      <c r="AI24" s="2227"/>
      <c r="AJ24" s="2227"/>
      <c r="AK24" s="67"/>
      <c r="AL24" s="64"/>
      <c r="AT24" s="751"/>
      <c r="AU24" s="751"/>
      <c r="AV24" s="565"/>
      <c r="AW24" s="565"/>
      <c r="AX24" s="752"/>
      <c r="AY24" s="752"/>
      <c r="AZ24" s="565"/>
      <c r="BA24" s="565"/>
      <c r="BB24" s="752"/>
      <c r="BC24" s="752"/>
      <c r="BD24" s="565"/>
      <c r="BE24" s="565"/>
      <c r="BF24" s="752"/>
      <c r="BG24" s="752"/>
      <c r="BH24" s="565"/>
      <c r="BI24" s="565"/>
      <c r="BJ24" s="752"/>
      <c r="BK24" s="752"/>
      <c r="BL24" s="565"/>
      <c r="BM24" s="565"/>
      <c r="BN24" s="752"/>
      <c r="BO24" s="752"/>
      <c r="BP24" s="565"/>
      <c r="BQ24" s="565"/>
      <c r="BR24" s="752"/>
      <c r="BS24" s="752"/>
      <c r="BT24" s="749"/>
      <c r="BU24" s="749"/>
      <c r="BV24" s="749"/>
      <c r="BW24" s="749"/>
      <c r="BX24" s="749"/>
      <c r="BY24" s="749"/>
      <c r="BZ24" s="749"/>
    </row>
    <row r="25" spans="1:78" ht="12.95" customHeight="1">
      <c r="A25" s="55"/>
      <c r="B25" s="61"/>
      <c r="H25" s="138" t="s">
        <v>338</v>
      </c>
      <c r="I25" s="2227" t="s">
        <v>760</v>
      </c>
      <c r="J25" s="2227"/>
      <c r="K25" s="2227"/>
      <c r="L25" s="2227"/>
      <c r="M25" s="2227"/>
      <c r="N25" s="2227"/>
      <c r="O25" s="2227"/>
      <c r="P25" s="2227"/>
      <c r="Q25" s="2227"/>
      <c r="R25" s="2227"/>
      <c r="S25" s="2227"/>
      <c r="T25" s="2227"/>
      <c r="U25" s="2227"/>
      <c r="V25" s="2227"/>
      <c r="W25" s="2227"/>
      <c r="X25" s="2227"/>
      <c r="Y25" s="2227"/>
      <c r="Z25" s="2227"/>
      <c r="AA25" s="2227"/>
      <c r="AB25" s="2227"/>
      <c r="AC25" s="2227"/>
      <c r="AD25" s="2227"/>
      <c r="AE25" s="2227"/>
      <c r="AF25" s="2227"/>
      <c r="AG25" s="2227"/>
      <c r="AH25" s="2227"/>
      <c r="AI25" s="2227"/>
      <c r="AJ25" s="2227"/>
      <c r="AK25" s="67"/>
      <c r="AL25" s="64"/>
      <c r="AT25" s="751"/>
      <c r="AU25" s="751"/>
      <c r="AV25" s="565"/>
      <c r="AW25" s="565"/>
      <c r="AX25" s="752"/>
      <c r="AY25" s="752"/>
      <c r="AZ25" s="565"/>
      <c r="BA25" s="565"/>
      <c r="BB25" s="752"/>
      <c r="BC25" s="752"/>
      <c r="BD25" s="565"/>
      <c r="BE25" s="565"/>
      <c r="BF25" s="752"/>
      <c r="BG25" s="752"/>
      <c r="BH25" s="565"/>
      <c r="BI25" s="565"/>
      <c r="BJ25" s="752"/>
      <c r="BK25" s="752"/>
      <c r="BL25" s="565"/>
      <c r="BM25" s="565"/>
      <c r="BN25" s="752"/>
      <c r="BO25" s="752"/>
      <c r="BP25" s="565"/>
      <c r="BQ25" s="565"/>
      <c r="BR25" s="752"/>
      <c r="BS25" s="752"/>
      <c r="BT25" s="749"/>
      <c r="BU25" s="749"/>
      <c r="BV25" s="749"/>
      <c r="BW25" s="749"/>
      <c r="BX25" s="749"/>
      <c r="BY25" s="749"/>
      <c r="BZ25" s="749"/>
    </row>
    <row r="26" spans="1:78" ht="12" customHeight="1">
      <c r="A26" s="55"/>
      <c r="B26" s="61"/>
      <c r="C26" s="751"/>
      <c r="D26" s="751"/>
      <c r="E26" s="751"/>
      <c r="F26" s="565"/>
      <c r="G26" s="565"/>
      <c r="H26" s="752"/>
      <c r="I26" s="752"/>
      <c r="J26" s="565"/>
      <c r="K26" s="565"/>
      <c r="L26" s="752"/>
      <c r="M26" s="752"/>
      <c r="N26" s="565"/>
      <c r="O26" s="565"/>
      <c r="P26" s="752"/>
      <c r="Q26" s="752"/>
      <c r="R26" s="565"/>
      <c r="S26" s="565"/>
      <c r="T26" s="752"/>
      <c r="U26" s="752"/>
      <c r="V26" s="565"/>
      <c r="W26" s="565"/>
      <c r="X26" s="752"/>
      <c r="Y26" s="752"/>
      <c r="Z26" s="565"/>
      <c r="AA26" s="565"/>
      <c r="AB26" s="752"/>
      <c r="AC26" s="752"/>
      <c r="AD26" s="749"/>
      <c r="AE26" s="749"/>
      <c r="AF26" s="749"/>
      <c r="AG26" s="749"/>
      <c r="AH26" s="749"/>
      <c r="AI26" s="749"/>
      <c r="AJ26" s="749"/>
      <c r="AK26" s="749"/>
      <c r="AL26" s="64"/>
      <c r="AT26" s="751"/>
      <c r="AU26" s="751"/>
      <c r="AV26" s="565"/>
      <c r="AW26" s="565"/>
      <c r="AX26" s="752"/>
      <c r="AY26" s="752"/>
      <c r="AZ26" s="565"/>
      <c r="BA26" s="565"/>
      <c r="BB26" s="752"/>
      <c r="BC26" s="752"/>
      <c r="BD26" s="565"/>
      <c r="BE26" s="565"/>
      <c r="BF26" s="752"/>
      <c r="BG26" s="752"/>
      <c r="BH26" s="565"/>
      <c r="BI26" s="565"/>
      <c r="BJ26" s="752"/>
      <c r="BK26" s="752"/>
      <c r="BL26" s="565"/>
      <c r="BM26" s="565"/>
      <c r="BN26" s="752"/>
      <c r="BO26" s="752"/>
      <c r="BP26" s="565"/>
      <c r="BQ26" s="565"/>
      <c r="BR26" s="752"/>
      <c r="BS26" s="752"/>
      <c r="BT26" s="749"/>
      <c r="BU26" s="749"/>
      <c r="BV26" s="749"/>
      <c r="BW26" s="749"/>
      <c r="BX26" s="749"/>
      <c r="BY26" s="749"/>
      <c r="BZ26" s="749"/>
    </row>
    <row r="27" spans="1:78" ht="12.95" customHeight="1">
      <c r="A27" s="55"/>
      <c r="B27" s="61"/>
      <c r="C27" s="531" t="s">
        <v>460</v>
      </c>
      <c r="D27" s="1852" t="s">
        <v>1407</v>
      </c>
      <c r="E27" s="1852"/>
      <c r="F27" s="1852"/>
      <c r="G27" s="1852"/>
      <c r="H27" s="1852"/>
      <c r="I27" s="1852"/>
      <c r="J27" s="1852"/>
      <c r="K27" s="1852"/>
      <c r="L27" s="1852"/>
      <c r="M27" s="1852"/>
      <c r="N27" s="1852"/>
      <c r="O27" s="1852"/>
      <c r="P27" s="1852"/>
      <c r="Q27" s="1852"/>
      <c r="R27" s="1852"/>
      <c r="S27" s="1852"/>
      <c r="T27" s="1852"/>
      <c r="U27" s="1852"/>
      <c r="V27" s="1852"/>
      <c r="W27" s="1852"/>
      <c r="X27" s="1852"/>
      <c r="AK27" s="633"/>
      <c r="AL27" s="64"/>
      <c r="AT27" s="79"/>
      <c r="AU27" s="750"/>
      <c r="AV27" s="749"/>
      <c r="AW27" s="749"/>
      <c r="AX27" s="749"/>
      <c r="AY27" s="749"/>
      <c r="AZ27" s="749"/>
      <c r="BA27" s="749"/>
      <c r="BB27" s="749"/>
      <c r="BC27" s="749"/>
      <c r="BD27" s="749"/>
      <c r="BE27" s="749"/>
      <c r="BF27" s="749"/>
      <c r="BG27" s="749"/>
      <c r="BH27" s="749"/>
      <c r="BI27" s="749"/>
      <c r="BJ27" s="749"/>
      <c r="BK27" s="749"/>
      <c r="BL27" s="749"/>
      <c r="BM27" s="749"/>
      <c r="BN27" s="749"/>
      <c r="BO27" s="749"/>
      <c r="BP27" s="749"/>
      <c r="BQ27" s="749"/>
      <c r="BR27" s="749"/>
      <c r="BS27" s="749"/>
      <c r="BT27" s="758"/>
      <c r="BU27" s="759"/>
      <c r="BV27" s="749"/>
      <c r="BW27" s="749"/>
      <c r="BX27" s="749"/>
      <c r="BY27" s="749"/>
      <c r="BZ27" s="749"/>
    </row>
    <row r="28" spans="1:78" ht="12.95" customHeight="1">
      <c r="A28" s="55"/>
      <c r="B28" s="61"/>
      <c r="E28" s="2726" t="s">
        <v>1625</v>
      </c>
      <c r="F28" s="2133"/>
      <c r="G28" s="2133"/>
      <c r="H28" s="2133"/>
      <c r="I28" s="2133"/>
      <c r="J28" s="2133"/>
      <c r="K28" s="2133"/>
      <c r="L28" s="2133"/>
      <c r="M28" s="2133"/>
      <c r="N28" s="2133"/>
      <c r="O28" s="2133"/>
      <c r="P28" s="2727"/>
      <c r="Q28" s="2727"/>
      <c r="R28" s="54" t="s">
        <v>192</v>
      </c>
      <c r="S28" s="54" t="s">
        <v>149</v>
      </c>
      <c r="U28" s="1848" t="s">
        <v>471</v>
      </c>
      <c r="V28" s="1848"/>
      <c r="W28" s="1848"/>
      <c r="X28" s="1848"/>
      <c r="Y28" s="137" t="s">
        <v>127</v>
      </c>
      <c r="AA28" s="1852" t="s">
        <v>472</v>
      </c>
      <c r="AB28" s="1852"/>
      <c r="AC28" s="1852"/>
      <c r="AD28" s="1852"/>
      <c r="AE28" s="1852"/>
      <c r="AL28" s="64"/>
      <c r="AT28" s="750"/>
      <c r="AU28" s="750"/>
      <c r="AV28" s="749"/>
      <c r="AW28" s="749"/>
      <c r="AX28" s="749"/>
      <c r="AY28" s="749"/>
      <c r="AZ28" s="749"/>
      <c r="BA28" s="749"/>
      <c r="BB28" s="749"/>
      <c r="BC28" s="749"/>
      <c r="BD28" s="749"/>
      <c r="BE28" s="749"/>
      <c r="BF28" s="749"/>
      <c r="BG28" s="749"/>
      <c r="BH28" s="749"/>
      <c r="BI28" s="749"/>
      <c r="BJ28" s="749"/>
      <c r="BK28" s="749"/>
      <c r="BL28" s="749"/>
      <c r="BM28" s="749"/>
      <c r="BN28" s="749"/>
      <c r="BO28" s="749"/>
      <c r="BP28" s="749"/>
      <c r="BQ28" s="749"/>
      <c r="BR28" s="749"/>
      <c r="BS28" s="749"/>
      <c r="BT28" s="760"/>
      <c r="BU28" s="760"/>
      <c r="BV28" s="749"/>
      <c r="BW28" s="749"/>
      <c r="BX28" s="749"/>
      <c r="BY28" s="749"/>
      <c r="BZ28" s="749"/>
    </row>
    <row r="29" spans="1:78" ht="12" customHeight="1">
      <c r="A29" s="55"/>
      <c r="B29" s="61"/>
      <c r="AL29" s="64"/>
    </row>
    <row r="30" spans="1:78" ht="12.6" customHeight="1">
      <c r="A30" s="55"/>
      <c r="B30" s="61"/>
      <c r="C30" s="531" t="s">
        <v>38</v>
      </c>
      <c r="D30" s="2724" t="s">
        <v>469</v>
      </c>
      <c r="E30" s="2724"/>
      <c r="F30" s="2724"/>
      <c r="G30" s="2724"/>
      <c r="H30" s="2133" t="s">
        <v>183</v>
      </c>
      <c r="I30" s="2133"/>
      <c r="J30" s="2724" t="s">
        <v>193</v>
      </c>
      <c r="K30" s="2724"/>
      <c r="L30" s="2724"/>
      <c r="M30" s="2724"/>
      <c r="N30" s="2724"/>
      <c r="O30" s="2724"/>
      <c r="P30" s="2724"/>
      <c r="Q30" s="2724"/>
      <c r="R30" s="2725"/>
      <c r="S30" s="2725"/>
      <c r="T30" s="1848" t="s">
        <v>194</v>
      </c>
      <c r="U30" s="1848"/>
      <c r="V30" s="1848"/>
      <c r="W30" s="1848"/>
      <c r="X30" s="1848"/>
      <c r="Y30" s="1848"/>
      <c r="Z30" s="1848"/>
      <c r="AA30" s="2725"/>
      <c r="AB30" s="2725"/>
      <c r="AC30" s="2133" t="s">
        <v>186</v>
      </c>
      <c r="AD30" s="2133"/>
      <c r="AE30" s="761"/>
      <c r="AF30" s="762" t="s">
        <v>28</v>
      </c>
      <c r="AG30" s="763"/>
      <c r="AH30" s="1848" t="s">
        <v>187</v>
      </c>
      <c r="AI30" s="1848"/>
      <c r="AJ30" s="1848"/>
      <c r="AK30" s="726"/>
      <c r="AL30" s="764"/>
      <c r="AM30" s="765"/>
      <c r="AN30" s="765"/>
      <c r="AO30" s="765"/>
      <c r="AP30" s="766"/>
      <c r="BB30" s="766"/>
      <c r="BC30" s="766"/>
      <c r="BD30" s="766"/>
      <c r="BE30" s="767"/>
    </row>
    <row r="31" spans="1:78" ht="12" customHeight="1">
      <c r="A31" s="55"/>
      <c r="B31" s="61"/>
      <c r="H31" s="2607" t="s">
        <v>195</v>
      </c>
      <c r="I31" s="2607"/>
      <c r="J31" s="2724" t="s">
        <v>196</v>
      </c>
      <c r="K31" s="2724"/>
      <c r="L31" s="2724"/>
      <c r="M31" s="2724"/>
      <c r="N31" s="2724"/>
      <c r="O31" s="2724"/>
      <c r="P31" s="2724"/>
      <c r="Q31" s="2724"/>
      <c r="R31" s="2728"/>
      <c r="S31" s="2728"/>
      <c r="T31" s="1848" t="s">
        <v>374</v>
      </c>
      <c r="U31" s="1848"/>
      <c r="V31" s="1848"/>
      <c r="W31" s="1848"/>
      <c r="X31" s="1848"/>
      <c r="Y31" s="1848"/>
      <c r="Z31" s="1848"/>
      <c r="AA31" s="2728"/>
      <c r="AB31" s="2728"/>
      <c r="AC31" s="2133" t="s">
        <v>186</v>
      </c>
      <c r="AD31" s="2133"/>
      <c r="AE31" s="768"/>
      <c r="AF31" s="762" t="s">
        <v>28</v>
      </c>
      <c r="AG31" s="746"/>
      <c r="AH31" s="1848" t="s">
        <v>187</v>
      </c>
      <c r="AI31" s="1848"/>
      <c r="AJ31" s="1848"/>
      <c r="AK31" s="726"/>
      <c r="AL31" s="60"/>
      <c r="AM31" s="740"/>
      <c r="AN31" s="740"/>
      <c r="AO31" s="55"/>
      <c r="AP31" s="55"/>
    </row>
    <row r="32" spans="1:78" ht="12" customHeight="1">
      <c r="A32" s="55"/>
      <c r="B32" s="61"/>
      <c r="C32" s="2664"/>
      <c r="D32" s="2384"/>
      <c r="E32" s="2665"/>
      <c r="F32" s="1751" t="s">
        <v>465</v>
      </c>
      <c r="G32" s="1752"/>
      <c r="H32" s="1752"/>
      <c r="I32" s="1753"/>
      <c r="J32" s="1751" t="s">
        <v>466</v>
      </c>
      <c r="K32" s="1752"/>
      <c r="L32" s="1752"/>
      <c r="M32" s="1753"/>
      <c r="N32" s="1751" t="s">
        <v>467</v>
      </c>
      <c r="O32" s="1752"/>
      <c r="P32" s="1752"/>
      <c r="Q32" s="1753"/>
      <c r="R32" s="1751" t="s">
        <v>435</v>
      </c>
      <c r="S32" s="1752"/>
      <c r="T32" s="1752"/>
      <c r="U32" s="1753"/>
      <c r="V32" s="1751" t="s">
        <v>468</v>
      </c>
      <c r="W32" s="1752"/>
      <c r="X32" s="1752"/>
      <c r="Y32" s="1753"/>
      <c r="Z32" s="1751" t="s">
        <v>437</v>
      </c>
      <c r="AA32" s="1752"/>
      <c r="AB32" s="1752"/>
      <c r="AC32" s="1752"/>
      <c r="AD32" s="1751" t="s">
        <v>188</v>
      </c>
      <c r="AE32" s="1752"/>
      <c r="AF32" s="1752"/>
      <c r="AG32" s="1753"/>
      <c r="AH32" s="1767" t="s">
        <v>151</v>
      </c>
      <c r="AI32" s="1768"/>
      <c r="AJ32" s="1769"/>
      <c r="AK32" s="137"/>
      <c r="AL32" s="606"/>
      <c r="AM32" s="55"/>
      <c r="AN32" s="55"/>
      <c r="AO32" s="55"/>
      <c r="AP32" s="55"/>
      <c r="BB32" s="55"/>
      <c r="BC32" s="55"/>
      <c r="BD32" s="55"/>
    </row>
    <row r="33" spans="1:57" ht="14.1" customHeight="1">
      <c r="A33" s="55"/>
      <c r="B33" s="61"/>
      <c r="C33" s="2666"/>
      <c r="D33" s="2667"/>
      <c r="E33" s="2668"/>
      <c r="F33" s="2660" t="s">
        <v>1108</v>
      </c>
      <c r="G33" s="2661"/>
      <c r="H33" s="2662" t="s">
        <v>1109</v>
      </c>
      <c r="I33" s="2663"/>
      <c r="J33" s="2660" t="s">
        <v>1108</v>
      </c>
      <c r="K33" s="2661"/>
      <c r="L33" s="2662" t="s">
        <v>1109</v>
      </c>
      <c r="M33" s="2663"/>
      <c r="N33" s="2660" t="s">
        <v>1108</v>
      </c>
      <c r="O33" s="2661"/>
      <c r="P33" s="2662" t="s">
        <v>1109</v>
      </c>
      <c r="Q33" s="2663"/>
      <c r="R33" s="2660" t="s">
        <v>1108</v>
      </c>
      <c r="S33" s="2661"/>
      <c r="T33" s="2662" t="s">
        <v>1109</v>
      </c>
      <c r="U33" s="2663"/>
      <c r="V33" s="2660" t="s">
        <v>1108</v>
      </c>
      <c r="W33" s="2661"/>
      <c r="X33" s="2662" t="s">
        <v>1109</v>
      </c>
      <c r="Y33" s="2663"/>
      <c r="Z33" s="2660" t="s">
        <v>1108</v>
      </c>
      <c r="AA33" s="2661"/>
      <c r="AB33" s="2662" t="s">
        <v>1109</v>
      </c>
      <c r="AC33" s="2663"/>
      <c r="AD33" s="2660" t="s">
        <v>1108</v>
      </c>
      <c r="AE33" s="2661"/>
      <c r="AF33" s="2662" t="s">
        <v>1109</v>
      </c>
      <c r="AG33" s="2663"/>
      <c r="AH33" s="1625"/>
      <c r="AI33" s="1626"/>
      <c r="AJ33" s="1770"/>
      <c r="AK33" s="137"/>
      <c r="AL33" s="769"/>
      <c r="AO33" s="55"/>
      <c r="BE33" s="54"/>
    </row>
    <row r="34" spans="1:57" ht="14.1" customHeight="1">
      <c r="B34" s="66"/>
      <c r="C34" s="2678">
        <v>4</v>
      </c>
      <c r="D34" s="2679"/>
      <c r="E34" s="2680"/>
      <c r="F34" s="2681"/>
      <c r="G34" s="2682"/>
      <c r="H34" s="2676"/>
      <c r="I34" s="2677"/>
      <c r="J34" s="2681"/>
      <c r="K34" s="2682"/>
      <c r="L34" s="2676"/>
      <c r="M34" s="2677"/>
      <c r="N34" s="2681"/>
      <c r="O34" s="2682"/>
      <c r="P34" s="2676"/>
      <c r="Q34" s="2677"/>
      <c r="R34" s="2681"/>
      <c r="S34" s="2682"/>
      <c r="T34" s="2676"/>
      <c r="U34" s="2677"/>
      <c r="V34" s="2681"/>
      <c r="W34" s="2682"/>
      <c r="X34" s="2676"/>
      <c r="Y34" s="2677"/>
      <c r="Z34" s="2681"/>
      <c r="AA34" s="2682"/>
      <c r="AB34" s="2676"/>
      <c r="AC34" s="2677"/>
      <c r="AD34" s="2683">
        <f t="shared" ref="AD34:AD45" si="3">SUM(F34,J34,N34,R34,V34,Z34)</f>
        <v>0</v>
      </c>
      <c r="AE34" s="2686"/>
      <c r="AF34" s="2692">
        <f t="shared" ref="AF34:AF45" si="4">SUM(H34,L34,P34,T34,X34,AB34)</f>
        <v>0</v>
      </c>
      <c r="AG34" s="2685"/>
      <c r="AH34" s="2683">
        <f t="shared" ref="AH34:AH45" si="5">SUM(AD34:AG34)</f>
        <v>0</v>
      </c>
      <c r="AI34" s="2684"/>
      <c r="AJ34" s="2685"/>
      <c r="AK34" s="749"/>
      <c r="AL34" s="64"/>
    </row>
    <row r="35" spans="1:57" ht="14.1" customHeight="1">
      <c r="B35" s="66"/>
      <c r="C35" s="2669">
        <v>5</v>
      </c>
      <c r="D35" s="2670"/>
      <c r="E35" s="2671"/>
      <c r="F35" s="2672"/>
      <c r="G35" s="2673"/>
      <c r="H35" s="2674"/>
      <c r="I35" s="2675"/>
      <c r="J35" s="2672"/>
      <c r="K35" s="2673"/>
      <c r="L35" s="2674"/>
      <c r="M35" s="2675"/>
      <c r="N35" s="2672"/>
      <c r="O35" s="2673"/>
      <c r="P35" s="2674"/>
      <c r="Q35" s="2675"/>
      <c r="R35" s="2672"/>
      <c r="S35" s="2673"/>
      <c r="T35" s="2674"/>
      <c r="U35" s="2675"/>
      <c r="V35" s="2672"/>
      <c r="W35" s="2673"/>
      <c r="X35" s="2674"/>
      <c r="Y35" s="2675"/>
      <c r="Z35" s="2672"/>
      <c r="AA35" s="2673"/>
      <c r="AB35" s="2674"/>
      <c r="AC35" s="2675"/>
      <c r="AD35" s="2689">
        <f>SUM(F35,J35,N35,R35,V35,Z35)</f>
        <v>0</v>
      </c>
      <c r="AE35" s="2691"/>
      <c r="AF35" s="2687">
        <f t="shared" si="4"/>
        <v>0</v>
      </c>
      <c r="AG35" s="2688"/>
      <c r="AH35" s="2689">
        <f t="shared" si="5"/>
        <v>0</v>
      </c>
      <c r="AI35" s="2690"/>
      <c r="AJ35" s="2688"/>
      <c r="AK35" s="749"/>
      <c r="AL35" s="64"/>
    </row>
    <row r="36" spans="1:57" ht="12.6" customHeight="1">
      <c r="A36" s="55"/>
      <c r="B36" s="61"/>
      <c r="C36" s="2669">
        <v>6</v>
      </c>
      <c r="D36" s="2670"/>
      <c r="E36" s="2671"/>
      <c r="F36" s="2672"/>
      <c r="G36" s="2673"/>
      <c r="H36" s="2674"/>
      <c r="I36" s="2675"/>
      <c r="J36" s="2672"/>
      <c r="K36" s="2673"/>
      <c r="L36" s="2674"/>
      <c r="M36" s="2675"/>
      <c r="N36" s="2672"/>
      <c r="O36" s="2673"/>
      <c r="P36" s="2674"/>
      <c r="Q36" s="2675"/>
      <c r="R36" s="2672"/>
      <c r="S36" s="2673"/>
      <c r="T36" s="2674"/>
      <c r="U36" s="2675"/>
      <c r="V36" s="2672"/>
      <c r="W36" s="2673"/>
      <c r="X36" s="2674"/>
      <c r="Y36" s="2675"/>
      <c r="Z36" s="2672"/>
      <c r="AA36" s="2673"/>
      <c r="AB36" s="2674"/>
      <c r="AC36" s="2675"/>
      <c r="AD36" s="2689">
        <f t="shared" si="3"/>
        <v>0</v>
      </c>
      <c r="AE36" s="2691"/>
      <c r="AF36" s="2687">
        <f>SUM(H36,L36,P36,T36,X36,AB36)</f>
        <v>0</v>
      </c>
      <c r="AG36" s="2688"/>
      <c r="AH36" s="2689">
        <f>SUM(AD36:AG36)</f>
        <v>0</v>
      </c>
      <c r="AI36" s="2690"/>
      <c r="AJ36" s="2688"/>
      <c r="AK36" s="749"/>
      <c r="AL36" s="64"/>
      <c r="AM36" s="66"/>
      <c r="AR36" s="55"/>
    </row>
    <row r="37" spans="1:57" ht="12.6" customHeight="1">
      <c r="A37" s="55"/>
      <c r="B37" s="61"/>
      <c r="C37" s="2669">
        <v>7</v>
      </c>
      <c r="D37" s="2670"/>
      <c r="E37" s="2671"/>
      <c r="F37" s="2672"/>
      <c r="G37" s="2673"/>
      <c r="H37" s="2674"/>
      <c r="I37" s="2675"/>
      <c r="J37" s="2672"/>
      <c r="K37" s="2673"/>
      <c r="L37" s="2674"/>
      <c r="M37" s="2675"/>
      <c r="N37" s="2672"/>
      <c r="O37" s="2673"/>
      <c r="P37" s="2674"/>
      <c r="Q37" s="2675"/>
      <c r="R37" s="2672"/>
      <c r="S37" s="2673"/>
      <c r="T37" s="2674"/>
      <c r="U37" s="2675"/>
      <c r="V37" s="2672"/>
      <c r="W37" s="2673"/>
      <c r="X37" s="2674"/>
      <c r="Y37" s="2675"/>
      <c r="Z37" s="2672"/>
      <c r="AA37" s="2673"/>
      <c r="AB37" s="2674"/>
      <c r="AC37" s="2675"/>
      <c r="AD37" s="2689">
        <f t="shared" si="3"/>
        <v>0</v>
      </c>
      <c r="AE37" s="2691"/>
      <c r="AF37" s="2687">
        <f t="shared" si="4"/>
        <v>0</v>
      </c>
      <c r="AG37" s="2688"/>
      <c r="AH37" s="2689">
        <f t="shared" si="5"/>
        <v>0</v>
      </c>
      <c r="AI37" s="2690"/>
      <c r="AJ37" s="2688"/>
      <c r="AK37" s="749"/>
      <c r="AL37" s="64"/>
      <c r="AM37" s="66"/>
    </row>
    <row r="38" spans="1:57" ht="12.95" customHeight="1">
      <c r="A38" s="55"/>
      <c r="B38" s="61"/>
      <c r="C38" s="2669">
        <v>8</v>
      </c>
      <c r="D38" s="2670"/>
      <c r="E38" s="2671"/>
      <c r="F38" s="2672"/>
      <c r="G38" s="2673"/>
      <c r="H38" s="2674"/>
      <c r="I38" s="2675"/>
      <c r="J38" s="2672"/>
      <c r="K38" s="2673"/>
      <c r="L38" s="2674"/>
      <c r="M38" s="2675"/>
      <c r="N38" s="2672"/>
      <c r="O38" s="2673"/>
      <c r="P38" s="2674"/>
      <c r="Q38" s="2675"/>
      <c r="R38" s="2672"/>
      <c r="S38" s="2673"/>
      <c r="T38" s="2674"/>
      <c r="U38" s="2675"/>
      <c r="V38" s="2672"/>
      <c r="W38" s="2673"/>
      <c r="X38" s="2674"/>
      <c r="Y38" s="2675"/>
      <c r="Z38" s="2672"/>
      <c r="AA38" s="2673"/>
      <c r="AB38" s="2674"/>
      <c r="AC38" s="2675"/>
      <c r="AD38" s="2689">
        <f t="shared" si="3"/>
        <v>0</v>
      </c>
      <c r="AE38" s="2691"/>
      <c r="AF38" s="2687">
        <f t="shared" si="4"/>
        <v>0</v>
      </c>
      <c r="AG38" s="2688"/>
      <c r="AH38" s="2689">
        <f t="shared" si="5"/>
        <v>0</v>
      </c>
      <c r="AI38" s="2690"/>
      <c r="AJ38" s="2688"/>
      <c r="AK38" s="749"/>
      <c r="AL38" s="64"/>
      <c r="AM38" s="66"/>
    </row>
    <row r="39" spans="1:57" ht="12.95" customHeight="1">
      <c r="A39" s="55"/>
      <c r="B39" s="61"/>
      <c r="C39" s="2669">
        <v>9</v>
      </c>
      <c r="D39" s="2670"/>
      <c r="E39" s="2671"/>
      <c r="F39" s="2672"/>
      <c r="G39" s="2673"/>
      <c r="H39" s="2674"/>
      <c r="I39" s="2675"/>
      <c r="J39" s="2672"/>
      <c r="K39" s="2673"/>
      <c r="L39" s="2674"/>
      <c r="M39" s="2675"/>
      <c r="N39" s="2672"/>
      <c r="O39" s="2673"/>
      <c r="P39" s="2674"/>
      <c r="Q39" s="2675"/>
      <c r="R39" s="2672"/>
      <c r="S39" s="2673"/>
      <c r="T39" s="2674"/>
      <c r="U39" s="2675"/>
      <c r="V39" s="2672"/>
      <c r="W39" s="2673"/>
      <c r="X39" s="2674"/>
      <c r="Y39" s="2675"/>
      <c r="Z39" s="2672"/>
      <c r="AA39" s="2673"/>
      <c r="AB39" s="2674"/>
      <c r="AC39" s="2675"/>
      <c r="AD39" s="2689">
        <f t="shared" si="3"/>
        <v>0</v>
      </c>
      <c r="AE39" s="2691"/>
      <c r="AF39" s="2687">
        <f t="shared" si="4"/>
        <v>0</v>
      </c>
      <c r="AG39" s="2688"/>
      <c r="AH39" s="2689">
        <f t="shared" si="5"/>
        <v>0</v>
      </c>
      <c r="AI39" s="2690"/>
      <c r="AJ39" s="2688"/>
      <c r="AK39" s="749"/>
      <c r="AL39" s="64"/>
      <c r="AM39" s="66"/>
    </row>
    <row r="40" spans="1:57" ht="12.95" customHeight="1">
      <c r="A40" s="55"/>
      <c r="B40" s="61"/>
      <c r="C40" s="2669">
        <v>10</v>
      </c>
      <c r="D40" s="2670"/>
      <c r="E40" s="2671"/>
      <c r="F40" s="2672"/>
      <c r="G40" s="2673"/>
      <c r="H40" s="2674"/>
      <c r="I40" s="2675"/>
      <c r="J40" s="2672"/>
      <c r="K40" s="2673"/>
      <c r="L40" s="2674"/>
      <c r="M40" s="2675"/>
      <c r="N40" s="2672"/>
      <c r="O40" s="2673"/>
      <c r="P40" s="2674"/>
      <c r="Q40" s="2675"/>
      <c r="R40" s="2672"/>
      <c r="S40" s="2673"/>
      <c r="T40" s="2674"/>
      <c r="U40" s="2675"/>
      <c r="V40" s="2672"/>
      <c r="W40" s="2673"/>
      <c r="X40" s="2674"/>
      <c r="Y40" s="2675"/>
      <c r="Z40" s="2672"/>
      <c r="AA40" s="2673"/>
      <c r="AB40" s="2674"/>
      <c r="AC40" s="2675"/>
      <c r="AD40" s="2689">
        <f t="shared" si="3"/>
        <v>0</v>
      </c>
      <c r="AE40" s="2691"/>
      <c r="AF40" s="2687">
        <f t="shared" si="4"/>
        <v>0</v>
      </c>
      <c r="AG40" s="2688"/>
      <c r="AH40" s="2689">
        <f>SUM(AD40:AG40)</f>
        <v>0</v>
      </c>
      <c r="AI40" s="2690"/>
      <c r="AJ40" s="2688"/>
      <c r="AK40" s="749"/>
      <c r="AL40" s="64"/>
      <c r="AM40" s="66"/>
    </row>
    <row r="41" spans="1:57" ht="12.95" customHeight="1">
      <c r="A41" s="55"/>
      <c r="B41" s="61"/>
      <c r="C41" s="2669">
        <v>11</v>
      </c>
      <c r="D41" s="2670"/>
      <c r="E41" s="2671"/>
      <c r="F41" s="2672"/>
      <c r="G41" s="2673"/>
      <c r="H41" s="2674"/>
      <c r="I41" s="2675"/>
      <c r="J41" s="2672"/>
      <c r="K41" s="2673"/>
      <c r="L41" s="2674"/>
      <c r="M41" s="2675"/>
      <c r="N41" s="2672"/>
      <c r="O41" s="2673"/>
      <c r="P41" s="2674"/>
      <c r="Q41" s="2675"/>
      <c r="R41" s="2672"/>
      <c r="S41" s="2673"/>
      <c r="T41" s="2674"/>
      <c r="U41" s="2675"/>
      <c r="V41" s="2672"/>
      <c r="W41" s="2673"/>
      <c r="X41" s="2674"/>
      <c r="Y41" s="2675"/>
      <c r="Z41" s="2672"/>
      <c r="AA41" s="2673"/>
      <c r="AB41" s="2674"/>
      <c r="AC41" s="2675"/>
      <c r="AD41" s="2689">
        <f t="shared" si="3"/>
        <v>0</v>
      </c>
      <c r="AE41" s="2691"/>
      <c r="AF41" s="2687">
        <f t="shared" si="4"/>
        <v>0</v>
      </c>
      <c r="AG41" s="2688"/>
      <c r="AH41" s="2689">
        <f t="shared" si="5"/>
        <v>0</v>
      </c>
      <c r="AI41" s="2690"/>
      <c r="AJ41" s="2688"/>
      <c r="AK41" s="749"/>
      <c r="AL41" s="64"/>
      <c r="AM41" s="66"/>
    </row>
    <row r="42" spans="1:57" ht="12.95" customHeight="1">
      <c r="A42" s="55"/>
      <c r="B42" s="61"/>
      <c r="C42" s="2669">
        <v>12</v>
      </c>
      <c r="D42" s="2670"/>
      <c r="E42" s="2693"/>
      <c r="F42" s="2672"/>
      <c r="G42" s="2673"/>
      <c r="H42" s="2674"/>
      <c r="I42" s="2675"/>
      <c r="J42" s="2672"/>
      <c r="K42" s="2673"/>
      <c r="L42" s="2674"/>
      <c r="M42" s="2675"/>
      <c r="N42" s="2672"/>
      <c r="O42" s="2673"/>
      <c r="P42" s="2674"/>
      <c r="Q42" s="2675"/>
      <c r="R42" s="2672"/>
      <c r="S42" s="2673"/>
      <c r="T42" s="2674"/>
      <c r="U42" s="2675"/>
      <c r="V42" s="2672"/>
      <c r="W42" s="2673"/>
      <c r="X42" s="2674"/>
      <c r="Y42" s="2675"/>
      <c r="Z42" s="2672"/>
      <c r="AA42" s="2673"/>
      <c r="AB42" s="2674"/>
      <c r="AC42" s="2675"/>
      <c r="AD42" s="2689">
        <f t="shared" si="3"/>
        <v>0</v>
      </c>
      <c r="AE42" s="2691"/>
      <c r="AF42" s="2687">
        <f t="shared" si="4"/>
        <v>0</v>
      </c>
      <c r="AG42" s="2688"/>
      <c r="AH42" s="2689">
        <f t="shared" si="5"/>
        <v>0</v>
      </c>
      <c r="AI42" s="2690"/>
      <c r="AJ42" s="2688"/>
      <c r="AK42" s="749"/>
      <c r="AL42" s="64"/>
      <c r="AM42" s="66"/>
    </row>
    <row r="43" spans="1:57" ht="12.95" customHeight="1">
      <c r="A43" s="55"/>
      <c r="B43" s="61"/>
      <c r="C43" s="2669">
        <v>1</v>
      </c>
      <c r="D43" s="2670"/>
      <c r="E43" s="2671"/>
      <c r="F43" s="2672"/>
      <c r="G43" s="2673"/>
      <c r="H43" s="2674"/>
      <c r="I43" s="2675"/>
      <c r="J43" s="2672"/>
      <c r="K43" s="2673"/>
      <c r="L43" s="2674"/>
      <c r="M43" s="2675"/>
      <c r="N43" s="2672"/>
      <c r="O43" s="2673"/>
      <c r="P43" s="2674"/>
      <c r="Q43" s="2675"/>
      <c r="R43" s="2672"/>
      <c r="S43" s="2673"/>
      <c r="T43" s="2674"/>
      <c r="U43" s="2675"/>
      <c r="V43" s="2672"/>
      <c r="W43" s="2673"/>
      <c r="X43" s="2674"/>
      <c r="Y43" s="2675"/>
      <c r="Z43" s="2672"/>
      <c r="AA43" s="2673"/>
      <c r="AB43" s="2674"/>
      <c r="AC43" s="2675"/>
      <c r="AD43" s="2689">
        <f t="shared" si="3"/>
        <v>0</v>
      </c>
      <c r="AE43" s="2691"/>
      <c r="AF43" s="2687">
        <f t="shared" si="4"/>
        <v>0</v>
      </c>
      <c r="AG43" s="2688"/>
      <c r="AH43" s="2689">
        <f t="shared" si="5"/>
        <v>0</v>
      </c>
      <c r="AI43" s="2690"/>
      <c r="AJ43" s="2688"/>
      <c r="AK43" s="749"/>
      <c r="AL43" s="64"/>
      <c r="AM43" s="66"/>
    </row>
    <row r="44" spans="1:57" ht="12.95" customHeight="1">
      <c r="A44" s="55"/>
      <c r="B44" s="61"/>
      <c r="C44" s="2669">
        <v>2</v>
      </c>
      <c r="D44" s="2670"/>
      <c r="E44" s="2671"/>
      <c r="F44" s="2672"/>
      <c r="G44" s="2673"/>
      <c r="H44" s="2674"/>
      <c r="I44" s="2675"/>
      <c r="J44" s="2672"/>
      <c r="K44" s="2673"/>
      <c r="L44" s="2674"/>
      <c r="M44" s="2675"/>
      <c r="N44" s="2672"/>
      <c r="O44" s="2673"/>
      <c r="P44" s="2674"/>
      <c r="Q44" s="2675"/>
      <c r="R44" s="2672"/>
      <c r="S44" s="2673"/>
      <c r="T44" s="2674"/>
      <c r="U44" s="2675"/>
      <c r="V44" s="2672"/>
      <c r="W44" s="2673"/>
      <c r="X44" s="2674"/>
      <c r="Y44" s="2675"/>
      <c r="Z44" s="2672"/>
      <c r="AA44" s="2673"/>
      <c r="AB44" s="2674"/>
      <c r="AC44" s="2675"/>
      <c r="AD44" s="2689">
        <f t="shared" si="3"/>
        <v>0</v>
      </c>
      <c r="AE44" s="2691"/>
      <c r="AF44" s="2687">
        <f t="shared" si="4"/>
        <v>0</v>
      </c>
      <c r="AG44" s="2688"/>
      <c r="AH44" s="2689">
        <f t="shared" si="5"/>
        <v>0</v>
      </c>
      <c r="AI44" s="2690"/>
      <c r="AJ44" s="2688"/>
      <c r="AK44" s="749"/>
      <c r="AL44" s="64"/>
      <c r="AM44" s="66"/>
    </row>
    <row r="45" spans="1:57" ht="12.95" customHeight="1">
      <c r="A45" s="55"/>
      <c r="B45" s="61"/>
      <c r="C45" s="2696">
        <v>3</v>
      </c>
      <c r="D45" s="2697"/>
      <c r="E45" s="2698"/>
      <c r="F45" s="2699"/>
      <c r="G45" s="2700"/>
      <c r="H45" s="2694"/>
      <c r="I45" s="2695"/>
      <c r="J45" s="2699"/>
      <c r="K45" s="2700"/>
      <c r="L45" s="2694"/>
      <c r="M45" s="2695"/>
      <c r="N45" s="2699"/>
      <c r="O45" s="2700"/>
      <c r="P45" s="2694"/>
      <c r="Q45" s="2695"/>
      <c r="R45" s="2699"/>
      <c r="S45" s="2700"/>
      <c r="T45" s="2694"/>
      <c r="U45" s="2695"/>
      <c r="V45" s="2699"/>
      <c r="W45" s="2700"/>
      <c r="X45" s="2694"/>
      <c r="Y45" s="2695"/>
      <c r="Z45" s="2699"/>
      <c r="AA45" s="2700"/>
      <c r="AB45" s="2694"/>
      <c r="AC45" s="2695"/>
      <c r="AD45" s="2703">
        <f t="shared" si="3"/>
        <v>0</v>
      </c>
      <c r="AE45" s="2705"/>
      <c r="AF45" s="2701">
        <f t="shared" si="4"/>
        <v>0</v>
      </c>
      <c r="AG45" s="2702"/>
      <c r="AH45" s="2703">
        <f t="shared" si="5"/>
        <v>0</v>
      </c>
      <c r="AI45" s="2704"/>
      <c r="AJ45" s="2702"/>
      <c r="AK45" s="749"/>
      <c r="AL45" s="64"/>
      <c r="AM45" s="66"/>
    </row>
    <row r="46" spans="1:57" ht="12.95" customHeight="1">
      <c r="A46" s="55"/>
      <c r="B46" s="61"/>
      <c r="C46" s="2194" t="s">
        <v>375</v>
      </c>
      <c r="D46" s="2195"/>
      <c r="E46" s="2720"/>
      <c r="F46" s="2706">
        <f>SUM(F34:G45)</f>
        <v>0</v>
      </c>
      <c r="G46" s="2718"/>
      <c r="H46" s="2729">
        <f>SUM(H34:I45)</f>
        <v>0</v>
      </c>
      <c r="I46" s="2730"/>
      <c r="J46" s="2706">
        <f>SUM(J34:K45)</f>
        <v>0</v>
      </c>
      <c r="K46" s="2718"/>
      <c r="L46" s="2729">
        <f>SUM(L34:M45)</f>
        <v>0</v>
      </c>
      <c r="M46" s="2730"/>
      <c r="N46" s="2706">
        <f>SUM(N34:O45)</f>
        <v>0</v>
      </c>
      <c r="O46" s="2718"/>
      <c r="P46" s="2729">
        <f>SUM(P34:Q45)</f>
        <v>0</v>
      </c>
      <c r="Q46" s="2730"/>
      <c r="R46" s="2706">
        <f>SUM(R34:S45)</f>
        <v>0</v>
      </c>
      <c r="S46" s="2718"/>
      <c r="T46" s="2729">
        <f>SUM(T34:U45)</f>
        <v>0</v>
      </c>
      <c r="U46" s="2730"/>
      <c r="V46" s="2706">
        <f>SUM(V34:W45)</f>
        <v>0</v>
      </c>
      <c r="W46" s="2718"/>
      <c r="X46" s="2729">
        <f>SUM(X34:Y45)</f>
        <v>0</v>
      </c>
      <c r="Y46" s="2730"/>
      <c r="Z46" s="2706">
        <f>SUM(Z34:AA45)</f>
        <v>0</v>
      </c>
      <c r="AA46" s="2718"/>
      <c r="AB46" s="2729">
        <f>SUM(AB34:AC45)</f>
        <v>0</v>
      </c>
      <c r="AC46" s="2730"/>
      <c r="AD46" s="753" t="s">
        <v>209</v>
      </c>
      <c r="AE46" s="754"/>
      <c r="AF46" s="2733">
        <f>SUM(AF34:AG45)</f>
        <v>0</v>
      </c>
      <c r="AG46" s="2734"/>
      <c r="AH46" s="2706">
        <f>AD47+AF46</f>
        <v>0</v>
      </c>
      <c r="AI46" s="2707"/>
      <c r="AJ46" s="2708"/>
      <c r="AK46" s="749"/>
      <c r="AL46" s="64"/>
      <c r="AM46" s="66"/>
    </row>
    <row r="47" spans="1:57" ht="12.95" customHeight="1">
      <c r="A47" s="55"/>
      <c r="B47" s="61"/>
      <c r="C47" s="2721"/>
      <c r="D47" s="2722"/>
      <c r="E47" s="2723"/>
      <c r="F47" s="2709"/>
      <c r="G47" s="2719"/>
      <c r="H47" s="2731"/>
      <c r="I47" s="2732"/>
      <c r="J47" s="2709"/>
      <c r="K47" s="2719"/>
      <c r="L47" s="2731"/>
      <c r="M47" s="2732"/>
      <c r="N47" s="2709"/>
      <c r="O47" s="2719"/>
      <c r="P47" s="2731"/>
      <c r="Q47" s="2732"/>
      <c r="R47" s="2709"/>
      <c r="S47" s="2719"/>
      <c r="T47" s="2731"/>
      <c r="U47" s="2732"/>
      <c r="V47" s="2709"/>
      <c r="W47" s="2719"/>
      <c r="X47" s="2731"/>
      <c r="Y47" s="2732"/>
      <c r="Z47" s="2709"/>
      <c r="AA47" s="2719"/>
      <c r="AB47" s="2731"/>
      <c r="AC47" s="2732"/>
      <c r="AD47" s="2712">
        <f>SUM(AD34:AE45)</f>
        <v>0</v>
      </c>
      <c r="AE47" s="2713"/>
      <c r="AF47" s="2735"/>
      <c r="AG47" s="2736"/>
      <c r="AH47" s="2709"/>
      <c r="AI47" s="2710"/>
      <c r="AJ47" s="2711"/>
      <c r="AK47" s="749"/>
      <c r="AL47" s="64"/>
      <c r="AM47" s="66"/>
    </row>
    <row r="48" spans="1:57" ht="12" customHeight="1">
      <c r="A48" s="55"/>
      <c r="B48" s="61"/>
      <c r="C48" s="2737" t="s">
        <v>190</v>
      </c>
      <c r="D48" s="2737"/>
      <c r="E48" s="2737"/>
      <c r="F48" s="2737"/>
      <c r="G48" s="2737"/>
      <c r="H48" s="755" t="s">
        <v>15</v>
      </c>
      <c r="I48" s="2738" t="s">
        <v>1263</v>
      </c>
      <c r="J48" s="2738"/>
      <c r="K48" s="2738"/>
      <c r="L48" s="2738"/>
      <c r="M48" s="2738"/>
      <c r="N48" s="2738"/>
      <c r="O48" s="2738"/>
      <c r="P48" s="2739" t="s">
        <v>1262</v>
      </c>
      <c r="Q48" s="2739"/>
      <c r="R48" s="2739"/>
      <c r="S48" s="2739"/>
      <c r="T48" s="2739"/>
      <c r="U48" s="2739"/>
      <c r="V48" s="2739"/>
      <c r="W48" s="2739"/>
      <c r="X48" s="2739"/>
      <c r="Y48" s="2739"/>
      <c r="Z48" s="2739"/>
      <c r="AA48" s="2739"/>
      <c r="AB48" s="2739"/>
      <c r="AC48" s="2739"/>
      <c r="AD48" s="2739"/>
      <c r="AE48" s="2739"/>
      <c r="AF48" s="2739"/>
      <c r="AG48" s="2739"/>
      <c r="AH48" s="2739"/>
      <c r="AI48" s="2739"/>
      <c r="AJ48" s="2739"/>
      <c r="AK48" s="770"/>
      <c r="AL48" s="64"/>
      <c r="AM48" s="66"/>
    </row>
    <row r="49" spans="1:68" ht="12" customHeight="1">
      <c r="A49" s="55"/>
      <c r="B49" s="61"/>
      <c r="H49" s="755" t="s">
        <v>15</v>
      </c>
      <c r="I49" s="2740" t="s">
        <v>197</v>
      </c>
      <c r="J49" s="2740"/>
      <c r="K49" s="2740"/>
      <c r="L49" s="2740"/>
      <c r="M49" s="2740"/>
      <c r="N49" s="2740"/>
      <c r="O49" s="2740"/>
      <c r="P49" s="2740"/>
      <c r="Q49" s="2740"/>
      <c r="R49" s="2740"/>
      <c r="S49" s="2740"/>
      <c r="T49" s="2740"/>
      <c r="U49" s="2740"/>
      <c r="V49" s="2740"/>
      <c r="W49" s="2740"/>
      <c r="X49" s="2740"/>
      <c r="Y49" s="2740"/>
      <c r="Z49" s="2740"/>
      <c r="AA49" s="2740"/>
      <c r="AB49" s="2740"/>
      <c r="AC49" s="2740"/>
      <c r="AD49" s="2740"/>
      <c r="AE49" s="2740"/>
      <c r="AF49" s="2740"/>
      <c r="AG49" s="2740"/>
      <c r="AH49" s="2740"/>
      <c r="AI49" s="2740"/>
      <c r="AJ49" s="2740"/>
      <c r="AK49" s="655"/>
      <c r="AL49" s="64"/>
      <c r="AM49" s="66"/>
    </row>
    <row r="50" spans="1:68" ht="12" customHeight="1">
      <c r="A50" s="55"/>
      <c r="B50" s="61"/>
      <c r="H50" s="755" t="s">
        <v>15</v>
      </c>
      <c r="I50" s="2740" t="s">
        <v>211</v>
      </c>
      <c r="J50" s="2740"/>
      <c r="K50" s="2740"/>
      <c r="L50" s="2740"/>
      <c r="M50" s="2740"/>
      <c r="N50" s="2740"/>
      <c r="O50" s="2740"/>
      <c r="P50" s="2740"/>
      <c r="Q50" s="2740"/>
      <c r="R50" s="2740"/>
      <c r="S50" s="2740"/>
      <c r="T50" s="2740"/>
      <c r="U50" s="2740"/>
      <c r="V50" s="2740"/>
      <c r="W50" s="2740"/>
      <c r="X50" s="2740"/>
      <c r="Y50" s="2740"/>
      <c r="Z50" s="2740"/>
      <c r="AA50" s="2740"/>
      <c r="AB50" s="2740"/>
      <c r="AC50" s="2740"/>
      <c r="AD50" s="2740"/>
      <c r="AE50" s="2740"/>
      <c r="AF50" s="2740"/>
      <c r="AG50" s="2740"/>
      <c r="AH50" s="2740"/>
      <c r="AI50" s="2740"/>
      <c r="AJ50" s="2740"/>
      <c r="AK50" s="655"/>
      <c r="AL50" s="64"/>
      <c r="AM50" s="66"/>
    </row>
    <row r="51" spans="1:68" ht="12" customHeight="1">
      <c r="A51" s="55"/>
      <c r="B51" s="61"/>
      <c r="H51" s="755"/>
      <c r="I51" s="771"/>
      <c r="J51" s="771"/>
      <c r="K51" s="771"/>
      <c r="L51" s="771"/>
      <c r="M51" s="771"/>
      <c r="N51" s="771"/>
      <c r="O51" s="771"/>
      <c r="P51" s="771"/>
      <c r="Q51" s="771"/>
      <c r="R51" s="771"/>
      <c r="S51" s="771"/>
      <c r="T51" s="771"/>
      <c r="U51" s="771"/>
      <c r="V51" s="771"/>
      <c r="W51" s="771"/>
      <c r="X51" s="771"/>
      <c r="Y51" s="771"/>
      <c r="Z51" s="771"/>
      <c r="AA51" s="771"/>
      <c r="AB51" s="771"/>
      <c r="AC51" s="771"/>
      <c r="AD51" s="771"/>
      <c r="AE51" s="771"/>
      <c r="AF51" s="771"/>
      <c r="AG51" s="771"/>
      <c r="AH51" s="771"/>
      <c r="AI51" s="771"/>
      <c r="AJ51" s="771"/>
      <c r="AK51" s="770"/>
      <c r="AL51" s="64"/>
      <c r="AM51" s="66"/>
    </row>
    <row r="52" spans="1:68" ht="14.1" customHeight="1">
      <c r="A52" s="55"/>
      <c r="B52" s="61"/>
      <c r="C52" s="531" t="s">
        <v>433</v>
      </c>
      <c r="D52" s="2741" t="s">
        <v>1264</v>
      </c>
      <c r="E52" s="2741"/>
      <c r="F52" s="2741"/>
      <c r="G52" s="2741"/>
      <c r="H52" s="2741"/>
      <c r="I52" s="2741"/>
      <c r="J52" s="2741"/>
      <c r="K52" s="2741"/>
      <c r="L52" s="2741"/>
      <c r="M52" s="2741"/>
      <c r="N52" s="2741"/>
      <c r="O52" s="2741"/>
      <c r="P52" s="2741"/>
      <c r="Q52" s="2741"/>
      <c r="R52" s="2741"/>
      <c r="S52" s="2741"/>
      <c r="T52" s="2741"/>
      <c r="U52" s="2741"/>
      <c r="V52" s="2741"/>
      <c r="W52" s="2741"/>
      <c r="X52" s="2741"/>
      <c r="Y52" s="2741"/>
      <c r="Z52" s="2741"/>
      <c r="AA52" s="2741"/>
      <c r="AB52" s="2741"/>
      <c r="AC52" s="2741"/>
      <c r="AD52" s="2741"/>
      <c r="AE52" s="2741"/>
      <c r="AF52" s="2741"/>
      <c r="AG52" s="2741"/>
      <c r="AH52" s="2741"/>
      <c r="AI52" s="2741"/>
      <c r="AJ52" s="2741"/>
      <c r="AK52" s="772"/>
      <c r="AL52" s="64"/>
      <c r="AM52" s="66"/>
      <c r="AR52" s="773"/>
      <c r="AS52" s="773"/>
      <c r="AT52" s="773"/>
      <c r="AU52" s="773"/>
      <c r="AV52" s="773"/>
      <c r="AW52" s="773"/>
      <c r="AX52" s="773"/>
      <c r="AY52" s="773"/>
      <c r="AZ52" s="773"/>
      <c r="BA52" s="773"/>
      <c r="BB52" s="773"/>
      <c r="BC52" s="773"/>
      <c r="BD52" s="773"/>
      <c r="BE52" s="773"/>
      <c r="BF52" s="773"/>
      <c r="BG52" s="773"/>
      <c r="BH52" s="773"/>
      <c r="BI52" s="773"/>
      <c r="BJ52" s="773"/>
      <c r="BK52" s="773"/>
      <c r="BL52" s="773"/>
      <c r="BM52" s="773"/>
      <c r="BN52" s="773"/>
      <c r="BO52" s="773"/>
      <c r="BP52" s="773"/>
    </row>
    <row r="53" spans="1:68" ht="14.1" customHeight="1">
      <c r="A53" s="55"/>
      <c r="B53" s="61"/>
      <c r="C53" s="1712" t="s">
        <v>183</v>
      </c>
      <c r="D53" s="1712"/>
      <c r="E53" s="1712"/>
      <c r="F53" s="1852" t="s">
        <v>724</v>
      </c>
      <c r="G53" s="1852"/>
      <c r="H53" s="1852"/>
      <c r="I53" s="1852"/>
      <c r="J53" s="1852"/>
      <c r="K53" s="1852"/>
      <c r="L53" s="1852"/>
      <c r="M53" s="1852"/>
      <c r="N53" s="1852"/>
      <c r="O53" s="1852"/>
      <c r="P53" s="1852"/>
      <c r="Q53" s="1852"/>
      <c r="R53" s="1852"/>
      <c r="S53" s="1852"/>
      <c r="T53" s="1852"/>
      <c r="U53" s="1852"/>
      <c r="V53" s="1852"/>
      <c r="W53" s="1852"/>
      <c r="X53" s="1852"/>
      <c r="AL53" s="64"/>
      <c r="AM53" s="66"/>
    </row>
    <row r="54" spans="1:68" ht="14.1" customHeight="1">
      <c r="A54" s="55"/>
      <c r="B54" s="61"/>
      <c r="E54" s="2133" t="s">
        <v>1626</v>
      </c>
      <c r="F54" s="2133"/>
      <c r="G54" s="2133"/>
      <c r="H54" s="2133"/>
      <c r="I54" s="2133"/>
      <c r="J54" s="2133"/>
      <c r="K54" s="2133"/>
      <c r="L54" s="2133"/>
      <c r="M54" s="2133"/>
      <c r="N54" s="2133"/>
      <c r="O54" s="2133"/>
      <c r="P54" s="2727"/>
      <c r="Q54" s="2727"/>
      <c r="R54" s="54" t="s">
        <v>192</v>
      </c>
      <c r="S54" s="774" t="s">
        <v>149</v>
      </c>
      <c r="U54" s="2133" t="s">
        <v>473</v>
      </c>
      <c r="V54" s="2133"/>
      <c r="W54" s="2133"/>
      <c r="X54" s="2133"/>
      <c r="Y54" s="2133"/>
      <c r="Z54" s="2133"/>
      <c r="AA54" s="137" t="s">
        <v>127</v>
      </c>
      <c r="AC54" s="1848" t="s">
        <v>474</v>
      </c>
      <c r="AD54" s="1848"/>
      <c r="AE54" s="1848"/>
      <c r="AF54" s="1848"/>
      <c r="AG54" s="1848"/>
      <c r="AL54" s="764"/>
      <c r="AM54" s="775"/>
      <c r="AN54" s="765"/>
      <c r="AO54" s="765"/>
      <c r="AP54" s="766"/>
      <c r="BB54" s="766"/>
      <c r="BC54" s="766"/>
      <c r="BD54" s="766"/>
      <c r="BE54" s="767"/>
    </row>
    <row r="55" spans="1:68" ht="14.1" customHeight="1">
      <c r="A55" s="55"/>
      <c r="B55" s="61"/>
      <c r="C55" s="1712" t="s">
        <v>153</v>
      </c>
      <c r="D55" s="1712"/>
      <c r="E55" s="1712"/>
      <c r="F55" s="1852" t="s">
        <v>725</v>
      </c>
      <c r="G55" s="1852"/>
      <c r="H55" s="1852"/>
      <c r="I55" s="1852"/>
      <c r="J55" s="1852"/>
      <c r="K55" s="1852"/>
      <c r="L55" s="1852"/>
      <c r="M55" s="1852"/>
      <c r="N55" s="1852"/>
      <c r="O55" s="1852"/>
      <c r="P55" s="1852"/>
      <c r="Q55" s="1852"/>
      <c r="R55" s="1852"/>
      <c r="S55" s="1852"/>
      <c r="T55" s="1852"/>
      <c r="U55" s="1852"/>
      <c r="V55" s="1852"/>
      <c r="W55" s="1852"/>
      <c r="X55" s="1852"/>
      <c r="AL55" s="764"/>
      <c r="AM55" s="775"/>
      <c r="AN55" s="765"/>
      <c r="AO55" s="765"/>
      <c r="AP55" s="766"/>
      <c r="BB55" s="766"/>
      <c r="BC55" s="766"/>
      <c r="BD55" s="766"/>
      <c r="BE55" s="767"/>
    </row>
    <row r="56" spans="1:68" ht="14.1" customHeight="1">
      <c r="A56" s="55"/>
      <c r="B56" s="61"/>
      <c r="E56" s="2133" t="s">
        <v>1627</v>
      </c>
      <c r="F56" s="2133"/>
      <c r="G56" s="2133"/>
      <c r="H56" s="2133"/>
      <c r="I56" s="2133"/>
      <c r="J56" s="2133"/>
      <c r="K56" s="2133"/>
      <c r="L56" s="2133"/>
      <c r="M56" s="2133"/>
      <c r="N56" s="2133"/>
      <c r="O56" s="2133"/>
      <c r="P56" s="2727"/>
      <c r="Q56" s="2727"/>
      <c r="R56" s="54" t="s">
        <v>192</v>
      </c>
      <c r="S56" s="774" t="s">
        <v>149</v>
      </c>
      <c r="U56" s="2133" t="s">
        <v>475</v>
      </c>
      <c r="V56" s="2133"/>
      <c r="W56" s="2133"/>
      <c r="X56" s="2133"/>
      <c r="Y56" s="2133"/>
      <c r="Z56" s="2133"/>
      <c r="AA56" s="137" t="s">
        <v>127</v>
      </c>
      <c r="AC56" s="1848" t="s">
        <v>470</v>
      </c>
      <c r="AD56" s="1848"/>
      <c r="AE56" s="1848"/>
      <c r="AF56" s="1848"/>
      <c r="AG56" s="1848"/>
      <c r="AL56" s="60"/>
      <c r="AM56" s="776"/>
      <c r="AN56" s="740"/>
      <c r="AO56" s="55"/>
      <c r="AP56" s="55"/>
    </row>
    <row r="57" spans="1:68" ht="12" customHeight="1">
      <c r="A57" s="55"/>
      <c r="B57" s="61"/>
      <c r="K57" s="55"/>
      <c r="L57" s="55"/>
      <c r="M57" s="55"/>
      <c r="N57" s="55"/>
      <c r="O57" s="55"/>
      <c r="P57" s="55"/>
      <c r="Y57" s="55"/>
      <c r="Z57" s="55"/>
      <c r="AA57" s="55"/>
      <c r="AB57" s="55"/>
      <c r="AC57" s="55"/>
      <c r="AD57" s="55"/>
      <c r="AE57" s="55"/>
      <c r="AF57" s="55"/>
      <c r="AG57" s="55"/>
      <c r="AH57" s="55"/>
      <c r="AI57" s="55"/>
      <c r="AJ57" s="55"/>
      <c r="AK57" s="55"/>
      <c r="AL57" s="606"/>
      <c r="AM57" s="66"/>
      <c r="AN57" s="55"/>
      <c r="AO57" s="55"/>
      <c r="AP57" s="55"/>
      <c r="BB57" s="55"/>
      <c r="BC57" s="55"/>
      <c r="BD57" s="55"/>
    </row>
    <row r="58" spans="1:68" ht="14.1" customHeight="1">
      <c r="A58" s="55"/>
      <c r="B58" s="1851" t="s">
        <v>443</v>
      </c>
      <c r="C58" s="1712"/>
      <c r="D58" s="1852" t="s">
        <v>1522</v>
      </c>
      <c r="E58" s="1852"/>
      <c r="F58" s="1852"/>
      <c r="G58" s="1852"/>
      <c r="H58" s="1852"/>
      <c r="I58" s="1852"/>
      <c r="J58" s="1852"/>
      <c r="K58" s="1852"/>
      <c r="L58" s="1852"/>
      <c r="M58" s="1852"/>
      <c r="N58" s="1852"/>
      <c r="O58" s="1852"/>
      <c r="P58" s="1852"/>
      <c r="Q58" s="1852"/>
      <c r="R58" s="1852"/>
      <c r="S58" s="1852"/>
      <c r="T58" s="1852"/>
      <c r="U58" s="1852"/>
      <c r="V58" s="1852"/>
      <c r="W58" s="1852"/>
      <c r="X58" s="1852"/>
      <c r="Z58" s="551" t="s">
        <v>127</v>
      </c>
      <c r="AA58" s="1849" t="s">
        <v>729</v>
      </c>
      <c r="AB58" s="1849"/>
      <c r="AC58" s="1849"/>
      <c r="AD58" s="1849"/>
      <c r="AE58" s="1849"/>
      <c r="AF58" s="1849"/>
      <c r="AG58" s="1849"/>
      <c r="AH58" s="1849"/>
      <c r="AI58" s="1849"/>
      <c r="AJ58" s="1849"/>
      <c r="AK58" s="1849"/>
      <c r="AL58" s="764"/>
      <c r="AM58" s="66"/>
      <c r="AN58" s="765"/>
      <c r="AO58" s="765"/>
      <c r="AP58" s="765"/>
      <c r="AQ58" s="765"/>
      <c r="AR58" s="766"/>
      <c r="AS58" s="766"/>
      <c r="AT58" s="766"/>
      <c r="AU58" s="766"/>
      <c r="AV58" s="766"/>
      <c r="AW58" s="766"/>
      <c r="AX58" s="766"/>
      <c r="AY58" s="766"/>
      <c r="AZ58" s="766"/>
      <c r="BA58" s="766"/>
      <c r="BB58" s="766"/>
      <c r="BC58" s="766"/>
      <c r="BD58" s="766"/>
      <c r="BE58" s="766"/>
      <c r="BF58" s="531"/>
    </row>
    <row r="59" spans="1:68" ht="14.1" customHeight="1">
      <c r="A59" s="55"/>
      <c r="B59" s="61"/>
      <c r="S59" s="777"/>
      <c r="T59" s="55"/>
      <c r="U59" s="55"/>
      <c r="V59" s="55"/>
      <c r="W59" s="55"/>
      <c r="X59" s="55"/>
      <c r="Z59" s="63"/>
      <c r="AA59" s="1849"/>
      <c r="AB59" s="1849"/>
      <c r="AC59" s="1849"/>
      <c r="AD59" s="1849"/>
      <c r="AE59" s="1849"/>
      <c r="AF59" s="1849"/>
      <c r="AG59" s="1849"/>
      <c r="AH59" s="1849"/>
      <c r="AI59" s="1849"/>
      <c r="AJ59" s="1849"/>
      <c r="AK59" s="1849"/>
      <c r="AL59" s="778"/>
      <c r="AM59" s="66"/>
      <c r="AN59" s="779"/>
      <c r="AO59" s="779"/>
      <c r="AP59" s="779"/>
      <c r="AQ59" s="779"/>
      <c r="BE59" s="54"/>
      <c r="BF59" s="531"/>
    </row>
    <row r="60" spans="1:68" ht="14.1" customHeight="1">
      <c r="A60" s="55"/>
      <c r="B60" s="61"/>
      <c r="C60" s="79"/>
      <c r="D60" s="79"/>
      <c r="Z60" s="63"/>
      <c r="AL60" s="60"/>
      <c r="AM60" s="66"/>
      <c r="AN60" s="740"/>
      <c r="AO60" s="58"/>
      <c r="AP60" s="55"/>
      <c r="AQ60" s="55"/>
      <c r="BE60" s="54"/>
      <c r="BF60" s="531"/>
    </row>
    <row r="61" spans="1:68" ht="14.1" customHeight="1">
      <c r="A61" s="55"/>
      <c r="B61" s="1851" t="s">
        <v>438</v>
      </c>
      <c r="C61" s="1871"/>
      <c r="D61" s="1852" t="s">
        <v>721</v>
      </c>
      <c r="E61" s="1852"/>
      <c r="F61" s="1852"/>
      <c r="G61" s="1852"/>
      <c r="H61" s="1852"/>
      <c r="I61" s="1852"/>
      <c r="J61" s="1852"/>
      <c r="K61" s="1852"/>
      <c r="L61" s="1852"/>
      <c r="M61" s="1852"/>
      <c r="N61" s="1852"/>
      <c r="O61" s="1852"/>
      <c r="P61" s="1852"/>
      <c r="Q61" s="1852"/>
      <c r="R61" s="1852"/>
      <c r="S61" s="1852"/>
      <c r="T61" s="1852"/>
      <c r="U61" s="1852"/>
      <c r="V61" s="1852"/>
      <c r="W61" s="1852"/>
      <c r="X61" s="1852"/>
      <c r="Z61" s="568" t="s">
        <v>487</v>
      </c>
      <c r="AA61" s="2227" t="s">
        <v>198</v>
      </c>
      <c r="AB61" s="2227"/>
      <c r="AC61" s="2227"/>
      <c r="AD61" s="2227"/>
      <c r="AE61" s="2227"/>
      <c r="AF61" s="2227"/>
      <c r="AG61" s="2227"/>
      <c r="AH61" s="2227"/>
      <c r="AI61" s="2227"/>
      <c r="AJ61" s="2227"/>
      <c r="AK61" s="2227"/>
      <c r="AL61" s="778"/>
      <c r="AM61" s="66"/>
      <c r="AN61" s="779"/>
      <c r="AO61" s="779"/>
      <c r="AP61" s="779"/>
      <c r="AQ61" s="779"/>
      <c r="AR61" s="779"/>
      <c r="AS61" s="779"/>
      <c r="AT61" s="779"/>
      <c r="AU61" s="779"/>
      <c r="AV61" s="779"/>
      <c r="AW61" s="779"/>
      <c r="AX61" s="779"/>
      <c r="AY61" s="779"/>
      <c r="AZ61" s="779"/>
      <c r="BA61" s="779"/>
      <c r="BB61" s="55"/>
      <c r="BC61" s="55"/>
      <c r="BD61" s="55"/>
      <c r="BE61" s="55"/>
      <c r="BF61" s="55"/>
    </row>
    <row r="62" spans="1:68" ht="14.1" customHeight="1">
      <c r="A62" s="55"/>
      <c r="B62" s="66"/>
      <c r="C62" s="55"/>
      <c r="D62" s="55"/>
      <c r="G62" s="55"/>
      <c r="H62" s="55"/>
      <c r="I62" s="55"/>
      <c r="J62" s="55"/>
      <c r="K62" s="55"/>
      <c r="L62" s="55"/>
      <c r="M62" s="55"/>
      <c r="N62" s="55"/>
      <c r="O62" s="55"/>
      <c r="P62" s="55"/>
      <c r="Q62" s="55"/>
      <c r="R62" s="55"/>
      <c r="S62" s="55"/>
      <c r="T62" s="55"/>
      <c r="U62" s="55"/>
      <c r="V62" s="531"/>
      <c r="W62" s="137"/>
      <c r="X62" s="137"/>
      <c r="Y62" s="137"/>
      <c r="Z62" s="551"/>
      <c r="AA62" s="1849" t="s">
        <v>1265</v>
      </c>
      <c r="AB62" s="1849"/>
      <c r="AC62" s="1849"/>
      <c r="AD62" s="1849"/>
      <c r="AE62" s="1849"/>
      <c r="AF62" s="1849"/>
      <c r="AG62" s="1849"/>
      <c r="AH62" s="1849"/>
      <c r="AI62" s="1849"/>
      <c r="AJ62" s="1849"/>
      <c r="AK62" s="1849"/>
      <c r="AL62" s="60"/>
      <c r="AM62" s="66"/>
      <c r="AN62" s="740"/>
      <c r="AO62" s="58"/>
      <c r="AP62" s="55"/>
      <c r="AQ62" s="55"/>
      <c r="AR62" s="55"/>
      <c r="AS62" s="55"/>
      <c r="AT62" s="55"/>
      <c r="AU62" s="55"/>
      <c r="AV62" s="55"/>
      <c r="AW62" s="55"/>
      <c r="AX62" s="55"/>
      <c r="AY62" s="55"/>
      <c r="AZ62" s="55"/>
      <c r="BA62" s="55"/>
      <c r="BB62" s="55"/>
      <c r="BC62" s="55"/>
      <c r="BD62" s="55"/>
      <c r="BE62" s="55"/>
      <c r="BF62" s="55"/>
    </row>
    <row r="63" spans="1:68" ht="14.1" customHeight="1">
      <c r="A63" s="55"/>
      <c r="B63" s="66"/>
      <c r="D63" s="531" t="s">
        <v>15</v>
      </c>
      <c r="E63" s="1852" t="s">
        <v>722</v>
      </c>
      <c r="F63" s="1852"/>
      <c r="G63" s="1852"/>
      <c r="H63" s="1852"/>
      <c r="I63" s="1852"/>
      <c r="J63" s="1852"/>
      <c r="K63" s="1852"/>
      <c r="L63" s="1852"/>
      <c r="M63" s="1852"/>
      <c r="N63" s="1852"/>
      <c r="O63" s="1852"/>
      <c r="P63" s="1852"/>
      <c r="Q63" s="1852"/>
      <c r="R63" s="1852"/>
      <c r="S63" s="1852"/>
      <c r="T63" s="1852"/>
      <c r="U63" s="1852"/>
      <c r="V63" s="1852"/>
      <c r="W63" s="1852"/>
      <c r="X63" s="1852"/>
      <c r="Z63" s="81"/>
      <c r="AA63" s="1849"/>
      <c r="AB63" s="1849"/>
      <c r="AC63" s="1849"/>
      <c r="AD63" s="1849"/>
      <c r="AE63" s="1849"/>
      <c r="AF63" s="1849"/>
      <c r="AG63" s="1849"/>
      <c r="AH63" s="1849"/>
      <c r="AI63" s="1849"/>
      <c r="AJ63" s="1849"/>
      <c r="AK63" s="1849"/>
      <c r="AL63" s="60"/>
      <c r="AM63" s="66"/>
      <c r="AN63" s="740"/>
      <c r="AO63" s="58"/>
      <c r="AP63" s="55"/>
      <c r="AQ63" s="55"/>
      <c r="AR63" s="55"/>
      <c r="AS63" s="55"/>
      <c r="AT63" s="55"/>
      <c r="AU63" s="55"/>
      <c r="AV63" s="55"/>
      <c r="AW63" s="55"/>
      <c r="AX63" s="55"/>
      <c r="AY63" s="55"/>
      <c r="AZ63" s="55"/>
      <c r="BA63" s="55"/>
      <c r="BB63" s="55"/>
      <c r="BC63" s="55"/>
      <c r="BD63" s="55"/>
      <c r="BE63" s="55"/>
      <c r="BF63" s="55"/>
    </row>
    <row r="64" spans="1:68" ht="14.1" customHeight="1">
      <c r="A64" s="55"/>
      <c r="B64" s="66"/>
      <c r="E64" s="55"/>
      <c r="F64" s="55"/>
      <c r="Z64" s="81"/>
      <c r="AA64" s="1849"/>
      <c r="AB64" s="1849"/>
      <c r="AC64" s="1849"/>
      <c r="AD64" s="1849"/>
      <c r="AE64" s="1849"/>
      <c r="AF64" s="1849"/>
      <c r="AG64" s="1849"/>
      <c r="AH64" s="1849"/>
      <c r="AI64" s="1849"/>
      <c r="AJ64" s="1849"/>
      <c r="AK64" s="1849"/>
      <c r="AL64" s="780"/>
      <c r="AM64" s="66"/>
      <c r="AN64" s="740"/>
      <c r="AO64" s="58"/>
      <c r="BE64" s="54"/>
    </row>
    <row r="65" spans="1:58" ht="14.1" customHeight="1">
      <c r="A65" s="55"/>
      <c r="B65" s="61"/>
      <c r="S65" s="777"/>
      <c r="T65" s="55"/>
      <c r="U65" s="55"/>
      <c r="V65" s="55"/>
      <c r="W65" s="55"/>
      <c r="X65" s="55"/>
      <c r="Y65" s="80"/>
      <c r="Z65" s="81"/>
      <c r="AA65" s="1849"/>
      <c r="AB65" s="1849"/>
      <c r="AC65" s="1849"/>
      <c r="AD65" s="1849"/>
      <c r="AE65" s="1849"/>
      <c r="AF65" s="1849"/>
      <c r="AG65" s="1849"/>
      <c r="AH65" s="1849"/>
      <c r="AI65" s="1849"/>
      <c r="AJ65" s="1849"/>
      <c r="AK65" s="1849"/>
      <c r="AL65" s="64"/>
      <c r="AM65" s="66"/>
      <c r="AN65" s="740"/>
      <c r="AO65" s="58"/>
      <c r="BE65" s="54"/>
    </row>
    <row r="66" spans="1:58" ht="14.1" customHeight="1" thickBot="1">
      <c r="A66" s="55"/>
      <c r="B66" s="126"/>
      <c r="C66" s="128"/>
      <c r="D66" s="128"/>
      <c r="E66" s="128"/>
      <c r="F66" s="128"/>
      <c r="G66" s="128"/>
      <c r="H66" s="128"/>
      <c r="I66" s="128"/>
      <c r="J66" s="128"/>
      <c r="K66" s="128"/>
      <c r="L66" s="128"/>
      <c r="M66" s="128"/>
      <c r="N66" s="128"/>
      <c r="O66" s="128"/>
      <c r="P66" s="128"/>
      <c r="Q66" s="128"/>
      <c r="R66" s="128"/>
      <c r="S66" s="128"/>
      <c r="T66" s="128"/>
      <c r="U66" s="128"/>
      <c r="V66" s="128"/>
      <c r="W66" s="128"/>
      <c r="X66" s="128"/>
      <c r="Y66" s="781"/>
      <c r="Z66" s="782"/>
      <c r="AA66" s="2355"/>
      <c r="AB66" s="2355"/>
      <c r="AC66" s="2355"/>
      <c r="AD66" s="2355"/>
      <c r="AE66" s="2355"/>
      <c r="AF66" s="2355"/>
      <c r="AG66" s="2355"/>
      <c r="AH66" s="2355"/>
      <c r="AI66" s="2355"/>
      <c r="AJ66" s="2355"/>
      <c r="AK66" s="2355"/>
      <c r="AL66" s="783"/>
      <c r="AM66" s="66"/>
      <c r="AN66" s="55"/>
      <c r="AO66" s="55"/>
      <c r="AP66" s="67"/>
      <c r="AQ66" s="67"/>
      <c r="AR66" s="67"/>
      <c r="AS66" s="67"/>
      <c r="AT66" s="67"/>
      <c r="AU66" s="67"/>
      <c r="AV66" s="67"/>
      <c r="AW66" s="67"/>
      <c r="AX66" s="67"/>
      <c r="AY66" s="67"/>
      <c r="AZ66" s="67"/>
      <c r="BA66" s="67"/>
      <c r="BB66" s="67"/>
      <c r="BC66" s="67"/>
      <c r="BD66" s="67"/>
      <c r="BE66" s="67"/>
      <c r="BF66" s="67"/>
    </row>
    <row r="67" spans="1:58" ht="14.1" customHeight="1">
      <c r="B67" s="579"/>
      <c r="C67" s="579"/>
      <c r="D67" s="579"/>
      <c r="E67" s="579"/>
      <c r="F67" s="579"/>
      <c r="G67" s="579"/>
      <c r="H67" s="579"/>
      <c r="I67" s="579"/>
      <c r="J67" s="579"/>
      <c r="K67" s="579"/>
      <c r="L67" s="579"/>
      <c r="M67" s="579"/>
      <c r="N67" s="579"/>
      <c r="O67" s="579"/>
      <c r="P67" s="579"/>
      <c r="Q67" s="579"/>
      <c r="R67" s="579"/>
      <c r="S67" s="579"/>
      <c r="T67" s="579"/>
      <c r="U67" s="579"/>
      <c r="V67" s="579"/>
      <c r="W67" s="579"/>
      <c r="X67" s="579"/>
      <c r="Y67" s="579"/>
      <c r="Z67" s="784"/>
      <c r="AA67" s="785"/>
      <c r="AB67" s="785"/>
      <c r="AC67" s="785"/>
      <c r="AD67" s="785"/>
      <c r="AE67" s="785"/>
      <c r="AF67" s="785"/>
      <c r="AG67" s="785"/>
      <c r="AH67" s="785"/>
      <c r="AI67" s="785"/>
      <c r="AJ67" s="579"/>
      <c r="AK67" s="579"/>
      <c r="AL67" s="579"/>
    </row>
    <row r="68" spans="1:58" ht="14.1" customHeight="1"/>
    <row r="69" spans="1:58" ht="14.1" customHeight="1"/>
    <row r="70" spans="1:58" ht="14.1" customHeight="1"/>
    <row r="71" spans="1:58" ht="14.1" customHeight="1"/>
    <row r="72" spans="1:58" ht="14.1" customHeight="1"/>
    <row r="73" spans="1:58" ht="14.1" customHeight="1"/>
    <row r="74" spans="1:58" ht="14.1" customHeight="1"/>
    <row r="75" spans="1:58" ht="14.1" customHeight="1"/>
    <row r="76" spans="1:58" ht="14.1" customHeight="1"/>
    <row r="77" spans="1:58" ht="14.1" customHeight="1"/>
    <row r="78" spans="1:58" ht="14.1" customHeight="1"/>
    <row r="79" spans="1:58" ht="14.1" customHeight="1"/>
    <row r="80" spans="1:58" ht="14.1" customHeight="1"/>
    <row r="81" ht="14.1" customHeight="1"/>
    <row r="82" ht="14.1" customHeight="1"/>
    <row r="83" ht="14.1" customHeight="1"/>
    <row r="84" ht="14.1" customHeight="1"/>
  </sheetData>
  <sheetProtection algorithmName="SHA-512" hashValue="mF34gBsbHttrpGy++4wL1w443xodZ2IpflLcAbY9P5dKt+si48JLpsV1+y8N9uSPSzNZWJ1RzHJYCrRBZVWX/w==" saltValue="L4gqho5e0vPz+b5+J8qXNw==" spinCount="100000" sheet="1" formatCells="0" formatColumns="0" formatRows="0"/>
  <mergeCells count="527">
    <mergeCell ref="AA62:AK66"/>
    <mergeCell ref="E63:X63"/>
    <mergeCell ref="B58:C58"/>
    <mergeCell ref="D58:X58"/>
    <mergeCell ref="AA58:AK59"/>
    <mergeCell ref="B61:C61"/>
    <mergeCell ref="D61:X61"/>
    <mergeCell ref="AA61:AK61"/>
    <mergeCell ref="C55:E55"/>
    <mergeCell ref="F55:X55"/>
    <mergeCell ref="E56:O56"/>
    <mergeCell ref="P56:Q56"/>
    <mergeCell ref="U56:Z56"/>
    <mergeCell ref="AC56:AG56"/>
    <mergeCell ref="I49:AJ49"/>
    <mergeCell ref="I50:AJ50"/>
    <mergeCell ref="D52:AJ52"/>
    <mergeCell ref="C53:E53"/>
    <mergeCell ref="F53:X53"/>
    <mergeCell ref="E54:O54"/>
    <mergeCell ref="P54:Q54"/>
    <mergeCell ref="U54:Z54"/>
    <mergeCell ref="AC54:AG54"/>
    <mergeCell ref="AB46:AC47"/>
    <mergeCell ref="AF46:AG47"/>
    <mergeCell ref="AH46:AJ47"/>
    <mergeCell ref="AD47:AE47"/>
    <mergeCell ref="C48:G48"/>
    <mergeCell ref="I48:O48"/>
    <mergeCell ref="P48:AJ48"/>
    <mergeCell ref="P46:Q47"/>
    <mergeCell ref="R46:S47"/>
    <mergeCell ref="T46:U47"/>
    <mergeCell ref="V46:W47"/>
    <mergeCell ref="X46:Y47"/>
    <mergeCell ref="Z46:AA47"/>
    <mergeCell ref="C46:E47"/>
    <mergeCell ref="F46:G47"/>
    <mergeCell ref="H46:I47"/>
    <mergeCell ref="J46:K47"/>
    <mergeCell ref="L46:M47"/>
    <mergeCell ref="N46:O47"/>
    <mergeCell ref="AB44:AC44"/>
    <mergeCell ref="AD44:AE44"/>
    <mergeCell ref="AF44:AG44"/>
    <mergeCell ref="AH44:AJ44"/>
    <mergeCell ref="C45:E45"/>
    <mergeCell ref="F45:G45"/>
    <mergeCell ref="H45:I45"/>
    <mergeCell ref="J45:K45"/>
    <mergeCell ref="L45:M45"/>
    <mergeCell ref="N45:O45"/>
    <mergeCell ref="P44:Q44"/>
    <mergeCell ref="R44:S44"/>
    <mergeCell ref="T44:U44"/>
    <mergeCell ref="V44:W44"/>
    <mergeCell ref="X44:Y44"/>
    <mergeCell ref="Z44:AA44"/>
    <mergeCell ref="AB45:AC45"/>
    <mergeCell ref="AD45:AE45"/>
    <mergeCell ref="AF45:AG45"/>
    <mergeCell ref="AH45:AJ45"/>
    <mergeCell ref="V45:W45"/>
    <mergeCell ref="X45:Y45"/>
    <mergeCell ref="Z45:AA45"/>
    <mergeCell ref="C44:E44"/>
    <mergeCell ref="F44:G44"/>
    <mergeCell ref="H44:I44"/>
    <mergeCell ref="J44:K44"/>
    <mergeCell ref="L44:M44"/>
    <mergeCell ref="N44:O44"/>
    <mergeCell ref="P43:Q43"/>
    <mergeCell ref="R43:S43"/>
    <mergeCell ref="T43:U43"/>
    <mergeCell ref="P45:Q45"/>
    <mergeCell ref="R45:S45"/>
    <mergeCell ref="T45:U45"/>
    <mergeCell ref="AD42:AE42"/>
    <mergeCell ref="AF42:AG42"/>
    <mergeCell ref="AH42:AJ42"/>
    <mergeCell ref="C43:E43"/>
    <mergeCell ref="F43:G43"/>
    <mergeCell ref="H43:I43"/>
    <mergeCell ref="J43:K43"/>
    <mergeCell ref="L43:M43"/>
    <mergeCell ref="N43:O43"/>
    <mergeCell ref="P42:Q42"/>
    <mergeCell ref="R42:S42"/>
    <mergeCell ref="T42:U42"/>
    <mergeCell ref="V42:W42"/>
    <mergeCell ref="X42:Y42"/>
    <mergeCell ref="Z42:AA42"/>
    <mergeCell ref="AB43:AC43"/>
    <mergeCell ref="AD43:AE43"/>
    <mergeCell ref="AF43:AG43"/>
    <mergeCell ref="AH43:AJ43"/>
    <mergeCell ref="V43:W43"/>
    <mergeCell ref="X43:Y43"/>
    <mergeCell ref="Z43:AA43"/>
    <mergeCell ref="C42:E42"/>
    <mergeCell ref="F42:G42"/>
    <mergeCell ref="H42:I42"/>
    <mergeCell ref="J42:K42"/>
    <mergeCell ref="L42:M42"/>
    <mergeCell ref="N42:O42"/>
    <mergeCell ref="P41:Q41"/>
    <mergeCell ref="R41:S41"/>
    <mergeCell ref="T41:U41"/>
    <mergeCell ref="AB40:AC40"/>
    <mergeCell ref="H40:I40"/>
    <mergeCell ref="J40:K40"/>
    <mergeCell ref="L40:M40"/>
    <mergeCell ref="N40:O40"/>
    <mergeCell ref="AB42:AC42"/>
    <mergeCell ref="AD40:AE40"/>
    <mergeCell ref="AF40:AG40"/>
    <mergeCell ref="AH40:AJ40"/>
    <mergeCell ref="C41:E41"/>
    <mergeCell ref="F41:G41"/>
    <mergeCell ref="H41:I41"/>
    <mergeCell ref="J41:K41"/>
    <mergeCell ref="L41:M41"/>
    <mergeCell ref="N41:O41"/>
    <mergeCell ref="P40:Q40"/>
    <mergeCell ref="R40:S40"/>
    <mergeCell ref="T40:U40"/>
    <mergeCell ref="V40:W40"/>
    <mergeCell ref="X40:Y40"/>
    <mergeCell ref="Z40:AA40"/>
    <mergeCell ref="AB41:AC41"/>
    <mergeCell ref="AD41:AE41"/>
    <mergeCell ref="AF41:AG41"/>
    <mergeCell ref="AH41:AJ41"/>
    <mergeCell ref="V41:W41"/>
    <mergeCell ref="X41:Y41"/>
    <mergeCell ref="Z41:AA41"/>
    <mergeCell ref="C40:E40"/>
    <mergeCell ref="F40:G40"/>
    <mergeCell ref="AB38:AC38"/>
    <mergeCell ref="AD38:AE38"/>
    <mergeCell ref="AF38:AG38"/>
    <mergeCell ref="AH38:AJ38"/>
    <mergeCell ref="C39:E39"/>
    <mergeCell ref="F39:G39"/>
    <mergeCell ref="H39:I39"/>
    <mergeCell ref="J39:K39"/>
    <mergeCell ref="L39:M39"/>
    <mergeCell ref="N39:O39"/>
    <mergeCell ref="P38:Q38"/>
    <mergeCell ref="R38:S38"/>
    <mergeCell ref="T38:U38"/>
    <mergeCell ref="V38:W38"/>
    <mergeCell ref="X38:Y38"/>
    <mergeCell ref="Z38:AA38"/>
    <mergeCell ref="AB39:AC39"/>
    <mergeCell ref="AD39:AE39"/>
    <mergeCell ref="AF39:AG39"/>
    <mergeCell ref="AH39:AJ39"/>
    <mergeCell ref="V39:W39"/>
    <mergeCell ref="X39:Y39"/>
    <mergeCell ref="Z39:AA39"/>
    <mergeCell ref="C38:E38"/>
    <mergeCell ref="F38:G38"/>
    <mergeCell ref="H38:I38"/>
    <mergeCell ref="J38:K38"/>
    <mergeCell ref="L38:M38"/>
    <mergeCell ref="N38:O38"/>
    <mergeCell ref="P37:Q37"/>
    <mergeCell ref="R37:S37"/>
    <mergeCell ref="T37:U37"/>
    <mergeCell ref="P39:Q39"/>
    <mergeCell ref="R39:S39"/>
    <mergeCell ref="T39:U39"/>
    <mergeCell ref="AH36:AJ36"/>
    <mergeCell ref="C37:E37"/>
    <mergeCell ref="F37:G37"/>
    <mergeCell ref="H37:I37"/>
    <mergeCell ref="J37:K37"/>
    <mergeCell ref="L37:M37"/>
    <mergeCell ref="N37:O37"/>
    <mergeCell ref="P36:Q36"/>
    <mergeCell ref="R36:S36"/>
    <mergeCell ref="T36:U36"/>
    <mergeCell ref="V36:W36"/>
    <mergeCell ref="X36:Y36"/>
    <mergeCell ref="Z36:AA36"/>
    <mergeCell ref="AB37:AC37"/>
    <mergeCell ref="AD37:AE37"/>
    <mergeCell ref="AF37:AG37"/>
    <mergeCell ref="AH37:AJ37"/>
    <mergeCell ref="V37:W37"/>
    <mergeCell ref="X37:Y37"/>
    <mergeCell ref="Z37:AA37"/>
    <mergeCell ref="C36:E36"/>
    <mergeCell ref="F36:G36"/>
    <mergeCell ref="H36:I36"/>
    <mergeCell ref="J36:K36"/>
    <mergeCell ref="L36:M36"/>
    <mergeCell ref="N36:O36"/>
    <mergeCell ref="P35:Q35"/>
    <mergeCell ref="R35:S35"/>
    <mergeCell ref="T35:U35"/>
    <mergeCell ref="AF34:AG34"/>
    <mergeCell ref="L34:M34"/>
    <mergeCell ref="N34:O34"/>
    <mergeCell ref="AB36:AC36"/>
    <mergeCell ref="AD36:AE36"/>
    <mergeCell ref="AF36:AG36"/>
    <mergeCell ref="AH34:AJ34"/>
    <mergeCell ref="C35:E35"/>
    <mergeCell ref="F35:G35"/>
    <mergeCell ref="H35:I35"/>
    <mergeCell ref="J35:K35"/>
    <mergeCell ref="L35:M35"/>
    <mergeCell ref="N35:O35"/>
    <mergeCell ref="P34:Q34"/>
    <mergeCell ref="R34:S34"/>
    <mergeCell ref="T34:U34"/>
    <mergeCell ref="V34:W34"/>
    <mergeCell ref="X34:Y34"/>
    <mergeCell ref="Z34:AA34"/>
    <mergeCell ref="AB35:AC35"/>
    <mergeCell ref="AD35:AE35"/>
    <mergeCell ref="AF35:AG35"/>
    <mergeCell ref="AH35:AJ35"/>
    <mergeCell ref="V35:W35"/>
    <mergeCell ref="X35:Y35"/>
    <mergeCell ref="Z35:AA35"/>
    <mergeCell ref="C34:E34"/>
    <mergeCell ref="F34:G34"/>
    <mergeCell ref="H34:I34"/>
    <mergeCell ref="J34:K34"/>
    <mergeCell ref="C32:E33"/>
    <mergeCell ref="AB34:AC34"/>
    <mergeCell ref="AD34:AE34"/>
    <mergeCell ref="F33:G33"/>
    <mergeCell ref="H33:I33"/>
    <mergeCell ref="J33:K33"/>
    <mergeCell ref="L33:M33"/>
    <mergeCell ref="N33:O33"/>
    <mergeCell ref="P33:Q33"/>
    <mergeCell ref="R33:S33"/>
    <mergeCell ref="F32:I32"/>
    <mergeCell ref="J32:M32"/>
    <mergeCell ref="N32:Q32"/>
    <mergeCell ref="R32:U32"/>
    <mergeCell ref="T33:U33"/>
    <mergeCell ref="H31:I31"/>
    <mergeCell ref="J31:Q31"/>
    <mergeCell ref="R31:S31"/>
    <mergeCell ref="T31:Z31"/>
    <mergeCell ref="AA31:AB31"/>
    <mergeCell ref="AC31:AD31"/>
    <mergeCell ref="AH31:AJ31"/>
    <mergeCell ref="Z32:AC32"/>
    <mergeCell ref="AD32:AG32"/>
    <mergeCell ref="AH32:AJ33"/>
    <mergeCell ref="V32:Y32"/>
    <mergeCell ref="V33:W33"/>
    <mergeCell ref="X33:Y33"/>
    <mergeCell ref="Z33:AA33"/>
    <mergeCell ref="AB33:AC33"/>
    <mergeCell ref="AD33:AE33"/>
    <mergeCell ref="AF33:AG33"/>
    <mergeCell ref="D30:G30"/>
    <mergeCell ref="H30:I30"/>
    <mergeCell ref="J30:Q30"/>
    <mergeCell ref="R30:S30"/>
    <mergeCell ref="T30:Z30"/>
    <mergeCell ref="AA30:AB30"/>
    <mergeCell ref="I25:AJ25"/>
    <mergeCell ref="D27:X27"/>
    <mergeCell ref="E28:O28"/>
    <mergeCell ref="P28:Q28"/>
    <mergeCell ref="U28:X28"/>
    <mergeCell ref="AA28:AE28"/>
    <mergeCell ref="AC30:AD30"/>
    <mergeCell ref="AH30:AJ30"/>
    <mergeCell ref="AH21:AJ22"/>
    <mergeCell ref="AD22:AE22"/>
    <mergeCell ref="C23:G23"/>
    <mergeCell ref="I23:O23"/>
    <mergeCell ref="P23:AJ23"/>
    <mergeCell ref="I24:AJ24"/>
    <mergeCell ref="T21:U22"/>
    <mergeCell ref="V21:W22"/>
    <mergeCell ref="X21:Y22"/>
    <mergeCell ref="Z21:AA22"/>
    <mergeCell ref="AB21:AC22"/>
    <mergeCell ref="AF21:AG22"/>
    <mergeCell ref="C21:E22"/>
    <mergeCell ref="F21:G22"/>
    <mergeCell ref="H21:I22"/>
    <mergeCell ref="J21:K22"/>
    <mergeCell ref="L21:M22"/>
    <mergeCell ref="N21:O22"/>
    <mergeCell ref="P21:Q22"/>
    <mergeCell ref="R21:S22"/>
    <mergeCell ref="T20:U20"/>
    <mergeCell ref="AF19:AG19"/>
    <mergeCell ref="AH19:AJ19"/>
    <mergeCell ref="C20:E20"/>
    <mergeCell ref="F20:G20"/>
    <mergeCell ref="H20:I20"/>
    <mergeCell ref="J20:K20"/>
    <mergeCell ref="L20:M20"/>
    <mergeCell ref="N20:O20"/>
    <mergeCell ref="P20:Q20"/>
    <mergeCell ref="R20:S20"/>
    <mergeCell ref="T19:U19"/>
    <mergeCell ref="V19:W19"/>
    <mergeCell ref="X19:Y19"/>
    <mergeCell ref="Z19:AA19"/>
    <mergeCell ref="AB19:AC19"/>
    <mergeCell ref="AD19:AE19"/>
    <mergeCell ref="AF20:AG20"/>
    <mergeCell ref="AH20:AJ20"/>
    <mergeCell ref="V20:W20"/>
    <mergeCell ref="X20:Y20"/>
    <mergeCell ref="Z20:AA20"/>
    <mergeCell ref="AB20:AC20"/>
    <mergeCell ref="AD20:AE20"/>
    <mergeCell ref="C19:E19"/>
    <mergeCell ref="F19:G19"/>
    <mergeCell ref="H19:I19"/>
    <mergeCell ref="J19:K19"/>
    <mergeCell ref="L19:M19"/>
    <mergeCell ref="N19:O19"/>
    <mergeCell ref="P19:Q19"/>
    <mergeCell ref="R19:S19"/>
    <mergeCell ref="T18:U18"/>
    <mergeCell ref="AH17:AJ17"/>
    <mergeCell ref="C18:E18"/>
    <mergeCell ref="F18:G18"/>
    <mergeCell ref="H18:I18"/>
    <mergeCell ref="J18:K18"/>
    <mergeCell ref="L18:M18"/>
    <mergeCell ref="N18:O18"/>
    <mergeCell ref="P18:Q18"/>
    <mergeCell ref="R18:S18"/>
    <mergeCell ref="T17:U17"/>
    <mergeCell ref="V17:W17"/>
    <mergeCell ref="X17:Y17"/>
    <mergeCell ref="Z17:AA17"/>
    <mergeCell ref="AB17:AC17"/>
    <mergeCell ref="AD17:AE17"/>
    <mergeCell ref="AF18:AG18"/>
    <mergeCell ref="AH18:AJ18"/>
    <mergeCell ref="V18:W18"/>
    <mergeCell ref="X18:Y18"/>
    <mergeCell ref="Z18:AA18"/>
    <mergeCell ref="AB18:AC18"/>
    <mergeCell ref="AD18:AE18"/>
    <mergeCell ref="C17:E17"/>
    <mergeCell ref="F17:G17"/>
    <mergeCell ref="H17:I17"/>
    <mergeCell ref="J17:K17"/>
    <mergeCell ref="L17:M17"/>
    <mergeCell ref="N17:O17"/>
    <mergeCell ref="P17:Q17"/>
    <mergeCell ref="R17:S17"/>
    <mergeCell ref="T16:U16"/>
    <mergeCell ref="AF15:AG15"/>
    <mergeCell ref="H15:I15"/>
    <mergeCell ref="J15:K15"/>
    <mergeCell ref="L15:M15"/>
    <mergeCell ref="N15:O15"/>
    <mergeCell ref="P15:Q15"/>
    <mergeCell ref="R15:S15"/>
    <mergeCell ref="AF17:AG17"/>
    <mergeCell ref="AH15:AJ15"/>
    <mergeCell ref="C16:E16"/>
    <mergeCell ref="F16:G16"/>
    <mergeCell ref="H16:I16"/>
    <mergeCell ref="J16:K16"/>
    <mergeCell ref="L16:M16"/>
    <mergeCell ref="N16:O16"/>
    <mergeCell ref="P16:Q16"/>
    <mergeCell ref="R16:S16"/>
    <mergeCell ref="T15:U15"/>
    <mergeCell ref="V15:W15"/>
    <mergeCell ref="X15:Y15"/>
    <mergeCell ref="Z15:AA15"/>
    <mergeCell ref="AB15:AC15"/>
    <mergeCell ref="AD15:AE15"/>
    <mergeCell ref="AF16:AG16"/>
    <mergeCell ref="AH16:AJ16"/>
    <mergeCell ref="V16:W16"/>
    <mergeCell ref="X16:Y16"/>
    <mergeCell ref="Z16:AA16"/>
    <mergeCell ref="AB16:AC16"/>
    <mergeCell ref="AD16:AE16"/>
    <mergeCell ref="C15:E15"/>
    <mergeCell ref="F15:G15"/>
    <mergeCell ref="T14:U14"/>
    <mergeCell ref="AF13:AG13"/>
    <mergeCell ref="AH13:AJ13"/>
    <mergeCell ref="C14:E14"/>
    <mergeCell ref="F14:G14"/>
    <mergeCell ref="H14:I14"/>
    <mergeCell ref="J14:K14"/>
    <mergeCell ref="L14:M14"/>
    <mergeCell ref="N14:O14"/>
    <mergeCell ref="P14:Q14"/>
    <mergeCell ref="R14:S14"/>
    <mergeCell ref="T13:U13"/>
    <mergeCell ref="V13:W13"/>
    <mergeCell ref="X13:Y13"/>
    <mergeCell ref="Z13:AA13"/>
    <mergeCell ref="AB13:AC13"/>
    <mergeCell ref="AD13:AE13"/>
    <mergeCell ref="AF14:AG14"/>
    <mergeCell ref="AH14:AJ14"/>
    <mergeCell ref="V14:W14"/>
    <mergeCell ref="X14:Y14"/>
    <mergeCell ref="Z14:AA14"/>
    <mergeCell ref="AB14:AC14"/>
    <mergeCell ref="AD14:AE14"/>
    <mergeCell ref="C13:E13"/>
    <mergeCell ref="F13:G13"/>
    <mergeCell ref="H13:I13"/>
    <mergeCell ref="J13:K13"/>
    <mergeCell ref="L13:M13"/>
    <mergeCell ref="N13:O13"/>
    <mergeCell ref="P13:Q13"/>
    <mergeCell ref="R13:S13"/>
    <mergeCell ref="T12:U12"/>
    <mergeCell ref="C12:E12"/>
    <mergeCell ref="F12:G12"/>
    <mergeCell ref="H12:I12"/>
    <mergeCell ref="J12:K12"/>
    <mergeCell ref="L12:M12"/>
    <mergeCell ref="N12:O12"/>
    <mergeCell ref="P12:Q12"/>
    <mergeCell ref="R12:S12"/>
    <mergeCell ref="X11:Y11"/>
    <mergeCell ref="Z11:AA11"/>
    <mergeCell ref="AB11:AC11"/>
    <mergeCell ref="AD11:AE11"/>
    <mergeCell ref="AF12:AG12"/>
    <mergeCell ref="AH12:AJ12"/>
    <mergeCell ref="V12:W12"/>
    <mergeCell ref="X12:Y12"/>
    <mergeCell ref="Z12:AA12"/>
    <mergeCell ref="AB12:AC12"/>
    <mergeCell ref="AD12:AE12"/>
    <mergeCell ref="AF11:AG11"/>
    <mergeCell ref="AH11:AJ11"/>
    <mergeCell ref="V11:W11"/>
    <mergeCell ref="T11:U11"/>
    <mergeCell ref="C11:E11"/>
    <mergeCell ref="F11:G11"/>
    <mergeCell ref="H11:I11"/>
    <mergeCell ref="J11:K11"/>
    <mergeCell ref="L11:M11"/>
    <mergeCell ref="N11:O11"/>
    <mergeCell ref="P11:Q11"/>
    <mergeCell ref="R11:S11"/>
    <mergeCell ref="AH9:AJ9"/>
    <mergeCell ref="V9:W9"/>
    <mergeCell ref="X9:Y9"/>
    <mergeCell ref="Z9:AA9"/>
    <mergeCell ref="AB9:AC9"/>
    <mergeCell ref="AD9:AE9"/>
    <mergeCell ref="AF10:AG10"/>
    <mergeCell ref="AH10:AJ10"/>
    <mergeCell ref="V10:W10"/>
    <mergeCell ref="X10:Y10"/>
    <mergeCell ref="Z10:AA10"/>
    <mergeCell ref="AB10:AC10"/>
    <mergeCell ref="AD10:AE10"/>
    <mergeCell ref="AF9:AG9"/>
    <mergeCell ref="C10:E10"/>
    <mergeCell ref="F10:G10"/>
    <mergeCell ref="H10:I10"/>
    <mergeCell ref="J10:K10"/>
    <mergeCell ref="L10:M10"/>
    <mergeCell ref="N10:O10"/>
    <mergeCell ref="P10:Q10"/>
    <mergeCell ref="R10:S10"/>
    <mergeCell ref="T9:U9"/>
    <mergeCell ref="T10:U10"/>
    <mergeCell ref="C9:E9"/>
    <mergeCell ref="F9:G9"/>
    <mergeCell ref="H9:I9"/>
    <mergeCell ref="J9:K9"/>
    <mergeCell ref="L9:M9"/>
    <mergeCell ref="N9:O9"/>
    <mergeCell ref="P9:Q9"/>
    <mergeCell ref="R9:S9"/>
    <mergeCell ref="R8:S8"/>
    <mergeCell ref="F8:G8"/>
    <mergeCell ref="H8:I8"/>
    <mergeCell ref="J8:K8"/>
    <mergeCell ref="L8:M8"/>
    <mergeCell ref="N8:O8"/>
    <mergeCell ref="P8:Q8"/>
    <mergeCell ref="C7:E8"/>
    <mergeCell ref="F7:I7"/>
    <mergeCell ref="J7:M7"/>
    <mergeCell ref="N7:Q7"/>
    <mergeCell ref="R7:U7"/>
    <mergeCell ref="V7:Y7"/>
    <mergeCell ref="Z7:AC7"/>
    <mergeCell ref="AD7:AG7"/>
    <mergeCell ref="AH7:AJ8"/>
    <mergeCell ref="AD8:AE8"/>
    <mergeCell ref="AF8:AG8"/>
    <mergeCell ref="T8:U8"/>
    <mergeCell ref="V8:W8"/>
    <mergeCell ref="X8:Y8"/>
    <mergeCell ref="Z8:AA8"/>
    <mergeCell ref="AB8:AC8"/>
    <mergeCell ref="V6:AA6"/>
    <mergeCell ref="AB6:AC6"/>
    <mergeCell ref="AD6:AE6"/>
    <mergeCell ref="AI6:AK6"/>
    <mergeCell ref="A1:AL1"/>
    <mergeCell ref="B3:Y3"/>
    <mergeCell ref="Z3:AL3"/>
    <mergeCell ref="B4:C4"/>
    <mergeCell ref="D4:X4"/>
    <mergeCell ref="B5:C5"/>
    <mergeCell ref="D5:AK5"/>
    <mergeCell ref="D6:G6"/>
    <mergeCell ref="H6:S6"/>
    <mergeCell ref="T6:U6"/>
  </mergeCells>
  <phoneticPr fontId="4"/>
  <conditionalFormatting sqref="F9:AC20">
    <cfRule type="containsBlanks" dxfId="416" priority="2">
      <formula>LEN(TRIM(F9))=0</formula>
    </cfRule>
  </conditionalFormatting>
  <conditionalFormatting sqref="F34:AC45">
    <cfRule type="containsBlanks" dxfId="415" priority="6">
      <formula>LEN(TRIM(F34))=0</formula>
    </cfRule>
  </conditionalFormatting>
  <conditionalFormatting sqref="P28 R30:S31 AA30:AB31 AE30:AE31 AG30:AG31">
    <cfRule type="containsBlanks" dxfId="414" priority="7">
      <formula>LEN(TRIM(P28))=0</formula>
    </cfRule>
  </conditionalFormatting>
  <conditionalFormatting sqref="P54:Q54">
    <cfRule type="containsBlanks" dxfId="413" priority="5">
      <formula>LEN(TRIM(P54))=0</formula>
    </cfRule>
  </conditionalFormatting>
  <conditionalFormatting sqref="P56:Q56">
    <cfRule type="containsBlanks" dxfId="412" priority="4">
      <formula>LEN(TRIM(P56))=0</formula>
    </cfRule>
  </conditionalFormatting>
  <conditionalFormatting sqref="T6:U6 AB6:AC6 AF6 AH6">
    <cfRule type="containsBlanks" dxfId="411" priority="1">
      <formula>LEN(TRIM(T6))=0</formula>
    </cfRule>
  </conditionalFormatting>
  <dataValidations count="1">
    <dataValidation imeMode="off" allowBlank="1" showInputMessage="1" showErrorMessage="1" sqref="T6:U6 AB6:AC6 AF6 AH6" xr:uid="{17858554-DCDB-413A-B470-61DF4CDEC0C3}"/>
  </dataValidations>
  <printOptions horizontalCentered="1"/>
  <pageMargins left="0.70866141732283472" right="0.23622047244094491" top="0.39370078740157483" bottom="0.23622047244094491" header="0" footer="0"/>
  <pageSetup paperSize="9" orientation="portrait" r:id="rId1"/>
  <headerFooter alignWithMargins="0"/>
  <colBreaks count="1" manualBreakCount="1">
    <brk id="57"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1265665" r:id="rId4" name="Check Box 7">
              <controlPr defaultSize="0" autoFill="0" autoLine="0" autoPict="0">
                <anchor moveWithCells="1">
                  <from>
                    <xdr:col>18</xdr:col>
                    <xdr:colOff>180975</xdr:colOff>
                    <xdr:row>27</xdr:row>
                    <xdr:rowOff>0</xdr:rowOff>
                  </from>
                  <to>
                    <xdr:col>20</xdr:col>
                    <xdr:colOff>0</xdr:colOff>
                    <xdr:row>28</xdr:row>
                    <xdr:rowOff>28575</xdr:rowOff>
                  </to>
                </anchor>
              </controlPr>
            </control>
          </mc:Choice>
        </mc:AlternateContent>
        <mc:AlternateContent xmlns:mc="http://schemas.openxmlformats.org/markup-compatibility/2006">
          <mc:Choice Requires="x14">
            <control shapeId="1265666" r:id="rId5" name="Check Box 47">
              <controlPr defaultSize="0" autoFill="0" autoLine="0" autoPict="0">
                <anchor moveWithCells="1">
                  <from>
                    <xdr:col>24</xdr:col>
                    <xdr:colOff>180975</xdr:colOff>
                    <xdr:row>27</xdr:row>
                    <xdr:rowOff>0</xdr:rowOff>
                  </from>
                  <to>
                    <xdr:col>26</xdr:col>
                    <xdr:colOff>0</xdr:colOff>
                    <xdr:row>28</xdr:row>
                    <xdr:rowOff>28575</xdr:rowOff>
                  </to>
                </anchor>
              </controlPr>
            </control>
          </mc:Choice>
        </mc:AlternateContent>
        <mc:AlternateContent xmlns:mc="http://schemas.openxmlformats.org/markup-compatibility/2006">
          <mc:Choice Requires="x14">
            <control shapeId="1265667" r:id="rId6" name="Check Box 48">
              <controlPr defaultSize="0" autoFill="0" autoLine="0" autoPict="0">
                <anchor moveWithCells="1">
                  <from>
                    <xdr:col>19</xdr:col>
                    <xdr:colOff>0</xdr:colOff>
                    <xdr:row>52</xdr:row>
                    <xdr:rowOff>161925</xdr:rowOff>
                  </from>
                  <to>
                    <xdr:col>20</xdr:col>
                    <xdr:colOff>57150</xdr:colOff>
                    <xdr:row>53</xdr:row>
                    <xdr:rowOff>161925</xdr:rowOff>
                  </to>
                </anchor>
              </controlPr>
            </control>
          </mc:Choice>
        </mc:AlternateContent>
        <mc:AlternateContent xmlns:mc="http://schemas.openxmlformats.org/markup-compatibility/2006">
          <mc:Choice Requires="x14">
            <control shapeId="1265668" r:id="rId7" name="Check Box 49">
              <controlPr defaultSize="0" autoFill="0" autoLine="0" autoPict="0">
                <anchor moveWithCells="1">
                  <from>
                    <xdr:col>26</xdr:col>
                    <xdr:colOff>171450</xdr:colOff>
                    <xdr:row>52</xdr:row>
                    <xdr:rowOff>161925</xdr:rowOff>
                  </from>
                  <to>
                    <xdr:col>27</xdr:col>
                    <xdr:colOff>171450</xdr:colOff>
                    <xdr:row>54</xdr:row>
                    <xdr:rowOff>9525</xdr:rowOff>
                  </to>
                </anchor>
              </controlPr>
            </control>
          </mc:Choice>
        </mc:AlternateContent>
        <mc:AlternateContent xmlns:mc="http://schemas.openxmlformats.org/markup-compatibility/2006">
          <mc:Choice Requires="x14">
            <control shapeId="1265669" r:id="rId8" name="Check Box 50">
              <controlPr defaultSize="0" autoFill="0" autoLine="0" autoPict="0">
                <anchor moveWithCells="1">
                  <from>
                    <xdr:col>19</xdr:col>
                    <xdr:colOff>0</xdr:colOff>
                    <xdr:row>54</xdr:row>
                    <xdr:rowOff>161925</xdr:rowOff>
                  </from>
                  <to>
                    <xdr:col>20</xdr:col>
                    <xdr:colOff>0</xdr:colOff>
                    <xdr:row>56</xdr:row>
                    <xdr:rowOff>9525</xdr:rowOff>
                  </to>
                </anchor>
              </controlPr>
            </control>
          </mc:Choice>
        </mc:AlternateContent>
        <mc:AlternateContent xmlns:mc="http://schemas.openxmlformats.org/markup-compatibility/2006">
          <mc:Choice Requires="x14">
            <control shapeId="1265670" r:id="rId9" name="Check Box 51">
              <controlPr defaultSize="0" autoFill="0" autoLine="0" autoPict="0">
                <anchor moveWithCells="1">
                  <from>
                    <xdr:col>26</xdr:col>
                    <xdr:colOff>171450</xdr:colOff>
                    <xdr:row>55</xdr:row>
                    <xdr:rowOff>0</xdr:rowOff>
                  </from>
                  <to>
                    <xdr:col>27</xdr:col>
                    <xdr:colOff>171450</xdr:colOff>
                    <xdr:row>56</xdr:row>
                    <xdr:rowOff>19050</xdr:rowOff>
                  </to>
                </anchor>
              </controlPr>
            </control>
          </mc:Choice>
        </mc:AlternateContent>
        <mc:AlternateContent xmlns:mc="http://schemas.openxmlformats.org/markup-compatibility/2006">
          <mc:Choice Requires="x14">
            <control shapeId="1265671" r:id="rId10" name="Check Box 45">
              <controlPr defaultSize="0" autoFill="0" autoLine="0" autoPict="0">
                <anchor moveWithCells="1" sizeWithCells="1">
                  <from>
                    <xdr:col>17</xdr:col>
                    <xdr:colOff>171450</xdr:colOff>
                    <xdr:row>57</xdr:row>
                    <xdr:rowOff>152400</xdr:rowOff>
                  </from>
                  <to>
                    <xdr:col>20</xdr:col>
                    <xdr:colOff>152400</xdr:colOff>
                    <xdr:row>59</xdr:row>
                    <xdr:rowOff>19050</xdr:rowOff>
                  </to>
                </anchor>
              </controlPr>
            </control>
          </mc:Choice>
        </mc:AlternateContent>
        <mc:AlternateContent xmlns:mc="http://schemas.openxmlformats.org/markup-compatibility/2006">
          <mc:Choice Requires="x14">
            <control shapeId="1265672" r:id="rId11" name="Check Box 46">
              <controlPr defaultSize="0" autoFill="0" autoLine="0" autoPict="0">
                <anchor moveWithCells="1" sizeWithCells="1">
                  <from>
                    <xdr:col>21</xdr:col>
                    <xdr:colOff>19050</xdr:colOff>
                    <xdr:row>57</xdr:row>
                    <xdr:rowOff>152400</xdr:rowOff>
                  </from>
                  <to>
                    <xdr:col>24</xdr:col>
                    <xdr:colOff>0</xdr:colOff>
                    <xdr:row>59</xdr:row>
                    <xdr:rowOff>9525</xdr:rowOff>
                  </to>
                </anchor>
              </controlPr>
            </control>
          </mc:Choice>
        </mc:AlternateContent>
        <mc:AlternateContent xmlns:mc="http://schemas.openxmlformats.org/markup-compatibility/2006">
          <mc:Choice Requires="x14">
            <control shapeId="1265673" r:id="rId12" name="Check Box 9">
              <controlPr defaultSize="0" autoFill="0" autoLine="0" autoPict="0">
                <anchor moveWithCells="1" sizeWithCells="1">
                  <from>
                    <xdr:col>17</xdr:col>
                    <xdr:colOff>171450</xdr:colOff>
                    <xdr:row>63</xdr:row>
                    <xdr:rowOff>9525</xdr:rowOff>
                  </from>
                  <to>
                    <xdr:col>20</xdr:col>
                    <xdr:colOff>152400</xdr:colOff>
                    <xdr:row>64</xdr:row>
                    <xdr:rowOff>47625</xdr:rowOff>
                  </to>
                </anchor>
              </controlPr>
            </control>
          </mc:Choice>
        </mc:AlternateContent>
        <mc:AlternateContent xmlns:mc="http://schemas.openxmlformats.org/markup-compatibility/2006">
          <mc:Choice Requires="x14">
            <control shapeId="1265674" r:id="rId13" name="Check Box 10">
              <controlPr defaultSize="0" autoFill="0" autoLine="0" autoPict="0">
                <anchor moveWithCells="1" sizeWithCells="1">
                  <from>
                    <xdr:col>21</xdr:col>
                    <xdr:colOff>19050</xdr:colOff>
                    <xdr:row>63</xdr:row>
                    <xdr:rowOff>9525</xdr:rowOff>
                  </from>
                  <to>
                    <xdr:col>24</xdr:col>
                    <xdr:colOff>0</xdr:colOff>
                    <xdr:row>64</xdr:row>
                    <xdr:rowOff>38100</xdr:rowOff>
                  </to>
                </anchor>
              </controlPr>
            </control>
          </mc:Choice>
        </mc:AlternateContent>
        <mc:AlternateContent xmlns:mc="http://schemas.openxmlformats.org/markup-compatibility/2006">
          <mc:Choice Requires="x14">
            <control shapeId="1265675" r:id="rId14" name="Check Box 11">
              <controlPr defaultSize="0" autoFill="0" autoLine="0" autoPict="0">
                <anchor moveWithCells="1" sizeWithCells="1">
                  <from>
                    <xdr:col>17</xdr:col>
                    <xdr:colOff>171450</xdr:colOff>
                    <xdr:row>60</xdr:row>
                    <xdr:rowOff>0</xdr:rowOff>
                  </from>
                  <to>
                    <xdr:col>20</xdr:col>
                    <xdr:colOff>152400</xdr:colOff>
                    <xdr:row>61</xdr:row>
                    <xdr:rowOff>38100</xdr:rowOff>
                  </to>
                </anchor>
              </controlPr>
            </control>
          </mc:Choice>
        </mc:AlternateContent>
        <mc:AlternateContent xmlns:mc="http://schemas.openxmlformats.org/markup-compatibility/2006">
          <mc:Choice Requires="x14">
            <control shapeId="1265676" r:id="rId15" name="Check Box 12">
              <controlPr defaultSize="0" autoFill="0" autoLine="0" autoPict="0">
                <anchor moveWithCells="1" sizeWithCells="1">
                  <from>
                    <xdr:col>21</xdr:col>
                    <xdr:colOff>19050</xdr:colOff>
                    <xdr:row>60</xdr:row>
                    <xdr:rowOff>0</xdr:rowOff>
                  </from>
                  <to>
                    <xdr:col>24</xdr:col>
                    <xdr:colOff>0</xdr:colOff>
                    <xdr:row>61</xdr:row>
                    <xdr:rowOff>28575</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6FD2D1-B9CF-4292-A983-495DCF9320EB}">
  <sheetPr>
    <tabColor theme="7" tint="0.59999389629810485"/>
  </sheetPr>
  <dimension ref="A1:CS91"/>
  <sheetViews>
    <sheetView showGridLines="0" view="pageBreakPreview" zoomScaleNormal="115" zoomScaleSheetLayoutView="100" workbookViewId="0">
      <selection activeCell="AE66" sqref="AE66"/>
    </sheetView>
  </sheetViews>
  <sheetFormatPr defaultColWidth="8" defaultRowHeight="12"/>
  <cols>
    <col min="1" max="1" width="1.375" style="54" customWidth="1"/>
    <col min="2" max="2" width="1.625" style="54" customWidth="1"/>
    <col min="3" max="7" width="2.375" style="54" customWidth="1"/>
    <col min="8" max="8" width="2.875" style="54" customWidth="1"/>
    <col min="9" max="10" width="2.375" style="54" customWidth="1"/>
    <col min="11" max="11" width="2.875" style="54" customWidth="1"/>
    <col min="12" max="39" width="2.375" style="54" customWidth="1"/>
    <col min="40" max="40" width="1.25" style="54" customWidth="1"/>
    <col min="41" max="41" width="2.625" style="54" customWidth="1"/>
    <col min="42" max="42" width="2.375" style="54" hidden="1" customWidth="1"/>
    <col min="43" max="58" width="2.625" style="54" hidden="1" customWidth="1"/>
    <col min="59" max="60" width="2.625" style="54" customWidth="1"/>
    <col min="61" max="63" width="2.375" style="54" customWidth="1"/>
    <col min="64" max="72" width="2.625" style="54" customWidth="1"/>
    <col min="73" max="16384" width="8" style="54"/>
  </cols>
  <sheetData>
    <row r="1" spans="1:97" ht="14.1" customHeight="1">
      <c r="A1" s="1780" t="s">
        <v>1198</v>
      </c>
      <c r="B1" s="1780"/>
      <c r="C1" s="1780"/>
      <c r="D1" s="1780"/>
      <c r="E1" s="1780"/>
      <c r="F1" s="1780"/>
      <c r="G1" s="1780"/>
      <c r="H1" s="1780"/>
      <c r="I1" s="1780"/>
      <c r="J1" s="1780"/>
      <c r="K1" s="1780"/>
      <c r="L1" s="1780"/>
      <c r="M1" s="1780"/>
      <c r="N1" s="1780"/>
      <c r="O1" s="1780"/>
      <c r="P1" s="1780"/>
      <c r="Q1" s="1780"/>
      <c r="R1" s="1780"/>
      <c r="S1" s="1780"/>
      <c r="T1" s="1780"/>
      <c r="U1" s="1780"/>
      <c r="V1" s="1780"/>
      <c r="W1" s="1780"/>
      <c r="X1" s="1780"/>
      <c r="Y1" s="1780"/>
      <c r="Z1" s="1780"/>
      <c r="AA1" s="1780"/>
      <c r="AB1" s="1780"/>
      <c r="AC1" s="1780"/>
      <c r="AD1" s="1780"/>
      <c r="AE1" s="1780"/>
      <c r="AF1" s="1780"/>
      <c r="AG1" s="1780"/>
      <c r="AH1" s="1780"/>
      <c r="AI1" s="1780"/>
      <c r="AJ1" s="1780"/>
      <c r="AK1" s="1780"/>
      <c r="AL1" s="1780"/>
      <c r="AM1" s="1780"/>
      <c r="AN1" s="1780"/>
      <c r="AU1" s="717"/>
      <c r="AV1" s="717"/>
      <c r="AW1" s="717"/>
      <c r="BF1" s="646"/>
      <c r="BG1" s="646"/>
      <c r="BH1" s="646"/>
      <c r="BI1" s="646"/>
      <c r="BJ1" s="646"/>
    </row>
    <row r="2" spans="1:97" ht="5.0999999999999996" customHeight="1" thickBot="1"/>
    <row r="3" spans="1:97" ht="14.1" customHeight="1">
      <c r="B3" s="1782" t="s">
        <v>185</v>
      </c>
      <c r="C3" s="1783"/>
      <c r="D3" s="1783"/>
      <c r="E3" s="1783"/>
      <c r="F3" s="1783"/>
      <c r="G3" s="1783"/>
      <c r="H3" s="1783"/>
      <c r="I3" s="1783"/>
      <c r="J3" s="1783"/>
      <c r="K3" s="1783"/>
      <c r="L3" s="1783"/>
      <c r="M3" s="1783"/>
      <c r="N3" s="1783"/>
      <c r="O3" s="1783"/>
      <c r="P3" s="1783"/>
      <c r="Q3" s="1783"/>
      <c r="R3" s="1783"/>
      <c r="S3" s="1783"/>
      <c r="T3" s="1783"/>
      <c r="U3" s="1783"/>
      <c r="V3" s="1783"/>
      <c r="W3" s="1783"/>
      <c r="X3" s="1783"/>
      <c r="Y3" s="1783"/>
      <c r="Z3" s="1783"/>
      <c r="AA3" s="1783"/>
      <c r="AB3" s="1783"/>
      <c r="AC3" s="2656"/>
      <c r="AD3" s="1783" t="s">
        <v>3</v>
      </c>
      <c r="AE3" s="1783"/>
      <c r="AF3" s="1783"/>
      <c r="AG3" s="1783"/>
      <c r="AH3" s="1783"/>
      <c r="AI3" s="1783"/>
      <c r="AJ3" s="1783"/>
      <c r="AK3" s="1783"/>
      <c r="AL3" s="1783"/>
      <c r="AM3" s="1783"/>
      <c r="AN3" s="1869"/>
      <c r="BH3" s="2742" t="s">
        <v>1748</v>
      </c>
      <c r="BI3" s="2743"/>
      <c r="BJ3" s="2743"/>
      <c r="BK3" s="2743"/>
      <c r="BL3" s="2743"/>
      <c r="BM3" s="2743"/>
      <c r="BN3" s="2743"/>
      <c r="BO3" s="2743"/>
      <c r="BP3" s="2743"/>
      <c r="BQ3" s="2743"/>
      <c r="BR3" s="2743"/>
      <c r="BS3" s="2743"/>
      <c r="BT3" s="2743"/>
      <c r="BU3" s="2743"/>
      <c r="BV3" s="2743"/>
      <c r="BW3" s="2743"/>
      <c r="BX3" s="2743"/>
      <c r="BY3" s="2743"/>
      <c r="BZ3" s="2743"/>
      <c r="CA3" s="2744"/>
      <c r="CB3" s="1342"/>
      <c r="CC3" s="1342"/>
      <c r="CD3" s="1342"/>
      <c r="CE3" s="1342"/>
      <c r="CF3" s="1342"/>
      <c r="CG3" s="1342"/>
      <c r="CH3" s="1342"/>
      <c r="CI3" s="1342"/>
      <c r="CJ3" s="1342"/>
      <c r="CK3" s="1342"/>
      <c r="CL3" s="1342"/>
      <c r="CM3" s="1342"/>
      <c r="CN3" s="1342"/>
      <c r="CO3" s="1342"/>
      <c r="CP3" s="1342"/>
      <c r="CQ3" s="1342"/>
      <c r="CR3" s="1342"/>
      <c r="CS3" s="1342"/>
    </row>
    <row r="4" spans="1:97" ht="14.1" customHeight="1">
      <c r="B4" s="2836" t="s">
        <v>455</v>
      </c>
      <c r="C4" s="2644"/>
      <c r="D4" s="2837" t="s">
        <v>1722</v>
      </c>
      <c r="E4" s="2838"/>
      <c r="F4" s="2838"/>
      <c r="G4" s="2838"/>
      <c r="H4" s="2838"/>
      <c r="I4" s="2838"/>
      <c r="J4" s="2838"/>
      <c r="K4" s="2838"/>
      <c r="L4" s="2838"/>
      <c r="M4" s="2838"/>
      <c r="N4" s="2838"/>
      <c r="O4" s="2838"/>
      <c r="P4" s="2838"/>
      <c r="Q4" s="2838"/>
      <c r="R4" s="2838"/>
      <c r="S4" s="2838"/>
      <c r="T4" s="2838"/>
      <c r="U4" s="2838"/>
      <c r="V4" s="2838"/>
      <c r="W4" s="2838"/>
      <c r="X4" s="2838"/>
      <c r="Y4" s="2838"/>
      <c r="Z4" s="2838"/>
      <c r="AA4" s="2838"/>
      <c r="AB4" s="2838"/>
      <c r="AC4" s="55"/>
      <c r="AD4" s="551" t="s">
        <v>127</v>
      </c>
      <c r="AE4" s="2841" t="s">
        <v>1774</v>
      </c>
      <c r="AF4" s="2841"/>
      <c r="AG4" s="2841"/>
      <c r="AH4" s="2841"/>
      <c r="AI4" s="2841"/>
      <c r="AJ4" s="2841"/>
      <c r="AK4" s="2841"/>
      <c r="AL4" s="2841"/>
      <c r="AM4" s="2841"/>
      <c r="AN4" s="787"/>
      <c r="AP4" s="2839"/>
      <c r="AQ4" s="789"/>
      <c r="AR4" s="789"/>
      <c r="AS4" s="789"/>
      <c r="AT4" s="789"/>
      <c r="AU4" s="789"/>
      <c r="AV4" s="789"/>
      <c r="AW4" s="789"/>
      <c r="AX4" s="789"/>
      <c r="AY4" s="789"/>
      <c r="AZ4" s="790"/>
      <c r="BH4" s="2745"/>
      <c r="BI4" s="2746"/>
      <c r="BJ4" s="2746"/>
      <c r="BK4" s="2746"/>
      <c r="BL4" s="2746"/>
      <c r="BM4" s="2746"/>
      <c r="BN4" s="2746"/>
      <c r="BO4" s="2746"/>
      <c r="BP4" s="2746"/>
      <c r="BQ4" s="2746"/>
      <c r="BR4" s="2746"/>
      <c r="BS4" s="2746"/>
      <c r="BT4" s="2746"/>
      <c r="BU4" s="2746"/>
      <c r="BV4" s="2746"/>
      <c r="BW4" s="2746"/>
      <c r="BX4" s="2746"/>
      <c r="BY4" s="2746"/>
      <c r="BZ4" s="2746"/>
      <c r="CA4" s="2747"/>
      <c r="CB4" s="1342"/>
      <c r="CC4" s="1342"/>
      <c r="CD4" s="1342"/>
      <c r="CE4" s="1342"/>
      <c r="CF4" s="1342"/>
      <c r="CG4" s="1342"/>
      <c r="CH4" s="1342"/>
      <c r="CI4" s="1342"/>
      <c r="CJ4" s="1342"/>
      <c r="CK4" s="1342"/>
      <c r="CL4" s="1342"/>
      <c r="CM4" s="1342"/>
      <c r="CN4" s="1342"/>
      <c r="CO4" s="1342"/>
      <c r="CP4" s="1342"/>
      <c r="CQ4" s="1342"/>
      <c r="CR4" s="1342"/>
      <c r="CS4" s="1342"/>
    </row>
    <row r="5" spans="1:97" ht="14.1" customHeight="1">
      <c r="B5" s="66"/>
      <c r="C5" s="55"/>
      <c r="D5" s="2838"/>
      <c r="E5" s="2838"/>
      <c r="F5" s="2838"/>
      <c r="G5" s="2838"/>
      <c r="H5" s="2838"/>
      <c r="I5" s="2838"/>
      <c r="J5" s="2838"/>
      <c r="K5" s="2838"/>
      <c r="L5" s="2838"/>
      <c r="M5" s="2838"/>
      <c r="N5" s="2838"/>
      <c r="O5" s="2838"/>
      <c r="P5" s="2838"/>
      <c r="Q5" s="2838"/>
      <c r="R5" s="2838"/>
      <c r="S5" s="2838"/>
      <c r="T5" s="2838"/>
      <c r="U5" s="2838"/>
      <c r="V5" s="2838"/>
      <c r="W5" s="2838"/>
      <c r="X5" s="2838"/>
      <c r="Y5" s="2838"/>
      <c r="Z5" s="2838"/>
      <c r="AA5" s="2838"/>
      <c r="AB5" s="2838"/>
      <c r="AD5" s="551"/>
      <c r="AE5" s="1849"/>
      <c r="AF5" s="1849"/>
      <c r="AG5" s="1849"/>
      <c r="AH5" s="1849"/>
      <c r="AI5" s="1849"/>
      <c r="AJ5" s="1849"/>
      <c r="AK5" s="1849"/>
      <c r="AL5" s="1849"/>
      <c r="AM5" s="1849"/>
      <c r="AN5" s="621"/>
      <c r="AP5" s="2839"/>
      <c r="AQ5" s="792"/>
      <c r="AR5" s="792"/>
      <c r="AS5" s="793"/>
      <c r="AT5" s="792"/>
      <c r="AU5" s="793"/>
      <c r="AV5" s="792"/>
      <c r="AW5" s="793"/>
      <c r="AX5" s="794"/>
      <c r="AY5" s="795"/>
      <c r="AZ5" s="790"/>
      <c r="BH5" s="2745"/>
      <c r="BI5" s="2746"/>
      <c r="BJ5" s="2746"/>
      <c r="BK5" s="2746"/>
      <c r="BL5" s="2746"/>
      <c r="BM5" s="2746"/>
      <c r="BN5" s="2746"/>
      <c r="BO5" s="2746"/>
      <c r="BP5" s="2746"/>
      <c r="BQ5" s="2746"/>
      <c r="BR5" s="2746"/>
      <c r="BS5" s="2746"/>
      <c r="BT5" s="2746"/>
      <c r="BU5" s="2746"/>
      <c r="BV5" s="2746"/>
      <c r="BW5" s="2746"/>
      <c r="BX5" s="2746"/>
      <c r="BY5" s="2746"/>
      <c r="BZ5" s="2746"/>
      <c r="CA5" s="2747"/>
      <c r="CB5" s="1342"/>
      <c r="CC5" s="1342"/>
      <c r="CD5" s="1342"/>
      <c r="CE5" s="1342"/>
      <c r="CF5" s="1342"/>
      <c r="CG5" s="1342"/>
      <c r="CH5" s="1342"/>
      <c r="CI5" s="1342"/>
      <c r="CJ5" s="1342"/>
      <c r="CK5" s="1342"/>
      <c r="CL5" s="1342"/>
      <c r="CM5" s="1342"/>
      <c r="CN5" s="1342"/>
      <c r="CO5" s="1342"/>
      <c r="CP5" s="1342"/>
      <c r="CQ5" s="1342"/>
      <c r="CR5" s="1342"/>
      <c r="CS5" s="1342"/>
    </row>
    <row r="6" spans="1:97" ht="8.1" customHeight="1">
      <c r="A6" s="54" t="s">
        <v>1582</v>
      </c>
      <c r="B6" s="66"/>
      <c r="D6" s="531"/>
      <c r="AD6" s="81"/>
      <c r="AE6" s="1849"/>
      <c r="AF6" s="1849"/>
      <c r="AG6" s="1849"/>
      <c r="AH6" s="1849"/>
      <c r="AI6" s="1849"/>
      <c r="AJ6" s="1849"/>
      <c r="AK6" s="1849"/>
      <c r="AL6" s="1849"/>
      <c r="AM6" s="1849"/>
      <c r="AN6" s="621"/>
      <c r="AQ6" s="792"/>
      <c r="AR6" s="792"/>
      <c r="AS6" s="793"/>
      <c r="AT6" s="792"/>
      <c r="AU6" s="793"/>
      <c r="AV6" s="792"/>
      <c r="AW6" s="793"/>
      <c r="AX6" s="794"/>
      <c r="AY6" s="795"/>
      <c r="AZ6" s="619"/>
      <c r="BH6" s="2745"/>
      <c r="BI6" s="2746"/>
      <c r="BJ6" s="2746"/>
      <c r="BK6" s="2746"/>
      <c r="BL6" s="2746"/>
      <c r="BM6" s="2746"/>
      <c r="BN6" s="2746"/>
      <c r="BO6" s="2746"/>
      <c r="BP6" s="2746"/>
      <c r="BQ6" s="2746"/>
      <c r="BR6" s="2746"/>
      <c r="BS6" s="2746"/>
      <c r="BT6" s="2746"/>
      <c r="BU6" s="2746"/>
      <c r="BV6" s="2746"/>
      <c r="BW6" s="2746"/>
      <c r="BX6" s="2746"/>
      <c r="BY6" s="2746"/>
      <c r="BZ6" s="2746"/>
      <c r="CA6" s="2747"/>
      <c r="CB6" s="1342"/>
      <c r="CC6" s="1342"/>
      <c r="CD6" s="1342"/>
      <c r="CE6" s="1342"/>
      <c r="CF6" s="1342"/>
      <c r="CG6" s="1342"/>
      <c r="CH6" s="1342"/>
      <c r="CI6" s="1342"/>
      <c r="CJ6" s="1342"/>
      <c r="CK6" s="1342"/>
      <c r="CL6" s="1342"/>
      <c r="CM6" s="1342"/>
      <c r="CN6" s="1342"/>
      <c r="CO6" s="1342"/>
      <c r="CP6" s="1342"/>
      <c r="CQ6" s="1342"/>
      <c r="CR6" s="1342"/>
      <c r="CS6" s="1342"/>
    </row>
    <row r="7" spans="1:97" ht="14.1" customHeight="1">
      <c r="B7" s="1851" t="s">
        <v>476</v>
      </c>
      <c r="C7" s="1871"/>
      <c r="D7" s="1899" t="s">
        <v>1523</v>
      </c>
      <c r="E7" s="1899"/>
      <c r="F7" s="1899"/>
      <c r="G7" s="1899"/>
      <c r="H7" s="1899"/>
      <c r="I7" s="1899"/>
      <c r="J7" s="1899"/>
      <c r="K7" s="1899"/>
      <c r="L7" s="1899"/>
      <c r="M7" s="1899"/>
      <c r="N7" s="1899"/>
      <c r="O7" s="1899"/>
      <c r="P7" s="1899"/>
      <c r="Q7" s="1899"/>
      <c r="R7" s="1899"/>
      <c r="S7" s="1899"/>
      <c r="T7" s="1899"/>
      <c r="U7" s="1899"/>
      <c r="V7" s="1899"/>
      <c r="W7" s="1899"/>
      <c r="X7" s="1899"/>
      <c r="Y7" s="1899"/>
      <c r="Z7" s="1899"/>
      <c r="AA7" s="1899"/>
      <c r="AB7" s="1899"/>
      <c r="AD7" s="81"/>
      <c r="AE7" s="619"/>
      <c r="AF7" s="619"/>
      <c r="AG7" s="619"/>
      <c r="AH7" s="619"/>
      <c r="AI7" s="619"/>
      <c r="AJ7" s="619"/>
      <c r="AK7" s="619"/>
      <c r="AL7" s="619"/>
      <c r="AM7" s="619"/>
      <c r="AN7" s="621"/>
      <c r="AQ7" s="792"/>
      <c r="AR7" s="792"/>
      <c r="AS7" s="793"/>
      <c r="AT7" s="792"/>
      <c r="AU7" s="793"/>
      <c r="AV7" s="792"/>
      <c r="AW7" s="793"/>
      <c r="AX7" s="794"/>
      <c r="AY7" s="795"/>
      <c r="AZ7" s="619"/>
      <c r="BH7" s="2745"/>
      <c r="BI7" s="2746"/>
      <c r="BJ7" s="2746"/>
      <c r="BK7" s="2746"/>
      <c r="BL7" s="2746"/>
      <c r="BM7" s="2746"/>
      <c r="BN7" s="2746"/>
      <c r="BO7" s="2746"/>
      <c r="BP7" s="2746"/>
      <c r="BQ7" s="2746"/>
      <c r="BR7" s="2746"/>
      <c r="BS7" s="2746"/>
      <c r="BT7" s="2746"/>
      <c r="BU7" s="2746"/>
      <c r="BV7" s="2746"/>
      <c r="BW7" s="2746"/>
      <c r="BX7" s="2746"/>
      <c r="BY7" s="2746"/>
      <c r="BZ7" s="2746"/>
      <c r="CA7" s="2747"/>
      <c r="CB7" s="1342"/>
      <c r="CC7" s="1342"/>
      <c r="CD7" s="1342"/>
      <c r="CE7" s="1342"/>
      <c r="CF7" s="1342"/>
      <c r="CG7" s="1342"/>
      <c r="CH7" s="1342"/>
      <c r="CI7" s="1342"/>
      <c r="CJ7" s="1342"/>
      <c r="CK7" s="1342"/>
      <c r="CL7" s="1342"/>
      <c r="CM7" s="1342"/>
      <c r="CN7" s="1342"/>
      <c r="CO7" s="1342"/>
      <c r="CP7" s="1342"/>
      <c r="CQ7" s="1342"/>
      <c r="CR7" s="1342"/>
      <c r="CS7" s="1342"/>
    </row>
    <row r="8" spans="1:97" ht="14.1" customHeight="1" thickBot="1">
      <c r="B8" s="66"/>
      <c r="C8" s="2274" t="s">
        <v>155</v>
      </c>
      <c r="D8" s="2275"/>
      <c r="E8" s="2275"/>
      <c r="F8" s="2275"/>
      <c r="G8" s="2275"/>
      <c r="H8" s="2275"/>
      <c r="I8" s="2275"/>
      <c r="J8" s="2275"/>
      <c r="K8" s="2840"/>
      <c r="L8" s="2274" t="s">
        <v>1113</v>
      </c>
      <c r="M8" s="2275"/>
      <c r="N8" s="2275"/>
      <c r="O8" s="2275"/>
      <c r="P8" s="2275"/>
      <c r="Q8" s="2275"/>
      <c r="R8" s="2275"/>
      <c r="S8" s="2275"/>
      <c r="T8" s="2275"/>
      <c r="U8" s="2275"/>
      <c r="V8" s="2275"/>
      <c r="W8" s="2274" t="s">
        <v>1112</v>
      </c>
      <c r="X8" s="2275"/>
      <c r="Y8" s="2275"/>
      <c r="Z8" s="2275"/>
      <c r="AA8" s="2275"/>
      <c r="AB8" s="2275"/>
      <c r="AC8" s="2275"/>
      <c r="AD8" s="2275"/>
      <c r="AE8" s="2275"/>
      <c r="AF8" s="2275"/>
      <c r="AG8" s="2276"/>
      <c r="AH8" s="118"/>
      <c r="AI8" s="118"/>
      <c r="AJ8" s="118"/>
      <c r="AK8" s="118"/>
      <c r="AL8" s="118"/>
      <c r="AN8" s="621"/>
      <c r="AP8" s="118"/>
      <c r="AQ8" s="792"/>
      <c r="AR8" s="118"/>
      <c r="AS8" s="118"/>
      <c r="AT8" s="118"/>
      <c r="AU8" s="118"/>
      <c r="AV8" s="118"/>
      <c r="AW8" s="118"/>
      <c r="AX8" s="118"/>
      <c r="AY8" s="118"/>
      <c r="AZ8" s="118"/>
      <c r="BH8" s="2745"/>
      <c r="BI8" s="2746"/>
      <c r="BJ8" s="2746"/>
      <c r="BK8" s="2746"/>
      <c r="BL8" s="2746"/>
      <c r="BM8" s="2746"/>
      <c r="BN8" s="2746"/>
      <c r="BO8" s="2746"/>
      <c r="BP8" s="2746"/>
      <c r="BQ8" s="2746"/>
      <c r="BR8" s="2746"/>
      <c r="BS8" s="2746"/>
      <c r="BT8" s="2746"/>
      <c r="BU8" s="2746"/>
      <c r="BV8" s="2746"/>
      <c r="BW8" s="2746"/>
      <c r="BX8" s="2746"/>
      <c r="BY8" s="2746"/>
      <c r="BZ8" s="2746"/>
      <c r="CA8" s="2747"/>
      <c r="CB8" s="1342"/>
      <c r="CC8" s="1342"/>
      <c r="CD8" s="1342"/>
      <c r="CE8" s="1342"/>
      <c r="CF8" s="1342"/>
      <c r="CG8" s="1342"/>
      <c r="CH8" s="1342"/>
      <c r="CI8" s="1342"/>
      <c r="CJ8" s="1342"/>
      <c r="CK8" s="1342"/>
      <c r="CL8" s="1342"/>
      <c r="CM8" s="1342"/>
      <c r="CN8" s="1342"/>
      <c r="CO8" s="1342"/>
      <c r="CP8" s="1342"/>
      <c r="CQ8" s="1342"/>
      <c r="CR8" s="1342"/>
      <c r="CS8" s="1342"/>
    </row>
    <row r="9" spans="1:97" ht="14.1" customHeight="1" thickTop="1" thickBot="1">
      <c r="B9" s="66"/>
      <c r="C9" s="2842" t="s">
        <v>1266</v>
      </c>
      <c r="D9" s="2843"/>
      <c r="E9" s="2843"/>
      <c r="F9" s="2843"/>
      <c r="G9" s="2843"/>
      <c r="H9" s="2843"/>
      <c r="I9" s="2843"/>
      <c r="J9" s="2843"/>
      <c r="K9" s="2844"/>
      <c r="L9" s="2845"/>
      <c r="M9" s="2846"/>
      <c r="N9" s="796" t="s">
        <v>10</v>
      </c>
      <c r="O9" s="2847"/>
      <c r="P9" s="2847"/>
      <c r="Q9" s="796" t="s">
        <v>11</v>
      </c>
      <c r="R9" s="2846"/>
      <c r="S9" s="2846"/>
      <c r="T9" s="796" t="s">
        <v>10</v>
      </c>
      <c r="U9" s="2847"/>
      <c r="V9" s="2847"/>
      <c r="W9" s="2845"/>
      <c r="X9" s="2846"/>
      <c r="Y9" s="796" t="s">
        <v>10</v>
      </c>
      <c r="Z9" s="2847"/>
      <c r="AA9" s="2847"/>
      <c r="AB9" s="796" t="s">
        <v>11</v>
      </c>
      <c r="AC9" s="2846"/>
      <c r="AD9" s="2846"/>
      <c r="AE9" s="796" t="s">
        <v>10</v>
      </c>
      <c r="AF9" s="2847"/>
      <c r="AG9" s="2848"/>
      <c r="AH9" s="118"/>
      <c r="AI9" s="118"/>
      <c r="AJ9" s="118"/>
      <c r="AK9" s="118"/>
      <c r="AL9" s="118"/>
      <c r="AN9" s="621"/>
      <c r="AP9" s="118"/>
      <c r="AQ9" s="792"/>
      <c r="AR9" s="118"/>
      <c r="AS9" s="118"/>
      <c r="AT9" s="118"/>
      <c r="AU9" s="118"/>
      <c r="AV9" s="118"/>
      <c r="AW9" s="118"/>
      <c r="AX9" s="118"/>
      <c r="AY9" s="118"/>
      <c r="AZ9" s="118"/>
      <c r="BH9" s="2745"/>
      <c r="BI9" s="2746"/>
      <c r="BJ9" s="2746"/>
      <c r="BK9" s="2746"/>
      <c r="BL9" s="2746"/>
      <c r="BM9" s="2746"/>
      <c r="BN9" s="2746"/>
      <c r="BO9" s="2746"/>
      <c r="BP9" s="2746"/>
      <c r="BQ9" s="2746"/>
      <c r="BR9" s="2746"/>
      <c r="BS9" s="2746"/>
      <c r="BT9" s="2746"/>
      <c r="BU9" s="2746"/>
      <c r="BV9" s="2746"/>
      <c r="BW9" s="2746"/>
      <c r="BX9" s="2746"/>
      <c r="BY9" s="2746"/>
      <c r="BZ9" s="2746"/>
      <c r="CA9" s="2747"/>
      <c r="CB9" s="1342"/>
      <c r="CC9" s="1342"/>
      <c r="CD9" s="1342"/>
      <c r="CE9" s="1342"/>
      <c r="CF9" s="1342"/>
      <c r="CG9" s="1342"/>
      <c r="CH9" s="1342"/>
      <c r="CI9" s="1342"/>
      <c r="CJ9" s="1342"/>
      <c r="CK9" s="1342"/>
      <c r="CL9" s="1342"/>
      <c r="CM9" s="1342"/>
      <c r="CN9" s="1342"/>
      <c r="CO9" s="1342"/>
      <c r="CP9" s="1342"/>
      <c r="CQ9" s="1342"/>
      <c r="CR9" s="1342"/>
      <c r="CS9" s="1342"/>
    </row>
    <row r="10" spans="1:97" ht="14.1" customHeight="1" thickTop="1">
      <c r="B10" s="66"/>
      <c r="C10" s="2849" t="s">
        <v>199</v>
      </c>
      <c r="D10" s="2850"/>
      <c r="E10" s="2398" t="s">
        <v>200</v>
      </c>
      <c r="F10" s="2851"/>
      <c r="G10" s="2851"/>
      <c r="H10" s="2851"/>
      <c r="I10" s="2851"/>
      <c r="J10" s="2851"/>
      <c r="K10" s="2852"/>
      <c r="L10" s="2853"/>
      <c r="M10" s="2854"/>
      <c r="N10" s="600" t="s">
        <v>10</v>
      </c>
      <c r="O10" s="2855"/>
      <c r="P10" s="2855"/>
      <c r="Q10" s="600" t="s">
        <v>11</v>
      </c>
      <c r="R10" s="2854"/>
      <c r="S10" s="2854"/>
      <c r="T10" s="600" t="s">
        <v>10</v>
      </c>
      <c r="U10" s="2855"/>
      <c r="V10" s="2855"/>
      <c r="W10" s="2853"/>
      <c r="X10" s="2854"/>
      <c r="Y10" s="600" t="s">
        <v>10</v>
      </c>
      <c r="Z10" s="2855"/>
      <c r="AA10" s="2855"/>
      <c r="AB10" s="600" t="s">
        <v>11</v>
      </c>
      <c r="AC10" s="2854"/>
      <c r="AD10" s="2854"/>
      <c r="AE10" s="600" t="s">
        <v>10</v>
      </c>
      <c r="AF10" s="2855"/>
      <c r="AG10" s="2856"/>
      <c r="AH10" s="547"/>
      <c r="AI10" s="565"/>
      <c r="AJ10" s="565"/>
      <c r="AK10" s="547"/>
      <c r="AL10" s="797"/>
      <c r="AN10" s="621"/>
      <c r="AQ10" s="792"/>
      <c r="AR10" s="565"/>
      <c r="AS10" s="565"/>
      <c r="AT10" s="547"/>
      <c r="AU10" s="797"/>
      <c r="AV10" s="547"/>
      <c r="AW10" s="565"/>
      <c r="AX10" s="565"/>
      <c r="AY10" s="547"/>
      <c r="AZ10" s="797"/>
      <c r="BH10" s="2745"/>
      <c r="BI10" s="2746"/>
      <c r="BJ10" s="2746"/>
      <c r="BK10" s="2746"/>
      <c r="BL10" s="2746"/>
      <c r="BM10" s="2746"/>
      <c r="BN10" s="2746"/>
      <c r="BO10" s="2746"/>
      <c r="BP10" s="2746"/>
      <c r="BQ10" s="2746"/>
      <c r="BR10" s="2746"/>
      <c r="BS10" s="2746"/>
      <c r="BT10" s="2746"/>
      <c r="BU10" s="2746"/>
      <c r="BV10" s="2746"/>
      <c r="BW10" s="2746"/>
      <c r="BX10" s="2746"/>
      <c r="BY10" s="2746"/>
      <c r="BZ10" s="2746"/>
      <c r="CA10" s="2747"/>
      <c r="CB10" s="1342"/>
      <c r="CC10" s="1342"/>
      <c r="CD10" s="1342"/>
      <c r="CE10" s="1342"/>
      <c r="CF10" s="1342"/>
      <c r="CG10" s="1342"/>
      <c r="CH10" s="1342"/>
      <c r="CI10" s="1342"/>
      <c r="CJ10" s="1342"/>
      <c r="CK10" s="1342"/>
      <c r="CL10" s="1342"/>
      <c r="CM10" s="1342"/>
      <c r="CN10" s="1342"/>
      <c r="CO10" s="1342"/>
      <c r="CP10" s="1342"/>
      <c r="CQ10" s="1342"/>
      <c r="CR10" s="1342"/>
      <c r="CS10" s="1342"/>
    </row>
    <row r="11" spans="1:97" ht="14.1" customHeight="1">
      <c r="B11" s="66"/>
      <c r="C11" s="2849"/>
      <c r="D11" s="2850"/>
      <c r="E11" s="2274" t="s">
        <v>201</v>
      </c>
      <c r="F11" s="2857"/>
      <c r="G11" s="2857"/>
      <c r="H11" s="2840"/>
      <c r="I11" s="2398" t="s">
        <v>202</v>
      </c>
      <c r="J11" s="2399"/>
      <c r="K11" s="2400"/>
      <c r="L11" s="2861"/>
      <c r="M11" s="2862"/>
      <c r="N11" s="798" t="s">
        <v>10</v>
      </c>
      <c r="O11" s="2863"/>
      <c r="P11" s="2863"/>
      <c r="Q11" s="798" t="s">
        <v>11</v>
      </c>
      <c r="R11" s="2862"/>
      <c r="S11" s="2862"/>
      <c r="T11" s="798" t="s">
        <v>10</v>
      </c>
      <c r="U11" s="2863"/>
      <c r="V11" s="2863"/>
      <c r="W11" s="2861"/>
      <c r="X11" s="2862"/>
      <c r="Y11" s="798" t="s">
        <v>10</v>
      </c>
      <c r="Z11" s="2863"/>
      <c r="AA11" s="2863"/>
      <c r="AB11" s="798" t="s">
        <v>11</v>
      </c>
      <c r="AC11" s="2862"/>
      <c r="AD11" s="2862"/>
      <c r="AE11" s="798" t="s">
        <v>10</v>
      </c>
      <c r="AF11" s="2863"/>
      <c r="AG11" s="2864"/>
      <c r="AH11" s="547"/>
      <c r="AI11" s="565"/>
      <c r="AJ11" s="565"/>
      <c r="AK11" s="547"/>
      <c r="AL11" s="797"/>
      <c r="AN11" s="621"/>
      <c r="AQ11" s="792"/>
      <c r="AR11" s="565"/>
      <c r="AS11" s="565"/>
      <c r="AT11" s="547"/>
      <c r="AU11" s="797"/>
      <c r="AV11" s="547"/>
      <c r="AW11" s="565"/>
      <c r="AX11" s="565"/>
      <c r="AY11" s="547"/>
      <c r="AZ11" s="797"/>
      <c r="BH11" s="2745"/>
      <c r="BI11" s="2746"/>
      <c r="BJ11" s="2746"/>
      <c r="BK11" s="2746"/>
      <c r="BL11" s="2746"/>
      <c r="BM11" s="2746"/>
      <c r="BN11" s="2746"/>
      <c r="BO11" s="2746"/>
      <c r="BP11" s="2746"/>
      <c r="BQ11" s="2746"/>
      <c r="BR11" s="2746"/>
      <c r="BS11" s="2746"/>
      <c r="BT11" s="2746"/>
      <c r="BU11" s="2746"/>
      <c r="BV11" s="2746"/>
      <c r="BW11" s="2746"/>
      <c r="BX11" s="2746"/>
      <c r="BY11" s="2746"/>
      <c r="BZ11" s="2746"/>
      <c r="CA11" s="2747"/>
      <c r="CB11" s="1342"/>
      <c r="CC11" s="1342"/>
      <c r="CD11" s="1342"/>
      <c r="CE11" s="1342"/>
      <c r="CF11" s="1342"/>
      <c r="CG11" s="1342"/>
      <c r="CH11" s="1342"/>
      <c r="CI11" s="1342"/>
      <c r="CJ11" s="1342"/>
      <c r="CK11" s="1342"/>
      <c r="CL11" s="1342"/>
      <c r="CM11" s="1342"/>
      <c r="CN11" s="1342"/>
      <c r="CO11" s="1342"/>
      <c r="CP11" s="1342"/>
      <c r="CQ11" s="1342"/>
      <c r="CR11" s="1342"/>
      <c r="CS11" s="1342"/>
    </row>
    <row r="12" spans="1:97" ht="14.1" customHeight="1" thickBot="1">
      <c r="B12" s="799"/>
      <c r="C12" s="2849"/>
      <c r="D12" s="2850"/>
      <c r="E12" s="2858"/>
      <c r="F12" s="2859"/>
      <c r="G12" s="2859"/>
      <c r="H12" s="2860"/>
      <c r="I12" s="2274" t="s">
        <v>203</v>
      </c>
      <c r="J12" s="2275"/>
      <c r="K12" s="2276"/>
      <c r="L12" s="2865"/>
      <c r="M12" s="2866"/>
      <c r="N12" s="800" t="s">
        <v>10</v>
      </c>
      <c r="O12" s="2867"/>
      <c r="P12" s="2867"/>
      <c r="Q12" s="800" t="s">
        <v>11</v>
      </c>
      <c r="R12" s="2868"/>
      <c r="S12" s="2868"/>
      <c r="T12" s="800" t="s">
        <v>10</v>
      </c>
      <c r="U12" s="2867"/>
      <c r="V12" s="2867"/>
      <c r="W12" s="2865"/>
      <c r="X12" s="2866"/>
      <c r="Y12" s="800" t="s">
        <v>10</v>
      </c>
      <c r="Z12" s="2867"/>
      <c r="AA12" s="2867"/>
      <c r="AB12" s="800" t="s">
        <v>11</v>
      </c>
      <c r="AC12" s="2868"/>
      <c r="AD12" s="2868"/>
      <c r="AE12" s="800" t="s">
        <v>10</v>
      </c>
      <c r="AF12" s="2867"/>
      <c r="AG12" s="2869"/>
      <c r="AH12" s="547"/>
      <c r="AI12" s="565"/>
      <c r="AJ12" s="565"/>
      <c r="AK12" s="547"/>
      <c r="AL12" s="797"/>
      <c r="AN12" s="621"/>
      <c r="AP12" s="67"/>
      <c r="AQ12" s="792"/>
      <c r="AR12" s="565"/>
      <c r="AS12" s="565"/>
      <c r="AT12" s="547"/>
      <c r="AU12" s="797"/>
      <c r="AV12" s="547"/>
      <c r="AW12" s="565"/>
      <c r="AX12" s="565"/>
      <c r="AY12" s="547"/>
      <c r="AZ12" s="797"/>
      <c r="BH12" s="2745"/>
      <c r="BI12" s="2746"/>
      <c r="BJ12" s="2746"/>
      <c r="BK12" s="2746"/>
      <c r="BL12" s="2746"/>
      <c r="BM12" s="2746"/>
      <c r="BN12" s="2746"/>
      <c r="BO12" s="2746"/>
      <c r="BP12" s="2746"/>
      <c r="BQ12" s="2746"/>
      <c r="BR12" s="2746"/>
      <c r="BS12" s="2746"/>
      <c r="BT12" s="2746"/>
      <c r="BU12" s="2746"/>
      <c r="BV12" s="2746"/>
      <c r="BW12" s="2746"/>
      <c r="BX12" s="2746"/>
      <c r="BY12" s="2746"/>
      <c r="BZ12" s="2746"/>
      <c r="CA12" s="2747"/>
      <c r="CB12" s="1342"/>
      <c r="CC12" s="1342"/>
      <c r="CD12" s="1342"/>
      <c r="CE12" s="1342"/>
      <c r="CF12" s="1342"/>
      <c r="CG12" s="1342"/>
      <c r="CH12" s="1342"/>
      <c r="CI12" s="1342"/>
      <c r="CJ12" s="1342"/>
      <c r="CK12" s="1342"/>
      <c r="CL12" s="1342"/>
      <c r="CM12" s="1342"/>
      <c r="CN12" s="1342"/>
      <c r="CO12" s="1342"/>
      <c r="CP12" s="1342"/>
      <c r="CQ12" s="1342"/>
      <c r="CR12" s="1342"/>
      <c r="CS12" s="1342"/>
    </row>
    <row r="13" spans="1:97" ht="14.1" customHeight="1" thickTop="1">
      <c r="B13" s="710"/>
      <c r="C13" s="2887" t="s">
        <v>204</v>
      </c>
      <c r="D13" s="2888"/>
      <c r="E13" s="2892" t="s">
        <v>200</v>
      </c>
      <c r="F13" s="2893"/>
      <c r="G13" s="2893"/>
      <c r="H13" s="2893"/>
      <c r="I13" s="2893"/>
      <c r="J13" s="2893"/>
      <c r="K13" s="2894"/>
      <c r="L13" s="2877"/>
      <c r="M13" s="2878"/>
      <c r="N13" s="736" t="s">
        <v>10</v>
      </c>
      <c r="O13" s="2872"/>
      <c r="P13" s="2872"/>
      <c r="Q13" s="736" t="s">
        <v>11</v>
      </c>
      <c r="R13" s="2879"/>
      <c r="S13" s="2879"/>
      <c r="T13" s="736" t="s">
        <v>10</v>
      </c>
      <c r="U13" s="2872"/>
      <c r="V13" s="2872"/>
      <c r="W13" s="2877"/>
      <c r="X13" s="2878"/>
      <c r="Y13" s="736" t="s">
        <v>10</v>
      </c>
      <c r="Z13" s="2872"/>
      <c r="AA13" s="2872"/>
      <c r="AB13" s="736" t="s">
        <v>11</v>
      </c>
      <c r="AC13" s="2879"/>
      <c r="AD13" s="2879"/>
      <c r="AE13" s="736" t="s">
        <v>10</v>
      </c>
      <c r="AF13" s="2872"/>
      <c r="AG13" s="2873"/>
      <c r="AH13" s="547"/>
      <c r="AI13" s="565"/>
      <c r="AJ13" s="565"/>
      <c r="AK13" s="547"/>
      <c r="AL13" s="797"/>
      <c r="AN13" s="621"/>
      <c r="AP13" s="67"/>
      <c r="AQ13" s="792"/>
      <c r="AR13" s="565"/>
      <c r="AS13" s="565"/>
      <c r="AT13" s="547"/>
      <c r="AU13" s="797"/>
      <c r="AV13" s="547"/>
      <c r="AW13" s="565"/>
      <c r="AX13" s="565"/>
      <c r="AY13" s="547"/>
      <c r="AZ13" s="797"/>
      <c r="BH13" s="2745"/>
      <c r="BI13" s="2746"/>
      <c r="BJ13" s="2746"/>
      <c r="BK13" s="2746"/>
      <c r="BL13" s="2746"/>
      <c r="BM13" s="2746"/>
      <c r="BN13" s="2746"/>
      <c r="BO13" s="2746"/>
      <c r="BP13" s="2746"/>
      <c r="BQ13" s="2746"/>
      <c r="BR13" s="2746"/>
      <c r="BS13" s="2746"/>
      <c r="BT13" s="2746"/>
      <c r="BU13" s="2746"/>
      <c r="BV13" s="2746"/>
      <c r="BW13" s="2746"/>
      <c r="BX13" s="2746"/>
      <c r="BY13" s="2746"/>
      <c r="BZ13" s="2746"/>
      <c r="CA13" s="2747"/>
      <c r="CB13" s="1342"/>
      <c r="CC13" s="1342"/>
      <c r="CD13" s="1342"/>
      <c r="CE13" s="1342"/>
      <c r="CF13" s="1342"/>
      <c r="CG13" s="1342"/>
      <c r="CH13" s="1342"/>
      <c r="CI13" s="1342"/>
      <c r="CJ13" s="1342"/>
      <c r="CK13" s="1342"/>
      <c r="CL13" s="1342"/>
      <c r="CM13" s="1342"/>
      <c r="CN13" s="1342"/>
      <c r="CO13" s="1342"/>
      <c r="CP13" s="1342"/>
      <c r="CQ13" s="1342"/>
      <c r="CR13" s="1342"/>
      <c r="CS13" s="1342"/>
    </row>
    <row r="14" spans="1:97" ht="14.1" customHeight="1">
      <c r="B14" s="799"/>
      <c r="C14" s="2849"/>
      <c r="D14" s="2889"/>
      <c r="E14" s="2398"/>
      <c r="F14" s="2399"/>
      <c r="G14" s="2399"/>
      <c r="H14" s="2399"/>
      <c r="I14" s="2399"/>
      <c r="J14" s="2399"/>
      <c r="K14" s="2400"/>
      <c r="L14" s="2699"/>
      <c r="M14" s="2874"/>
      <c r="N14" s="719" t="s">
        <v>10</v>
      </c>
      <c r="O14" s="2875"/>
      <c r="P14" s="2875"/>
      <c r="Q14" s="719" t="s">
        <v>11</v>
      </c>
      <c r="R14" s="2874"/>
      <c r="S14" s="2874"/>
      <c r="T14" s="719" t="s">
        <v>10</v>
      </c>
      <c r="U14" s="2875"/>
      <c r="V14" s="2875"/>
      <c r="W14" s="2699"/>
      <c r="X14" s="2874"/>
      <c r="Y14" s="719" t="s">
        <v>10</v>
      </c>
      <c r="Z14" s="2875"/>
      <c r="AA14" s="2875"/>
      <c r="AB14" s="719" t="s">
        <v>11</v>
      </c>
      <c r="AC14" s="2874"/>
      <c r="AD14" s="2874"/>
      <c r="AE14" s="719" t="s">
        <v>10</v>
      </c>
      <c r="AF14" s="2875"/>
      <c r="AG14" s="2876"/>
      <c r="AH14" s="547"/>
      <c r="AI14" s="565"/>
      <c r="AJ14" s="565"/>
      <c r="AK14" s="547"/>
      <c r="AL14" s="797"/>
      <c r="AN14" s="621"/>
      <c r="AP14" s="67"/>
      <c r="AQ14" s="619"/>
      <c r="AR14" s="565"/>
      <c r="AS14" s="565"/>
      <c r="AT14" s="547"/>
      <c r="AU14" s="797"/>
      <c r="AV14" s="547"/>
      <c r="AW14" s="565"/>
      <c r="AX14" s="565"/>
      <c r="AY14" s="547"/>
      <c r="AZ14" s="797"/>
      <c r="BA14" s="619"/>
      <c r="BB14" s="619"/>
      <c r="BC14" s="619"/>
      <c r="BD14" s="619"/>
      <c r="BE14" s="619"/>
      <c r="BF14" s="619"/>
      <c r="BG14" s="619"/>
      <c r="BH14" s="2745"/>
      <c r="BI14" s="2746"/>
      <c r="BJ14" s="2746"/>
      <c r="BK14" s="2746"/>
      <c r="BL14" s="2746"/>
      <c r="BM14" s="2746"/>
      <c r="BN14" s="2746"/>
      <c r="BO14" s="2746"/>
      <c r="BP14" s="2746"/>
      <c r="BQ14" s="2746"/>
      <c r="BR14" s="2746"/>
      <c r="BS14" s="2746"/>
      <c r="BT14" s="2746"/>
      <c r="BU14" s="2746"/>
      <c r="BV14" s="2746"/>
      <c r="BW14" s="2746"/>
      <c r="BX14" s="2746"/>
      <c r="BY14" s="2746"/>
      <c r="BZ14" s="2746"/>
      <c r="CA14" s="2747"/>
      <c r="CB14" s="1342"/>
      <c r="CC14" s="1342"/>
      <c r="CD14" s="1342"/>
      <c r="CE14" s="1342"/>
      <c r="CF14" s="1342"/>
      <c r="CG14" s="1342"/>
      <c r="CH14" s="1342"/>
      <c r="CI14" s="1342"/>
      <c r="CJ14" s="1342"/>
      <c r="CK14" s="1342"/>
      <c r="CL14" s="1342"/>
      <c r="CM14" s="1342"/>
      <c r="CN14" s="1342"/>
      <c r="CO14" s="1342"/>
      <c r="CP14" s="1342"/>
      <c r="CQ14" s="1342"/>
      <c r="CR14" s="1342"/>
      <c r="CS14" s="1342"/>
    </row>
    <row r="15" spans="1:97" ht="14.1" customHeight="1">
      <c r="B15" s="799"/>
      <c r="C15" s="2849"/>
      <c r="D15" s="2889"/>
      <c r="E15" s="2274" t="s">
        <v>201</v>
      </c>
      <c r="F15" s="2275"/>
      <c r="G15" s="2275"/>
      <c r="H15" s="2276"/>
      <c r="I15" s="2275" t="s">
        <v>202</v>
      </c>
      <c r="J15" s="2275"/>
      <c r="K15" s="2276"/>
      <c r="L15" s="2865"/>
      <c r="M15" s="2866"/>
      <c r="N15" s="800" t="s">
        <v>10</v>
      </c>
      <c r="O15" s="2870"/>
      <c r="P15" s="2870"/>
      <c r="Q15" s="800" t="s">
        <v>11</v>
      </c>
      <c r="R15" s="2871"/>
      <c r="S15" s="2871"/>
      <c r="T15" s="800" t="s">
        <v>10</v>
      </c>
      <c r="U15" s="2870"/>
      <c r="V15" s="2870"/>
      <c r="W15" s="2865"/>
      <c r="X15" s="2866"/>
      <c r="Y15" s="800" t="s">
        <v>10</v>
      </c>
      <c r="Z15" s="2870"/>
      <c r="AA15" s="2870"/>
      <c r="AB15" s="800" t="s">
        <v>11</v>
      </c>
      <c r="AC15" s="2871"/>
      <c r="AD15" s="2871"/>
      <c r="AE15" s="800" t="s">
        <v>10</v>
      </c>
      <c r="AF15" s="2870"/>
      <c r="AG15" s="2880"/>
      <c r="AH15" s="547"/>
      <c r="AI15" s="565"/>
      <c r="AJ15" s="565"/>
      <c r="AK15" s="547"/>
      <c r="AL15" s="797"/>
      <c r="AN15" s="621"/>
      <c r="AP15" s="67"/>
      <c r="AQ15" s="619"/>
      <c r="AR15" s="565"/>
      <c r="AS15" s="565"/>
      <c r="AT15" s="547"/>
      <c r="AU15" s="797"/>
      <c r="AV15" s="547"/>
      <c r="AW15" s="565"/>
      <c r="AX15" s="565"/>
      <c r="AY15" s="547"/>
      <c r="AZ15" s="797"/>
      <c r="BA15" s="118"/>
      <c r="BB15" s="118"/>
      <c r="BC15" s="118"/>
      <c r="BD15" s="118"/>
      <c r="BE15" s="118"/>
      <c r="BF15" s="118"/>
      <c r="BG15" s="118"/>
      <c r="BH15" s="2745"/>
      <c r="BI15" s="2746"/>
      <c r="BJ15" s="2746"/>
      <c r="BK15" s="2746"/>
      <c r="BL15" s="2746"/>
      <c r="BM15" s="2746"/>
      <c r="BN15" s="2746"/>
      <c r="BO15" s="2746"/>
      <c r="BP15" s="2746"/>
      <c r="BQ15" s="2746"/>
      <c r="BR15" s="2746"/>
      <c r="BS15" s="2746"/>
      <c r="BT15" s="2746"/>
      <c r="BU15" s="2746"/>
      <c r="BV15" s="2746"/>
      <c r="BW15" s="2746"/>
      <c r="BX15" s="2746"/>
      <c r="BY15" s="2746"/>
      <c r="BZ15" s="2746"/>
      <c r="CA15" s="2747"/>
      <c r="CB15" s="1342"/>
      <c r="CC15" s="1342"/>
      <c r="CD15" s="1342"/>
      <c r="CE15" s="1342"/>
      <c r="CF15" s="1342"/>
      <c r="CG15" s="1342"/>
      <c r="CH15" s="1342"/>
      <c r="CI15" s="1342"/>
      <c r="CJ15" s="1342"/>
      <c r="CK15" s="1342"/>
      <c r="CL15" s="1342"/>
      <c r="CM15" s="1342"/>
      <c r="CN15" s="1342"/>
      <c r="CO15" s="1342"/>
      <c r="CP15" s="1342"/>
      <c r="CQ15" s="1342"/>
      <c r="CR15" s="1342"/>
      <c r="CS15" s="1342"/>
    </row>
    <row r="16" spans="1:97" ht="14.1" customHeight="1">
      <c r="B16" s="799"/>
      <c r="C16" s="2849"/>
      <c r="D16" s="2889"/>
      <c r="E16" s="2277"/>
      <c r="F16" s="1601"/>
      <c r="G16" s="1601"/>
      <c r="H16" s="2278"/>
      <c r="I16" s="2399"/>
      <c r="J16" s="2399"/>
      <c r="K16" s="2400"/>
      <c r="L16" s="2699"/>
      <c r="M16" s="2874"/>
      <c r="N16" s="719" t="s">
        <v>10</v>
      </c>
      <c r="O16" s="2875"/>
      <c r="P16" s="2875"/>
      <c r="Q16" s="719" t="s">
        <v>11</v>
      </c>
      <c r="R16" s="2874"/>
      <c r="S16" s="2874"/>
      <c r="T16" s="719" t="s">
        <v>10</v>
      </c>
      <c r="U16" s="2875"/>
      <c r="V16" s="2875"/>
      <c r="W16" s="2699"/>
      <c r="X16" s="2874"/>
      <c r="Y16" s="719" t="s">
        <v>10</v>
      </c>
      <c r="Z16" s="2875"/>
      <c r="AA16" s="2875"/>
      <c r="AB16" s="719" t="s">
        <v>11</v>
      </c>
      <c r="AC16" s="2874"/>
      <c r="AD16" s="2874"/>
      <c r="AE16" s="719" t="s">
        <v>10</v>
      </c>
      <c r="AF16" s="2875"/>
      <c r="AG16" s="2876"/>
      <c r="AH16" s="547"/>
      <c r="AI16" s="565"/>
      <c r="AJ16" s="565"/>
      <c r="AK16" s="547"/>
      <c r="AL16" s="797"/>
      <c r="AN16" s="621"/>
      <c r="AQ16" s="619"/>
      <c r="AR16" s="565"/>
      <c r="AS16" s="565"/>
      <c r="AT16" s="547"/>
      <c r="AU16" s="797"/>
      <c r="AV16" s="547"/>
      <c r="AW16" s="565"/>
      <c r="AX16" s="565"/>
      <c r="AY16" s="547"/>
      <c r="AZ16" s="797"/>
      <c r="BA16" s="801"/>
      <c r="BB16" s="801"/>
      <c r="BC16" s="547"/>
      <c r="BD16" s="797"/>
      <c r="BE16" s="547"/>
      <c r="BF16" s="791"/>
      <c r="BG16" s="547"/>
      <c r="BH16" s="2745"/>
      <c r="BI16" s="2746"/>
      <c r="BJ16" s="2746"/>
      <c r="BK16" s="2746"/>
      <c r="BL16" s="2746"/>
      <c r="BM16" s="2746"/>
      <c r="BN16" s="2746"/>
      <c r="BO16" s="2746"/>
      <c r="BP16" s="2746"/>
      <c r="BQ16" s="2746"/>
      <c r="BR16" s="2746"/>
      <c r="BS16" s="2746"/>
      <c r="BT16" s="2746"/>
      <c r="BU16" s="2746"/>
      <c r="BV16" s="2746"/>
      <c r="BW16" s="2746"/>
      <c r="BX16" s="2746"/>
      <c r="BY16" s="2746"/>
      <c r="BZ16" s="2746"/>
      <c r="CA16" s="2747"/>
    </row>
    <row r="17" spans="1:79" ht="14.1" customHeight="1">
      <c r="A17" s="55"/>
      <c r="B17" s="710"/>
      <c r="C17" s="2849"/>
      <c r="D17" s="2889"/>
      <c r="E17" s="2277"/>
      <c r="F17" s="1601"/>
      <c r="G17" s="1601"/>
      <c r="H17" s="2278"/>
      <c r="I17" s="2274" t="s">
        <v>203</v>
      </c>
      <c r="J17" s="2275"/>
      <c r="K17" s="2275"/>
      <c r="L17" s="2865"/>
      <c r="M17" s="2866"/>
      <c r="N17" s="800" t="s">
        <v>10</v>
      </c>
      <c r="O17" s="2870"/>
      <c r="P17" s="2870"/>
      <c r="Q17" s="800" t="s">
        <v>11</v>
      </c>
      <c r="R17" s="2871"/>
      <c r="S17" s="2871"/>
      <c r="T17" s="800" t="s">
        <v>10</v>
      </c>
      <c r="U17" s="2870"/>
      <c r="V17" s="2870"/>
      <c r="W17" s="2865"/>
      <c r="X17" s="2866"/>
      <c r="Y17" s="800" t="s">
        <v>10</v>
      </c>
      <c r="Z17" s="2870"/>
      <c r="AA17" s="2870"/>
      <c r="AB17" s="800" t="s">
        <v>11</v>
      </c>
      <c r="AC17" s="2871"/>
      <c r="AD17" s="2871"/>
      <c r="AE17" s="800" t="s">
        <v>10</v>
      </c>
      <c r="AF17" s="2870"/>
      <c r="AG17" s="2880"/>
      <c r="AH17" s="547"/>
      <c r="AI17" s="565"/>
      <c r="AJ17" s="565"/>
      <c r="AK17" s="547"/>
      <c r="AL17" s="797"/>
      <c r="AN17" s="621"/>
      <c r="AQ17" s="619"/>
      <c r="AR17" s="565"/>
      <c r="AS17" s="565"/>
      <c r="AT17" s="547"/>
      <c r="AU17" s="797"/>
      <c r="AV17" s="547"/>
      <c r="AW17" s="565"/>
      <c r="AX17" s="565"/>
      <c r="AY17" s="547"/>
      <c r="AZ17" s="797"/>
      <c r="BA17" s="801"/>
      <c r="BB17" s="801"/>
      <c r="BC17" s="547"/>
      <c r="BD17" s="797"/>
      <c r="BE17" s="547"/>
      <c r="BF17" s="791"/>
      <c r="BG17" s="547"/>
      <c r="BH17" s="2745"/>
      <c r="BI17" s="2746"/>
      <c r="BJ17" s="2746"/>
      <c r="BK17" s="2746"/>
      <c r="BL17" s="2746"/>
      <c r="BM17" s="2746"/>
      <c r="BN17" s="2746"/>
      <c r="BO17" s="2746"/>
      <c r="BP17" s="2746"/>
      <c r="BQ17" s="2746"/>
      <c r="BR17" s="2746"/>
      <c r="BS17" s="2746"/>
      <c r="BT17" s="2746"/>
      <c r="BU17" s="2746"/>
      <c r="BV17" s="2746"/>
      <c r="BW17" s="2746"/>
      <c r="BX17" s="2746"/>
      <c r="BY17" s="2746"/>
      <c r="BZ17" s="2746"/>
      <c r="CA17" s="2747"/>
    </row>
    <row r="18" spans="1:79" ht="14.1" customHeight="1">
      <c r="A18" s="55"/>
      <c r="B18" s="61"/>
      <c r="C18" s="2890"/>
      <c r="D18" s="2891"/>
      <c r="E18" s="2398"/>
      <c r="F18" s="2399"/>
      <c r="G18" s="2399"/>
      <c r="H18" s="2400"/>
      <c r="I18" s="2398"/>
      <c r="J18" s="2399"/>
      <c r="K18" s="2399"/>
      <c r="L18" s="2699"/>
      <c r="M18" s="2874"/>
      <c r="N18" s="719" t="s">
        <v>10</v>
      </c>
      <c r="O18" s="2875"/>
      <c r="P18" s="2875"/>
      <c r="Q18" s="719" t="s">
        <v>11</v>
      </c>
      <c r="R18" s="2874"/>
      <c r="S18" s="2874"/>
      <c r="T18" s="719" t="s">
        <v>10</v>
      </c>
      <c r="U18" s="2875"/>
      <c r="V18" s="2875"/>
      <c r="W18" s="2699"/>
      <c r="X18" s="2874"/>
      <c r="Y18" s="719" t="s">
        <v>10</v>
      </c>
      <c r="Z18" s="2875"/>
      <c r="AA18" s="2875"/>
      <c r="AB18" s="719" t="s">
        <v>11</v>
      </c>
      <c r="AC18" s="2874"/>
      <c r="AD18" s="2874"/>
      <c r="AE18" s="719" t="s">
        <v>10</v>
      </c>
      <c r="AF18" s="2875"/>
      <c r="AG18" s="2876"/>
      <c r="AH18" s="547"/>
      <c r="AI18" s="565"/>
      <c r="AJ18" s="565"/>
      <c r="AK18" s="547"/>
      <c r="AL18" s="797"/>
      <c r="AN18" s="60"/>
      <c r="AQ18" s="619"/>
      <c r="AR18" s="565"/>
      <c r="AS18" s="565"/>
      <c r="AT18" s="547"/>
      <c r="AU18" s="797"/>
      <c r="AV18" s="547"/>
      <c r="AW18" s="565"/>
      <c r="AX18" s="565"/>
      <c r="AY18" s="547"/>
      <c r="AZ18" s="797"/>
      <c r="BA18" s="801"/>
      <c r="BB18" s="801"/>
      <c r="BC18" s="547"/>
      <c r="BD18" s="797"/>
      <c r="BE18" s="547"/>
      <c r="BF18" s="791"/>
      <c r="BG18" s="547"/>
      <c r="BH18" s="2745"/>
      <c r="BI18" s="2746"/>
      <c r="BJ18" s="2746"/>
      <c r="BK18" s="2746"/>
      <c r="BL18" s="2746"/>
      <c r="BM18" s="2746"/>
      <c r="BN18" s="2746"/>
      <c r="BO18" s="2746"/>
      <c r="BP18" s="2746"/>
      <c r="BQ18" s="2746"/>
      <c r="BR18" s="2746"/>
      <c r="BS18" s="2746"/>
      <c r="BT18" s="2746"/>
      <c r="BU18" s="2746"/>
      <c r="BV18" s="2746"/>
      <c r="BW18" s="2746"/>
      <c r="BX18" s="2746"/>
      <c r="BY18" s="2746"/>
      <c r="BZ18" s="2746"/>
      <c r="CA18" s="2747"/>
    </row>
    <row r="19" spans="1:79" ht="8.1" customHeight="1">
      <c r="A19" s="55"/>
      <c r="B19" s="61"/>
      <c r="C19" s="55"/>
      <c r="AN19" s="60"/>
      <c r="AQ19" s="619"/>
      <c r="AR19" s="802"/>
      <c r="AS19" s="802"/>
      <c r="AT19" s="118"/>
      <c r="AU19" s="118"/>
      <c r="AV19" s="118"/>
      <c r="AW19" s="118"/>
      <c r="AX19" s="118"/>
      <c r="AY19" s="118"/>
      <c r="AZ19" s="118"/>
      <c r="BA19" s="801"/>
      <c r="BB19" s="801"/>
      <c r="BC19" s="547"/>
      <c r="BD19" s="797"/>
      <c r="BE19" s="547"/>
      <c r="BF19" s="791"/>
      <c r="BG19" s="547"/>
      <c r="BH19" s="2745"/>
      <c r="BI19" s="2746"/>
      <c r="BJ19" s="2746"/>
      <c r="BK19" s="2746"/>
      <c r="BL19" s="2746"/>
      <c r="BM19" s="2746"/>
      <c r="BN19" s="2746"/>
      <c r="BO19" s="2746"/>
      <c r="BP19" s="2746"/>
      <c r="BQ19" s="2746"/>
      <c r="BR19" s="2746"/>
      <c r="BS19" s="2746"/>
      <c r="BT19" s="2746"/>
      <c r="BU19" s="2746"/>
      <c r="BV19" s="2746"/>
      <c r="BW19" s="2746"/>
      <c r="BX19" s="2746"/>
      <c r="BY19" s="2746"/>
      <c r="BZ19" s="2746"/>
      <c r="CA19" s="2747"/>
    </row>
    <row r="20" spans="1:79" ht="14.1" customHeight="1" thickBot="1">
      <c r="A20" s="55"/>
      <c r="B20" s="1851" t="s">
        <v>601</v>
      </c>
      <c r="C20" s="1712"/>
      <c r="D20" s="1852" t="s">
        <v>1524</v>
      </c>
      <c r="E20" s="1852"/>
      <c r="F20" s="1852"/>
      <c r="G20" s="1852"/>
      <c r="H20" s="1852"/>
      <c r="I20" s="1852"/>
      <c r="J20" s="1852"/>
      <c r="K20" s="1852"/>
      <c r="L20" s="1852"/>
      <c r="M20" s="1852"/>
      <c r="N20" s="1852"/>
      <c r="O20" s="1852"/>
      <c r="P20" s="1852"/>
      <c r="Q20" s="1852"/>
      <c r="R20" s="1852"/>
      <c r="S20" s="1852"/>
      <c r="T20" s="1852"/>
      <c r="U20" s="1852"/>
      <c r="V20" s="1852"/>
      <c r="W20" s="1852"/>
      <c r="X20" s="1852"/>
      <c r="Y20" s="1852"/>
      <c r="Z20" s="1852"/>
      <c r="AA20" s="1852"/>
      <c r="AB20" s="1852"/>
      <c r="AN20" s="60"/>
      <c r="AQ20" s="619"/>
      <c r="AR20" s="802"/>
      <c r="AS20" s="802"/>
      <c r="AT20" s="118"/>
      <c r="AU20" s="118"/>
      <c r="AV20" s="118"/>
      <c r="AW20" s="118"/>
      <c r="AX20" s="118"/>
      <c r="AY20" s="118"/>
      <c r="AZ20" s="118"/>
      <c r="BA20" s="801"/>
      <c r="BB20" s="801"/>
      <c r="BC20" s="547"/>
      <c r="BD20" s="797"/>
      <c r="BE20" s="547"/>
      <c r="BF20" s="791"/>
      <c r="BG20" s="547"/>
      <c r="BH20" s="2745"/>
      <c r="BI20" s="2746"/>
      <c r="BJ20" s="2746"/>
      <c r="BK20" s="2746"/>
      <c r="BL20" s="2746"/>
      <c r="BM20" s="2746"/>
      <c r="BN20" s="2746"/>
      <c r="BO20" s="2746"/>
      <c r="BP20" s="2746"/>
      <c r="BQ20" s="2746"/>
      <c r="BR20" s="2746"/>
      <c r="BS20" s="2746"/>
      <c r="BT20" s="2746"/>
      <c r="BU20" s="2746"/>
      <c r="BV20" s="2746"/>
      <c r="BW20" s="2746"/>
      <c r="BX20" s="2746"/>
      <c r="BY20" s="2746"/>
      <c r="BZ20" s="2746"/>
      <c r="CA20" s="2747"/>
    </row>
    <row r="21" spans="1:79" ht="14.1" customHeight="1" thickBot="1">
      <c r="A21" s="55"/>
      <c r="B21" s="61"/>
      <c r="C21" s="2881" t="s">
        <v>93</v>
      </c>
      <c r="D21" s="2882"/>
      <c r="E21" s="2882"/>
      <c r="F21" s="2882"/>
      <c r="G21" s="2882"/>
      <c r="H21" s="2882"/>
      <c r="I21" s="2882"/>
      <c r="J21" s="2882"/>
      <c r="K21" s="2882"/>
      <c r="L21" s="2883" t="s">
        <v>47</v>
      </c>
      <c r="M21" s="2884"/>
      <c r="N21" s="2884"/>
      <c r="O21" s="2884"/>
      <c r="P21" s="2884"/>
      <c r="Q21" s="2884"/>
      <c r="R21" s="2884"/>
      <c r="S21" s="2884"/>
      <c r="T21" s="2884"/>
      <c r="U21" s="2884"/>
      <c r="V21" s="2884"/>
      <c r="W21" s="2884"/>
      <c r="X21" s="2884"/>
      <c r="Y21" s="2884"/>
      <c r="Z21" s="2885"/>
      <c r="AA21" s="2886" t="s">
        <v>1114</v>
      </c>
      <c r="AB21" s="2886"/>
      <c r="AC21" s="2886"/>
      <c r="AD21" s="2886"/>
      <c r="AE21" s="2886"/>
      <c r="AF21" s="2886"/>
      <c r="AG21" s="2886"/>
      <c r="AH21" s="2886"/>
      <c r="AI21" s="2886"/>
      <c r="AJ21" s="2886"/>
      <c r="AK21" s="2886"/>
      <c r="AL21" s="118"/>
      <c r="AM21" s="118"/>
      <c r="AN21" s="60"/>
      <c r="AQ21" s="803"/>
      <c r="AR21" s="804"/>
      <c r="AS21" s="804"/>
      <c r="AT21" s="804"/>
      <c r="AU21" s="804"/>
      <c r="AV21" s="804"/>
      <c r="AW21" s="804"/>
      <c r="AX21" s="804"/>
      <c r="AY21" s="804"/>
      <c r="AZ21" s="804"/>
      <c r="BA21" s="804"/>
      <c r="BB21" s="804"/>
      <c r="BC21" s="804"/>
      <c r="BD21" s="804"/>
      <c r="BE21" s="805"/>
      <c r="BF21" s="791"/>
      <c r="BG21" s="547"/>
      <c r="BH21" s="2748"/>
      <c r="BI21" s="2749"/>
      <c r="BJ21" s="2749"/>
      <c r="BK21" s="2749"/>
      <c r="BL21" s="2749"/>
      <c r="BM21" s="2749"/>
      <c r="BN21" s="2749"/>
      <c r="BO21" s="2749"/>
      <c r="BP21" s="2749"/>
      <c r="BQ21" s="2749"/>
      <c r="BR21" s="2749"/>
      <c r="BS21" s="2749"/>
      <c r="BT21" s="2749"/>
      <c r="BU21" s="2749"/>
      <c r="BV21" s="2749"/>
      <c r="BW21" s="2749"/>
      <c r="BX21" s="2749"/>
      <c r="BY21" s="2749"/>
      <c r="BZ21" s="2749"/>
      <c r="CA21" s="2750"/>
    </row>
    <row r="22" spans="1:79" ht="14.1" customHeight="1">
      <c r="A22" s="55"/>
      <c r="B22" s="61"/>
      <c r="C22" s="2905" t="s">
        <v>205</v>
      </c>
      <c r="D22" s="2906"/>
      <c r="E22" s="2906"/>
      <c r="F22" s="2906"/>
      <c r="G22" s="2906"/>
      <c r="H22" s="2906"/>
      <c r="I22" s="2906"/>
      <c r="J22" s="2906"/>
      <c r="K22" s="2906"/>
      <c r="L22" s="2907" t="s">
        <v>1706</v>
      </c>
      <c r="M22" s="2662"/>
      <c r="N22" s="2662" t="s">
        <v>1707</v>
      </c>
      <c r="O22" s="2662"/>
      <c r="P22" s="2662" t="s">
        <v>1708</v>
      </c>
      <c r="Q22" s="2662"/>
      <c r="R22" s="2662" t="s">
        <v>1709</v>
      </c>
      <c r="S22" s="2662"/>
      <c r="T22" s="2662" t="s">
        <v>1710</v>
      </c>
      <c r="U22" s="2662"/>
      <c r="V22" s="2662" t="s">
        <v>1705</v>
      </c>
      <c r="W22" s="2908"/>
      <c r="X22" s="2907" t="s">
        <v>48</v>
      </c>
      <c r="Y22" s="2662"/>
      <c r="Z22" s="2908"/>
      <c r="AA22" s="2886" t="s">
        <v>1110</v>
      </c>
      <c r="AB22" s="2886"/>
      <c r="AC22" s="2886"/>
      <c r="AD22" s="2886"/>
      <c r="AE22" s="2886"/>
      <c r="AF22" s="2886"/>
      <c r="AG22" s="2924" t="s">
        <v>1111</v>
      </c>
      <c r="AH22" s="2924"/>
      <c r="AI22" s="2924"/>
      <c r="AJ22" s="2924"/>
      <c r="AK22" s="2924"/>
      <c r="AL22" s="118"/>
      <c r="AM22" s="118"/>
      <c r="AN22" s="60"/>
      <c r="AP22" s="67"/>
      <c r="AQ22" s="2916" t="s">
        <v>206</v>
      </c>
      <c r="AR22" s="2913"/>
      <c r="AS22" s="2912" t="s">
        <v>1228</v>
      </c>
      <c r="AT22" s="2913"/>
      <c r="AU22" s="2912" t="s">
        <v>1229</v>
      </c>
      <c r="AV22" s="2913"/>
      <c r="AW22" s="2912" t="s">
        <v>1508</v>
      </c>
      <c r="AX22" s="2913"/>
      <c r="AY22" s="2912" t="s">
        <v>1509</v>
      </c>
      <c r="AZ22" s="2913"/>
      <c r="BA22" s="2912" t="s">
        <v>1510</v>
      </c>
      <c r="BB22" s="2913"/>
      <c r="BC22" s="2914" t="s">
        <v>48</v>
      </c>
      <c r="BD22" s="2914"/>
      <c r="BE22" s="2915"/>
    </row>
    <row r="23" spans="1:79" ht="14.1" customHeight="1">
      <c r="A23" s="55"/>
      <c r="B23" s="61"/>
      <c r="C23" s="2895" t="s">
        <v>1683</v>
      </c>
      <c r="D23" s="2897" t="s">
        <v>207</v>
      </c>
      <c r="E23" s="2898"/>
      <c r="F23" s="2898"/>
      <c r="G23" s="2898"/>
      <c r="H23" s="2898"/>
      <c r="I23" s="2898"/>
      <c r="J23" s="2898"/>
      <c r="K23" s="806"/>
      <c r="L23" s="2899"/>
      <c r="M23" s="2900"/>
      <c r="N23" s="2900"/>
      <c r="O23" s="2900"/>
      <c r="P23" s="2900"/>
      <c r="Q23" s="2900"/>
      <c r="R23" s="2900"/>
      <c r="S23" s="2900"/>
      <c r="T23" s="2900"/>
      <c r="U23" s="2900"/>
      <c r="V23" s="2900"/>
      <c r="W23" s="2901"/>
      <c r="X23" s="2902">
        <f>SUM(L23:W23)</f>
        <v>0</v>
      </c>
      <c r="Y23" s="2903"/>
      <c r="Z23" s="2904"/>
      <c r="AA23" s="2917"/>
      <c r="AB23" s="2918"/>
      <c r="AC23" s="2918"/>
      <c r="AD23" s="2919">
        <v>0</v>
      </c>
      <c r="AE23" s="2919"/>
      <c r="AF23" s="2920"/>
      <c r="AG23" s="2921" t="str">
        <f t="shared" ref="AG23:AG50" si="0">IF(X23=0,"",BE23)</f>
        <v/>
      </c>
      <c r="AH23" s="2922"/>
      <c r="AI23" s="2922"/>
      <c r="AJ23" s="2922"/>
      <c r="AK23" s="2923"/>
      <c r="AL23" s="2761"/>
      <c r="AM23" s="2761"/>
      <c r="AN23" s="60"/>
      <c r="AP23" s="54">
        <f>IF(SUM(L23:W23)=0,0,SUM(L23:W23))</f>
        <v>0</v>
      </c>
      <c r="AQ23" s="2808" t="str">
        <f t="shared" ref="AQ23:AQ50" si="1">IF(L23="","",ROUNDDOWN(L23/3,1))</f>
        <v/>
      </c>
      <c r="AR23" s="2792"/>
      <c r="AS23" s="2794" t="str">
        <f t="shared" ref="AS23:AS50" si="2">IF(N23="","",ROUNDDOWN(N23/6,1))</f>
        <v/>
      </c>
      <c r="AT23" s="2794"/>
      <c r="AU23" s="2792" t="str">
        <f t="shared" ref="AU23:AU50" si="3">IF(P23="","",ROUNDDOWN(P23/6,1))</f>
        <v/>
      </c>
      <c r="AV23" s="2792"/>
      <c r="AW23" s="2792" t="str">
        <f>IF(R23="","",ROUNDDOWN(R23/15,1))</f>
        <v/>
      </c>
      <c r="AX23" s="2792"/>
      <c r="AY23" s="2792" t="str">
        <f>IF(T23="","",ROUNDDOWN(T23/25,1))</f>
        <v/>
      </c>
      <c r="AZ23" s="2792"/>
      <c r="BA23" s="2792" t="str">
        <f>IF(V23="","",ROUNDDOWN(V23/25,1))</f>
        <v/>
      </c>
      <c r="BB23" s="2792"/>
      <c r="BC23" s="2793">
        <f>SUM(AQ23:BB23)</f>
        <v>0</v>
      </c>
      <c r="BD23" s="2793"/>
      <c r="BE23" s="807">
        <f>IF(BC23=0,0,IF(AND(BC23&gt;0,BC23&lt;2.5),2,ROUND(BC23,0)))</f>
        <v>0</v>
      </c>
      <c r="BF23" s="808" t="str">
        <f>IF(X23=0,"OK",IF(AND(BC23&lt;1.5,BE23=2,AD23&lt;=1),"OK",IF(AND(AA23&gt;=AG23,BG23/AG23&gt;=2/3),"OK","NG")))</f>
        <v>OK</v>
      </c>
      <c r="BG23" s="809">
        <f t="shared" ref="BG23:BG50" si="4">AA23-AD23</f>
        <v>0</v>
      </c>
      <c r="BH23" s="808"/>
    </row>
    <row r="24" spans="1:79" ht="14.1" customHeight="1">
      <c r="A24" s="55"/>
      <c r="B24" s="61"/>
      <c r="C24" s="2810"/>
      <c r="D24" s="2795" t="s">
        <v>339</v>
      </c>
      <c r="E24" s="2795"/>
      <c r="F24" s="2795"/>
      <c r="G24" s="2795"/>
      <c r="H24" s="721" t="s">
        <v>11</v>
      </c>
      <c r="I24" s="2796">
        <v>0.31180555555555556</v>
      </c>
      <c r="J24" s="2796"/>
      <c r="K24" s="810"/>
      <c r="L24" s="2797"/>
      <c r="M24" s="2778"/>
      <c r="N24" s="2778"/>
      <c r="O24" s="2778"/>
      <c r="P24" s="2778"/>
      <c r="Q24" s="2778"/>
      <c r="R24" s="2778"/>
      <c r="S24" s="2778"/>
      <c r="T24" s="2778"/>
      <c r="U24" s="2778"/>
      <c r="V24" s="2778"/>
      <c r="W24" s="2779"/>
      <c r="X24" s="2798">
        <f t="shared" ref="X24:X35" si="5">SUM(L24:W24)</f>
        <v>0</v>
      </c>
      <c r="Y24" s="2799"/>
      <c r="Z24" s="2800"/>
      <c r="AA24" s="2783"/>
      <c r="AB24" s="2784"/>
      <c r="AC24" s="2784"/>
      <c r="AD24" s="2785">
        <v>0</v>
      </c>
      <c r="AE24" s="2786"/>
      <c r="AF24" s="2787"/>
      <c r="AG24" s="2788" t="str">
        <f t="shared" si="0"/>
        <v/>
      </c>
      <c r="AH24" s="2789"/>
      <c r="AI24" s="2789"/>
      <c r="AJ24" s="2789"/>
      <c r="AK24" s="2790"/>
      <c r="AL24" s="2761"/>
      <c r="AM24" s="2761"/>
      <c r="AN24" s="60"/>
      <c r="AP24" s="54">
        <f t="shared" ref="AP24:AP36" si="6">IF(SUM(L24:W24)=0,0,SUM(L24:W24))</f>
        <v>0</v>
      </c>
      <c r="AQ24" s="2762" t="str">
        <f t="shared" si="1"/>
        <v/>
      </c>
      <c r="AR24" s="2763"/>
      <c r="AS24" s="2763" t="str">
        <f t="shared" si="2"/>
        <v/>
      </c>
      <c r="AT24" s="2763"/>
      <c r="AU24" s="2763" t="str">
        <f t="shared" si="3"/>
        <v/>
      </c>
      <c r="AV24" s="2763"/>
      <c r="AW24" s="2763" t="str">
        <f t="shared" ref="AW24:AW36" si="7">IF(R24="","",ROUNDDOWN(R24/15,1))</f>
        <v/>
      </c>
      <c r="AX24" s="2763"/>
      <c r="AY24" s="2763" t="str">
        <f t="shared" ref="AY24:AY36" si="8">IF(T24="","",ROUNDDOWN(T24/25,1))</f>
        <v/>
      </c>
      <c r="AZ24" s="2763"/>
      <c r="BA24" s="2763" t="str">
        <f t="shared" ref="BA24:BA36" si="9">IF(V24="","",ROUNDDOWN(V24/25,1))</f>
        <v/>
      </c>
      <c r="BB24" s="2763"/>
      <c r="BC24" s="2773">
        <f t="shared" ref="BC24:BC36" si="10">SUM(AQ24:BB24)</f>
        <v>0</v>
      </c>
      <c r="BD24" s="2773"/>
      <c r="BE24" s="811">
        <f>IF(BC24=0,0,IF(AND(BC24&gt;0,BC24&lt;2.5),2,ROUND(BC24,0)))</f>
        <v>0</v>
      </c>
      <c r="BF24" s="808" t="str">
        <f t="shared" ref="BF24:BF50" si="11">IF(X24=0,"OK",IF(AND(BC24&lt;1.5,BE24=2,AD24&lt;=1),"OK",IF(AND(AA24&gt;=AG24,BG24/AG24&gt;=2/3),"OK","NG")))</f>
        <v>OK</v>
      </c>
      <c r="BG24" s="809">
        <f t="shared" si="4"/>
        <v>0</v>
      </c>
      <c r="BH24" s="808"/>
    </row>
    <row r="25" spans="1:79" ht="14.1" customHeight="1">
      <c r="A25" s="55"/>
      <c r="B25" s="61"/>
      <c r="C25" s="2810"/>
      <c r="D25" s="812"/>
      <c r="E25" s="812"/>
      <c r="F25" s="2774">
        <v>0.3125</v>
      </c>
      <c r="G25" s="2775"/>
      <c r="H25" s="536" t="s">
        <v>11</v>
      </c>
      <c r="I25" s="2774">
        <v>0.33263888888888887</v>
      </c>
      <c r="J25" s="2774"/>
      <c r="K25" s="812"/>
      <c r="L25" s="2776"/>
      <c r="M25" s="2777"/>
      <c r="N25" s="2777"/>
      <c r="O25" s="2777"/>
      <c r="P25" s="2777"/>
      <c r="Q25" s="2777"/>
      <c r="R25" s="2777"/>
      <c r="S25" s="2777"/>
      <c r="T25" s="2777"/>
      <c r="U25" s="2777"/>
      <c r="V25" s="2777"/>
      <c r="W25" s="2791"/>
      <c r="X25" s="2780">
        <f t="shared" si="5"/>
        <v>0</v>
      </c>
      <c r="Y25" s="2781"/>
      <c r="Z25" s="2782"/>
      <c r="AA25" s="2783"/>
      <c r="AB25" s="2784"/>
      <c r="AC25" s="2784"/>
      <c r="AD25" s="2785">
        <v>0</v>
      </c>
      <c r="AE25" s="2786"/>
      <c r="AF25" s="2787"/>
      <c r="AG25" s="2788" t="str">
        <f t="shared" si="0"/>
        <v/>
      </c>
      <c r="AH25" s="2789"/>
      <c r="AI25" s="2789"/>
      <c r="AJ25" s="2789"/>
      <c r="AK25" s="2790"/>
      <c r="AL25" s="2761"/>
      <c r="AM25" s="2761"/>
      <c r="AN25" s="60"/>
      <c r="AP25" s="54">
        <f t="shared" ref="AP25" si="12">IF(SUM(L25:W25)=0,0,SUM(L25:W25))</f>
        <v>0</v>
      </c>
      <c r="AQ25" s="2762" t="str">
        <f t="shared" si="1"/>
        <v/>
      </c>
      <c r="AR25" s="2763"/>
      <c r="AS25" s="2763" t="str">
        <f t="shared" si="2"/>
        <v/>
      </c>
      <c r="AT25" s="2763"/>
      <c r="AU25" s="2763" t="str">
        <f t="shared" si="3"/>
        <v/>
      </c>
      <c r="AV25" s="2763"/>
      <c r="AW25" s="2763" t="str">
        <f t="shared" si="7"/>
        <v/>
      </c>
      <c r="AX25" s="2763"/>
      <c r="AY25" s="2763" t="str">
        <f t="shared" si="8"/>
        <v/>
      </c>
      <c r="AZ25" s="2763"/>
      <c r="BA25" s="2763" t="str">
        <f t="shared" si="9"/>
        <v/>
      </c>
      <c r="BB25" s="2763"/>
      <c r="BC25" s="2773">
        <f t="shared" si="10"/>
        <v>0</v>
      </c>
      <c r="BD25" s="2773"/>
      <c r="BE25" s="811">
        <f t="shared" ref="BE25:BE50" si="13">IF(BC25=0,0,IF(AND(BC25&gt;0,BC25&lt;2.5),2,ROUND(BC25,0)))</f>
        <v>0</v>
      </c>
      <c r="BF25" s="808" t="str">
        <f t="shared" si="11"/>
        <v>OK</v>
      </c>
      <c r="BG25" s="809">
        <f t="shared" si="4"/>
        <v>0</v>
      </c>
      <c r="BH25" s="808"/>
      <c r="BI25" s="79"/>
      <c r="BL25" s="79"/>
    </row>
    <row r="26" spans="1:79" ht="14.1" customHeight="1">
      <c r="A26" s="55"/>
      <c r="B26" s="61"/>
      <c r="C26" s="2810"/>
      <c r="D26" s="812"/>
      <c r="E26" s="812"/>
      <c r="F26" s="2774">
        <v>0.33333333333333331</v>
      </c>
      <c r="G26" s="2775"/>
      <c r="H26" s="536" t="s">
        <v>11</v>
      </c>
      <c r="I26" s="2774">
        <v>0.35347222222222224</v>
      </c>
      <c r="J26" s="2774"/>
      <c r="K26" s="812"/>
      <c r="L26" s="2776"/>
      <c r="M26" s="2777"/>
      <c r="N26" s="2777"/>
      <c r="O26" s="2777"/>
      <c r="P26" s="2777"/>
      <c r="Q26" s="2777"/>
      <c r="R26" s="2777"/>
      <c r="S26" s="2777"/>
      <c r="T26" s="2777"/>
      <c r="U26" s="2777"/>
      <c r="V26" s="2777"/>
      <c r="W26" s="2791"/>
      <c r="X26" s="2780">
        <f t="shared" si="5"/>
        <v>0</v>
      </c>
      <c r="Y26" s="2781"/>
      <c r="Z26" s="2782"/>
      <c r="AA26" s="2783"/>
      <c r="AB26" s="2784"/>
      <c r="AC26" s="2784"/>
      <c r="AD26" s="2785">
        <v>0</v>
      </c>
      <c r="AE26" s="2786"/>
      <c r="AF26" s="2787"/>
      <c r="AG26" s="2788" t="str">
        <f t="shared" si="0"/>
        <v/>
      </c>
      <c r="AH26" s="2789"/>
      <c r="AI26" s="2789"/>
      <c r="AJ26" s="2789"/>
      <c r="AK26" s="2790"/>
      <c r="AL26" s="2761"/>
      <c r="AM26" s="2761"/>
      <c r="AN26" s="60"/>
      <c r="AP26" s="54">
        <f t="shared" si="6"/>
        <v>0</v>
      </c>
      <c r="AQ26" s="2762" t="str">
        <f t="shared" si="1"/>
        <v/>
      </c>
      <c r="AR26" s="2763"/>
      <c r="AS26" s="2763" t="str">
        <f t="shared" si="2"/>
        <v/>
      </c>
      <c r="AT26" s="2763"/>
      <c r="AU26" s="2763" t="str">
        <f t="shared" si="3"/>
        <v/>
      </c>
      <c r="AV26" s="2763"/>
      <c r="AW26" s="2763" t="str">
        <f t="shared" si="7"/>
        <v/>
      </c>
      <c r="AX26" s="2763"/>
      <c r="AY26" s="2763" t="str">
        <f t="shared" si="8"/>
        <v/>
      </c>
      <c r="AZ26" s="2763"/>
      <c r="BA26" s="2763" t="str">
        <f t="shared" si="9"/>
        <v/>
      </c>
      <c r="BB26" s="2763"/>
      <c r="BC26" s="2773">
        <f t="shared" si="10"/>
        <v>0</v>
      </c>
      <c r="BD26" s="2773"/>
      <c r="BE26" s="811">
        <f t="shared" si="13"/>
        <v>0</v>
      </c>
      <c r="BF26" s="808" t="str">
        <f t="shared" si="11"/>
        <v>OK</v>
      </c>
      <c r="BG26" s="809">
        <f t="shared" si="4"/>
        <v>0</v>
      </c>
      <c r="BH26" s="808"/>
      <c r="BI26" s="79"/>
      <c r="BL26" s="79"/>
    </row>
    <row r="27" spans="1:79" ht="14.1" customHeight="1">
      <c r="A27" s="55"/>
      <c r="B27" s="61"/>
      <c r="C27" s="2810"/>
      <c r="D27" s="812"/>
      <c r="E27" s="812"/>
      <c r="F27" s="2774">
        <v>0.35416666666666669</v>
      </c>
      <c r="G27" s="2775"/>
      <c r="H27" s="536" t="s">
        <v>11</v>
      </c>
      <c r="I27" s="2774">
        <v>0.37430555555555556</v>
      </c>
      <c r="J27" s="2774"/>
      <c r="K27" s="812"/>
      <c r="L27" s="2776"/>
      <c r="M27" s="2777"/>
      <c r="N27" s="2777"/>
      <c r="O27" s="2777"/>
      <c r="P27" s="2777"/>
      <c r="Q27" s="2777"/>
      <c r="R27" s="2777"/>
      <c r="S27" s="2777"/>
      <c r="T27" s="2777"/>
      <c r="U27" s="2777"/>
      <c r="V27" s="2777"/>
      <c r="W27" s="2791"/>
      <c r="X27" s="2780">
        <f t="shared" si="5"/>
        <v>0</v>
      </c>
      <c r="Y27" s="2781"/>
      <c r="Z27" s="2782"/>
      <c r="AA27" s="2783"/>
      <c r="AB27" s="2784"/>
      <c r="AC27" s="2784"/>
      <c r="AD27" s="2785">
        <v>0</v>
      </c>
      <c r="AE27" s="2786"/>
      <c r="AF27" s="2787"/>
      <c r="AG27" s="2788" t="str">
        <f t="shared" si="0"/>
        <v/>
      </c>
      <c r="AH27" s="2789"/>
      <c r="AI27" s="2789"/>
      <c r="AJ27" s="2789"/>
      <c r="AK27" s="2790"/>
      <c r="AL27" s="2761"/>
      <c r="AM27" s="2761"/>
      <c r="AN27" s="60"/>
      <c r="AP27" s="54">
        <f t="shared" ref="AP27" si="14">IF(SUM(L27:W27)=0,0,SUM(L27:W27))</f>
        <v>0</v>
      </c>
      <c r="AQ27" s="2762" t="str">
        <f t="shared" si="1"/>
        <v/>
      </c>
      <c r="AR27" s="2763"/>
      <c r="AS27" s="2763" t="str">
        <f t="shared" si="2"/>
        <v/>
      </c>
      <c r="AT27" s="2763"/>
      <c r="AU27" s="2763" t="str">
        <f t="shared" si="3"/>
        <v/>
      </c>
      <c r="AV27" s="2763"/>
      <c r="AW27" s="2763" t="str">
        <f t="shared" si="7"/>
        <v/>
      </c>
      <c r="AX27" s="2763"/>
      <c r="AY27" s="2763" t="str">
        <f t="shared" si="8"/>
        <v/>
      </c>
      <c r="AZ27" s="2763"/>
      <c r="BA27" s="2763" t="str">
        <f t="shared" si="9"/>
        <v/>
      </c>
      <c r="BB27" s="2763"/>
      <c r="BC27" s="2773">
        <f t="shared" si="10"/>
        <v>0</v>
      </c>
      <c r="BD27" s="2773"/>
      <c r="BE27" s="811">
        <f t="shared" si="13"/>
        <v>0</v>
      </c>
      <c r="BF27" s="808" t="str">
        <f t="shared" si="11"/>
        <v>OK</v>
      </c>
      <c r="BG27" s="809">
        <f t="shared" si="4"/>
        <v>0</v>
      </c>
      <c r="BH27" s="808"/>
      <c r="BI27" s="79"/>
      <c r="BL27" s="79"/>
    </row>
    <row r="28" spans="1:79" ht="14.1" customHeight="1">
      <c r="A28" s="55"/>
      <c r="B28" s="710"/>
      <c r="C28" s="2810"/>
      <c r="D28" s="812"/>
      <c r="E28" s="812"/>
      <c r="F28" s="2774">
        <v>0.375</v>
      </c>
      <c r="G28" s="2775"/>
      <c r="H28" s="536" t="s">
        <v>11</v>
      </c>
      <c r="I28" s="2774">
        <v>0.4993055555555555</v>
      </c>
      <c r="J28" s="2774"/>
      <c r="K28" s="812"/>
      <c r="L28" s="2776"/>
      <c r="M28" s="2777"/>
      <c r="N28" s="2777"/>
      <c r="O28" s="2777"/>
      <c r="P28" s="2777"/>
      <c r="Q28" s="2777"/>
      <c r="R28" s="2777"/>
      <c r="S28" s="2777"/>
      <c r="T28" s="2777"/>
      <c r="U28" s="2777"/>
      <c r="V28" s="2778"/>
      <c r="W28" s="2779"/>
      <c r="X28" s="2780">
        <f t="shared" si="5"/>
        <v>0</v>
      </c>
      <c r="Y28" s="2781"/>
      <c r="Z28" s="2782"/>
      <c r="AA28" s="2783"/>
      <c r="AB28" s="2784"/>
      <c r="AC28" s="2784"/>
      <c r="AD28" s="2785">
        <v>0</v>
      </c>
      <c r="AE28" s="2786"/>
      <c r="AF28" s="2787"/>
      <c r="AG28" s="2788" t="str">
        <f t="shared" si="0"/>
        <v/>
      </c>
      <c r="AH28" s="2789"/>
      <c r="AI28" s="2789"/>
      <c r="AJ28" s="2789"/>
      <c r="AK28" s="2790"/>
      <c r="AL28" s="2761"/>
      <c r="AM28" s="2761"/>
      <c r="AN28" s="64"/>
      <c r="AP28" s="54">
        <f t="shared" si="6"/>
        <v>0</v>
      </c>
      <c r="AQ28" s="2762" t="str">
        <f t="shared" si="1"/>
        <v/>
      </c>
      <c r="AR28" s="2763"/>
      <c r="AS28" s="2763" t="str">
        <f t="shared" si="2"/>
        <v/>
      </c>
      <c r="AT28" s="2763"/>
      <c r="AU28" s="2763" t="str">
        <f t="shared" si="3"/>
        <v/>
      </c>
      <c r="AV28" s="2763"/>
      <c r="AW28" s="2763" t="str">
        <f t="shared" si="7"/>
        <v/>
      </c>
      <c r="AX28" s="2763"/>
      <c r="AY28" s="2763" t="str">
        <f t="shared" si="8"/>
        <v/>
      </c>
      <c r="AZ28" s="2763"/>
      <c r="BA28" s="2763" t="str">
        <f t="shared" si="9"/>
        <v/>
      </c>
      <c r="BB28" s="2763"/>
      <c r="BC28" s="2773">
        <f t="shared" si="10"/>
        <v>0</v>
      </c>
      <c r="BD28" s="2773"/>
      <c r="BE28" s="811">
        <f t="shared" si="13"/>
        <v>0</v>
      </c>
      <c r="BF28" s="808" t="str">
        <f t="shared" si="11"/>
        <v>OK</v>
      </c>
      <c r="BG28" s="809">
        <f t="shared" si="4"/>
        <v>0</v>
      </c>
      <c r="BH28" s="808"/>
    </row>
    <row r="29" spans="1:79" ht="14.1" customHeight="1">
      <c r="A29" s="55"/>
      <c r="B29" s="61"/>
      <c r="C29" s="2810"/>
      <c r="D29" s="812"/>
      <c r="E29" s="812"/>
      <c r="F29" s="2774">
        <v>0.5</v>
      </c>
      <c r="G29" s="2775"/>
      <c r="H29" s="536" t="s">
        <v>11</v>
      </c>
      <c r="I29" s="2774">
        <v>0.58263888888888882</v>
      </c>
      <c r="J29" s="2774"/>
      <c r="K29" s="812"/>
      <c r="L29" s="2776"/>
      <c r="M29" s="2777"/>
      <c r="N29" s="2777"/>
      <c r="O29" s="2777"/>
      <c r="P29" s="2777"/>
      <c r="Q29" s="2777"/>
      <c r="R29" s="2777"/>
      <c r="S29" s="2777"/>
      <c r="T29" s="2777"/>
      <c r="U29" s="2777"/>
      <c r="V29" s="2777"/>
      <c r="W29" s="2791"/>
      <c r="X29" s="2780">
        <f t="shared" si="5"/>
        <v>0</v>
      </c>
      <c r="Y29" s="2781"/>
      <c r="Z29" s="2782"/>
      <c r="AA29" s="2783"/>
      <c r="AB29" s="2784"/>
      <c r="AC29" s="2784"/>
      <c r="AD29" s="2785">
        <v>0</v>
      </c>
      <c r="AE29" s="2786"/>
      <c r="AF29" s="2787"/>
      <c r="AG29" s="2788" t="str">
        <f t="shared" si="0"/>
        <v/>
      </c>
      <c r="AH29" s="2789"/>
      <c r="AI29" s="2789"/>
      <c r="AJ29" s="2789"/>
      <c r="AK29" s="2790"/>
      <c r="AL29" s="2761"/>
      <c r="AM29" s="2761"/>
      <c r="AN29" s="60"/>
      <c r="AP29" s="54">
        <f t="shared" si="6"/>
        <v>0</v>
      </c>
      <c r="AQ29" s="2762" t="str">
        <f t="shared" si="1"/>
        <v/>
      </c>
      <c r="AR29" s="2763"/>
      <c r="AS29" s="2763" t="str">
        <f t="shared" si="2"/>
        <v/>
      </c>
      <c r="AT29" s="2763"/>
      <c r="AU29" s="2763" t="str">
        <f t="shared" si="3"/>
        <v/>
      </c>
      <c r="AV29" s="2763"/>
      <c r="AW29" s="2763" t="str">
        <f t="shared" si="7"/>
        <v/>
      </c>
      <c r="AX29" s="2763"/>
      <c r="AY29" s="2763" t="str">
        <f t="shared" si="8"/>
        <v/>
      </c>
      <c r="AZ29" s="2763"/>
      <c r="BA29" s="2763" t="str">
        <f t="shared" si="9"/>
        <v/>
      </c>
      <c r="BB29" s="2763"/>
      <c r="BC29" s="2773">
        <f t="shared" si="10"/>
        <v>0</v>
      </c>
      <c r="BD29" s="2773"/>
      <c r="BE29" s="811">
        <f t="shared" si="13"/>
        <v>0</v>
      </c>
      <c r="BF29" s="808" t="str">
        <f t="shared" si="11"/>
        <v>OK</v>
      </c>
      <c r="BG29" s="809">
        <f t="shared" si="4"/>
        <v>0</v>
      </c>
      <c r="BH29" s="808"/>
    </row>
    <row r="30" spans="1:79" ht="14.1" customHeight="1">
      <c r="A30" s="55"/>
      <c r="B30" s="61"/>
      <c r="C30" s="2810"/>
      <c r="D30" s="812"/>
      <c r="E30" s="812"/>
      <c r="F30" s="2774">
        <v>0.58333333333333337</v>
      </c>
      <c r="G30" s="2775"/>
      <c r="H30" s="536" t="s">
        <v>11</v>
      </c>
      <c r="I30" s="2774">
        <v>0.66597222222222219</v>
      </c>
      <c r="J30" s="2774"/>
      <c r="K30" s="812"/>
      <c r="L30" s="2776"/>
      <c r="M30" s="2777"/>
      <c r="N30" s="2777"/>
      <c r="O30" s="2777"/>
      <c r="P30" s="2777"/>
      <c r="Q30" s="2777"/>
      <c r="R30" s="2777"/>
      <c r="S30" s="2777"/>
      <c r="T30" s="2777"/>
      <c r="U30" s="2777"/>
      <c r="V30" s="2778"/>
      <c r="W30" s="2779"/>
      <c r="X30" s="2780">
        <f t="shared" si="5"/>
        <v>0</v>
      </c>
      <c r="Y30" s="2781"/>
      <c r="Z30" s="2782"/>
      <c r="AA30" s="2783"/>
      <c r="AB30" s="2784"/>
      <c r="AC30" s="2784"/>
      <c r="AD30" s="2785">
        <v>0</v>
      </c>
      <c r="AE30" s="2786"/>
      <c r="AF30" s="2787"/>
      <c r="AG30" s="2788" t="str">
        <f t="shared" si="0"/>
        <v/>
      </c>
      <c r="AH30" s="2789"/>
      <c r="AI30" s="2789"/>
      <c r="AJ30" s="2789"/>
      <c r="AK30" s="2790"/>
      <c r="AL30" s="2761"/>
      <c r="AM30" s="2761"/>
      <c r="AN30" s="60"/>
      <c r="AP30" s="54">
        <f t="shared" si="6"/>
        <v>0</v>
      </c>
      <c r="AQ30" s="2762" t="str">
        <f t="shared" si="1"/>
        <v/>
      </c>
      <c r="AR30" s="2763"/>
      <c r="AS30" s="2763" t="str">
        <f t="shared" si="2"/>
        <v/>
      </c>
      <c r="AT30" s="2763"/>
      <c r="AU30" s="2763" t="str">
        <f t="shared" si="3"/>
        <v/>
      </c>
      <c r="AV30" s="2763"/>
      <c r="AW30" s="2763" t="str">
        <f t="shared" si="7"/>
        <v/>
      </c>
      <c r="AX30" s="2763"/>
      <c r="AY30" s="2763" t="str">
        <f t="shared" si="8"/>
        <v/>
      </c>
      <c r="AZ30" s="2763"/>
      <c r="BA30" s="2763" t="str">
        <f t="shared" si="9"/>
        <v/>
      </c>
      <c r="BB30" s="2763"/>
      <c r="BC30" s="2773">
        <f t="shared" si="10"/>
        <v>0</v>
      </c>
      <c r="BD30" s="2773"/>
      <c r="BE30" s="811">
        <f t="shared" si="13"/>
        <v>0</v>
      </c>
      <c r="BF30" s="808" t="str">
        <f t="shared" si="11"/>
        <v>OK</v>
      </c>
      <c r="BG30" s="809">
        <f t="shared" si="4"/>
        <v>0</v>
      </c>
      <c r="BH30" s="808"/>
    </row>
    <row r="31" spans="1:79" ht="14.1" customHeight="1">
      <c r="A31" s="55"/>
      <c r="B31" s="61"/>
      <c r="C31" s="2810"/>
      <c r="D31" s="812"/>
      <c r="E31" s="812"/>
      <c r="F31" s="2774">
        <v>0.66666666666666663</v>
      </c>
      <c r="G31" s="2775"/>
      <c r="H31" s="536" t="s">
        <v>11</v>
      </c>
      <c r="I31" s="2774">
        <v>0.68680555555555556</v>
      </c>
      <c r="J31" s="2774"/>
      <c r="K31" s="812"/>
      <c r="L31" s="2776"/>
      <c r="M31" s="2777"/>
      <c r="N31" s="2777"/>
      <c r="O31" s="2777"/>
      <c r="P31" s="2777"/>
      <c r="Q31" s="2777"/>
      <c r="R31" s="2777"/>
      <c r="S31" s="2777"/>
      <c r="T31" s="2777"/>
      <c r="U31" s="2777"/>
      <c r="V31" s="2777"/>
      <c r="W31" s="2791"/>
      <c r="X31" s="2780">
        <f t="shared" si="5"/>
        <v>0</v>
      </c>
      <c r="Y31" s="2781"/>
      <c r="Z31" s="2782"/>
      <c r="AA31" s="2783"/>
      <c r="AB31" s="2784"/>
      <c r="AC31" s="2784"/>
      <c r="AD31" s="2785">
        <v>0</v>
      </c>
      <c r="AE31" s="2786"/>
      <c r="AF31" s="2787"/>
      <c r="AG31" s="2788" t="str">
        <f t="shared" si="0"/>
        <v/>
      </c>
      <c r="AH31" s="2789"/>
      <c r="AI31" s="2789"/>
      <c r="AJ31" s="2789"/>
      <c r="AK31" s="2790"/>
      <c r="AL31" s="2761"/>
      <c r="AM31" s="2761"/>
      <c r="AN31" s="60"/>
      <c r="AP31" s="54">
        <f t="shared" si="6"/>
        <v>0</v>
      </c>
      <c r="AQ31" s="2762" t="str">
        <f t="shared" si="1"/>
        <v/>
      </c>
      <c r="AR31" s="2763"/>
      <c r="AS31" s="2763" t="str">
        <f t="shared" si="2"/>
        <v/>
      </c>
      <c r="AT31" s="2763"/>
      <c r="AU31" s="2763" t="str">
        <f t="shared" si="3"/>
        <v/>
      </c>
      <c r="AV31" s="2763"/>
      <c r="AW31" s="2763" t="str">
        <f t="shared" si="7"/>
        <v/>
      </c>
      <c r="AX31" s="2763"/>
      <c r="AY31" s="2763" t="str">
        <f t="shared" si="8"/>
        <v/>
      </c>
      <c r="AZ31" s="2763"/>
      <c r="BA31" s="2763" t="str">
        <f t="shared" si="9"/>
        <v/>
      </c>
      <c r="BB31" s="2763"/>
      <c r="BC31" s="2773">
        <f t="shared" si="10"/>
        <v>0</v>
      </c>
      <c r="BD31" s="2773"/>
      <c r="BE31" s="811">
        <f t="shared" si="13"/>
        <v>0</v>
      </c>
      <c r="BF31" s="808" t="str">
        <f t="shared" si="11"/>
        <v>OK</v>
      </c>
      <c r="BG31" s="809">
        <f t="shared" si="4"/>
        <v>0</v>
      </c>
      <c r="BH31" s="808"/>
    </row>
    <row r="32" spans="1:79" ht="14.1" customHeight="1">
      <c r="A32" s="55"/>
      <c r="B32" s="61"/>
      <c r="C32" s="2810"/>
      <c r="D32" s="812"/>
      <c r="E32" s="812"/>
      <c r="F32" s="2774">
        <v>0.6875</v>
      </c>
      <c r="G32" s="2775"/>
      <c r="H32" s="536" t="s">
        <v>11</v>
      </c>
      <c r="I32" s="2774">
        <v>0.70763888888888893</v>
      </c>
      <c r="J32" s="2775"/>
      <c r="K32" s="812"/>
      <c r="L32" s="2776"/>
      <c r="M32" s="2777"/>
      <c r="N32" s="2777"/>
      <c r="O32" s="2777"/>
      <c r="P32" s="2777"/>
      <c r="Q32" s="2777"/>
      <c r="R32" s="2777"/>
      <c r="S32" s="2777"/>
      <c r="T32" s="2777"/>
      <c r="U32" s="2777"/>
      <c r="V32" s="2777"/>
      <c r="W32" s="2791"/>
      <c r="X32" s="2780">
        <f t="shared" si="5"/>
        <v>0</v>
      </c>
      <c r="Y32" s="2781"/>
      <c r="Z32" s="2782"/>
      <c r="AA32" s="2783"/>
      <c r="AB32" s="2784"/>
      <c r="AC32" s="2784"/>
      <c r="AD32" s="2785">
        <v>0</v>
      </c>
      <c r="AE32" s="2786"/>
      <c r="AF32" s="2787"/>
      <c r="AG32" s="2788" t="str">
        <f t="shared" si="0"/>
        <v/>
      </c>
      <c r="AH32" s="2789"/>
      <c r="AI32" s="2789"/>
      <c r="AJ32" s="2789"/>
      <c r="AK32" s="2790"/>
      <c r="AL32" s="2761"/>
      <c r="AM32" s="2761"/>
      <c r="AN32" s="60"/>
      <c r="AP32" s="54">
        <f t="shared" si="6"/>
        <v>0</v>
      </c>
      <c r="AQ32" s="2762" t="str">
        <f t="shared" si="1"/>
        <v/>
      </c>
      <c r="AR32" s="2763"/>
      <c r="AS32" s="2763" t="str">
        <f t="shared" si="2"/>
        <v/>
      </c>
      <c r="AT32" s="2763"/>
      <c r="AU32" s="2763" t="str">
        <f t="shared" si="3"/>
        <v/>
      </c>
      <c r="AV32" s="2763"/>
      <c r="AW32" s="2763" t="str">
        <f t="shared" si="7"/>
        <v/>
      </c>
      <c r="AX32" s="2763"/>
      <c r="AY32" s="2763" t="str">
        <f t="shared" si="8"/>
        <v/>
      </c>
      <c r="AZ32" s="2763"/>
      <c r="BA32" s="2763" t="str">
        <f t="shared" si="9"/>
        <v/>
      </c>
      <c r="BB32" s="2763"/>
      <c r="BC32" s="2773">
        <f t="shared" si="10"/>
        <v>0</v>
      </c>
      <c r="BD32" s="2773"/>
      <c r="BE32" s="811">
        <f t="shared" si="13"/>
        <v>0</v>
      </c>
      <c r="BF32" s="808" t="str">
        <f t="shared" si="11"/>
        <v>OK</v>
      </c>
      <c r="BG32" s="809">
        <f t="shared" si="4"/>
        <v>0</v>
      </c>
      <c r="BH32" s="808"/>
    </row>
    <row r="33" spans="1:64" ht="14.1" customHeight="1">
      <c r="A33" s="55"/>
      <c r="B33" s="61"/>
      <c r="C33" s="2810"/>
      <c r="D33" s="812"/>
      <c r="E33" s="812"/>
      <c r="F33" s="2774">
        <v>0.70833333333333337</v>
      </c>
      <c r="G33" s="2775"/>
      <c r="H33" s="536" t="s">
        <v>11</v>
      </c>
      <c r="I33" s="2774">
        <v>0.72847222222222219</v>
      </c>
      <c r="J33" s="2774"/>
      <c r="K33" s="812"/>
      <c r="L33" s="2776"/>
      <c r="M33" s="2777"/>
      <c r="N33" s="2777"/>
      <c r="O33" s="2777"/>
      <c r="P33" s="2777"/>
      <c r="Q33" s="2777"/>
      <c r="R33" s="2777"/>
      <c r="S33" s="2777"/>
      <c r="T33" s="2777"/>
      <c r="U33" s="2777"/>
      <c r="V33" s="2777"/>
      <c r="W33" s="2791"/>
      <c r="X33" s="2780">
        <f t="shared" ref="X33:X34" si="15">SUM(L33:W33)</f>
        <v>0</v>
      </c>
      <c r="Y33" s="2781"/>
      <c r="Z33" s="2782"/>
      <c r="AA33" s="2783"/>
      <c r="AB33" s="2784"/>
      <c r="AC33" s="2784"/>
      <c r="AD33" s="2785">
        <v>0</v>
      </c>
      <c r="AE33" s="2786"/>
      <c r="AF33" s="2787"/>
      <c r="AG33" s="2788" t="str">
        <f t="shared" si="0"/>
        <v/>
      </c>
      <c r="AH33" s="2789"/>
      <c r="AI33" s="2789"/>
      <c r="AJ33" s="2789"/>
      <c r="AK33" s="2790"/>
      <c r="AL33" s="2761"/>
      <c r="AM33" s="2761"/>
      <c r="AN33" s="60"/>
      <c r="AP33" s="54">
        <f t="shared" ref="AP33:AP34" si="16">IF(SUM(L33:W33)=0,0,SUM(L33:W33))</f>
        <v>0</v>
      </c>
      <c r="AQ33" s="2762" t="str">
        <f t="shared" si="1"/>
        <v/>
      </c>
      <c r="AR33" s="2763"/>
      <c r="AS33" s="2763" t="str">
        <f t="shared" si="2"/>
        <v/>
      </c>
      <c r="AT33" s="2763"/>
      <c r="AU33" s="2763" t="str">
        <f t="shared" si="3"/>
        <v/>
      </c>
      <c r="AV33" s="2763"/>
      <c r="AW33" s="2763" t="str">
        <f t="shared" si="7"/>
        <v/>
      </c>
      <c r="AX33" s="2763"/>
      <c r="AY33" s="2763" t="str">
        <f t="shared" si="8"/>
        <v/>
      </c>
      <c r="AZ33" s="2763"/>
      <c r="BA33" s="2763" t="str">
        <f t="shared" si="9"/>
        <v/>
      </c>
      <c r="BB33" s="2763"/>
      <c r="BC33" s="2773">
        <f t="shared" si="10"/>
        <v>0</v>
      </c>
      <c r="BD33" s="2773"/>
      <c r="BE33" s="811">
        <f t="shared" si="13"/>
        <v>0</v>
      </c>
      <c r="BF33" s="808" t="str">
        <f t="shared" si="11"/>
        <v>OK</v>
      </c>
      <c r="BG33" s="809">
        <f t="shared" si="4"/>
        <v>0</v>
      </c>
      <c r="BH33" s="808"/>
    </row>
    <row r="34" spans="1:64" ht="14.1" customHeight="1">
      <c r="A34" s="55"/>
      <c r="B34" s="61"/>
      <c r="C34" s="2810"/>
      <c r="D34" s="812"/>
      <c r="E34" s="812"/>
      <c r="F34" s="2774">
        <v>0.72916666666666663</v>
      </c>
      <c r="G34" s="2775"/>
      <c r="H34" s="536" t="s">
        <v>11</v>
      </c>
      <c r="I34" s="2774">
        <v>0.74930555555555556</v>
      </c>
      <c r="J34" s="2774"/>
      <c r="K34" s="812"/>
      <c r="L34" s="2776"/>
      <c r="M34" s="2777"/>
      <c r="N34" s="2777"/>
      <c r="O34" s="2777"/>
      <c r="P34" s="2777"/>
      <c r="Q34" s="2777"/>
      <c r="R34" s="2777"/>
      <c r="S34" s="2777"/>
      <c r="T34" s="2777"/>
      <c r="U34" s="2777"/>
      <c r="V34" s="2778"/>
      <c r="W34" s="2779"/>
      <c r="X34" s="2780">
        <f t="shared" si="15"/>
        <v>0</v>
      </c>
      <c r="Y34" s="2781"/>
      <c r="Z34" s="2782"/>
      <c r="AA34" s="2783"/>
      <c r="AB34" s="2784"/>
      <c r="AC34" s="2784"/>
      <c r="AD34" s="2785">
        <v>0</v>
      </c>
      <c r="AE34" s="2786"/>
      <c r="AF34" s="2787"/>
      <c r="AG34" s="2788" t="str">
        <f t="shared" si="0"/>
        <v/>
      </c>
      <c r="AH34" s="2789"/>
      <c r="AI34" s="2789"/>
      <c r="AJ34" s="2789"/>
      <c r="AK34" s="2790"/>
      <c r="AL34" s="2761"/>
      <c r="AM34" s="2761"/>
      <c r="AN34" s="60"/>
      <c r="AP34" s="54">
        <f t="shared" si="16"/>
        <v>0</v>
      </c>
      <c r="AQ34" s="2762" t="str">
        <f t="shared" si="1"/>
        <v/>
      </c>
      <c r="AR34" s="2763"/>
      <c r="AS34" s="2763" t="str">
        <f t="shared" si="2"/>
        <v/>
      </c>
      <c r="AT34" s="2763"/>
      <c r="AU34" s="2763" t="str">
        <f t="shared" si="3"/>
        <v/>
      </c>
      <c r="AV34" s="2763"/>
      <c r="AW34" s="2763" t="str">
        <f t="shared" si="7"/>
        <v/>
      </c>
      <c r="AX34" s="2763"/>
      <c r="AY34" s="2763" t="str">
        <f t="shared" si="8"/>
        <v/>
      </c>
      <c r="AZ34" s="2763"/>
      <c r="BA34" s="2763" t="str">
        <f t="shared" si="9"/>
        <v/>
      </c>
      <c r="BB34" s="2763"/>
      <c r="BC34" s="2773">
        <f t="shared" si="10"/>
        <v>0</v>
      </c>
      <c r="BD34" s="2773"/>
      <c r="BE34" s="811">
        <f t="shared" si="13"/>
        <v>0</v>
      </c>
      <c r="BF34" s="808" t="str">
        <f t="shared" si="11"/>
        <v>OK</v>
      </c>
      <c r="BG34" s="809">
        <f t="shared" si="4"/>
        <v>0</v>
      </c>
      <c r="BH34" s="808"/>
      <c r="BI34" s="55"/>
      <c r="BL34" s="55"/>
    </row>
    <row r="35" spans="1:64" ht="14.1" customHeight="1">
      <c r="A35" s="55"/>
      <c r="B35" s="61"/>
      <c r="C35" s="2810"/>
      <c r="D35" s="812"/>
      <c r="E35" s="812"/>
      <c r="F35" s="2774">
        <v>0.75</v>
      </c>
      <c r="G35" s="2775"/>
      <c r="H35" s="536" t="s">
        <v>11</v>
      </c>
      <c r="I35" s="2774">
        <v>0.77013888888888893</v>
      </c>
      <c r="J35" s="2774"/>
      <c r="K35" s="812"/>
      <c r="L35" s="2776"/>
      <c r="M35" s="2777"/>
      <c r="N35" s="2777"/>
      <c r="O35" s="2777"/>
      <c r="P35" s="2777"/>
      <c r="Q35" s="2777"/>
      <c r="R35" s="2777"/>
      <c r="S35" s="2777"/>
      <c r="T35" s="2777"/>
      <c r="U35" s="2777"/>
      <c r="V35" s="2778"/>
      <c r="W35" s="2779"/>
      <c r="X35" s="2780">
        <f t="shared" si="5"/>
        <v>0</v>
      </c>
      <c r="Y35" s="2781"/>
      <c r="Z35" s="2782"/>
      <c r="AA35" s="2783"/>
      <c r="AB35" s="2784"/>
      <c r="AC35" s="2784"/>
      <c r="AD35" s="2785">
        <v>0</v>
      </c>
      <c r="AE35" s="2786"/>
      <c r="AF35" s="2787"/>
      <c r="AG35" s="2788" t="str">
        <f t="shared" si="0"/>
        <v/>
      </c>
      <c r="AH35" s="2789"/>
      <c r="AI35" s="2789"/>
      <c r="AJ35" s="2789"/>
      <c r="AK35" s="2790"/>
      <c r="AL35" s="2761"/>
      <c r="AM35" s="2761"/>
      <c r="AN35" s="60"/>
      <c r="AP35" s="54">
        <f t="shared" si="6"/>
        <v>0</v>
      </c>
      <c r="AQ35" s="2762" t="str">
        <f t="shared" si="1"/>
        <v/>
      </c>
      <c r="AR35" s="2763"/>
      <c r="AS35" s="2763" t="str">
        <f t="shared" si="2"/>
        <v/>
      </c>
      <c r="AT35" s="2763"/>
      <c r="AU35" s="2763" t="str">
        <f t="shared" si="3"/>
        <v/>
      </c>
      <c r="AV35" s="2763"/>
      <c r="AW35" s="2763" t="str">
        <f t="shared" si="7"/>
        <v/>
      </c>
      <c r="AX35" s="2763"/>
      <c r="AY35" s="2763" t="str">
        <f t="shared" si="8"/>
        <v/>
      </c>
      <c r="AZ35" s="2763"/>
      <c r="BA35" s="2763" t="str">
        <f t="shared" si="9"/>
        <v/>
      </c>
      <c r="BB35" s="2763"/>
      <c r="BC35" s="2773">
        <f t="shared" si="10"/>
        <v>0</v>
      </c>
      <c r="BD35" s="2773"/>
      <c r="BE35" s="811">
        <f t="shared" si="13"/>
        <v>0</v>
      </c>
      <c r="BF35" s="808" t="str">
        <f t="shared" si="11"/>
        <v>OK</v>
      </c>
      <c r="BG35" s="809">
        <f t="shared" si="4"/>
        <v>0</v>
      </c>
      <c r="BH35" s="808"/>
      <c r="BI35" s="55"/>
      <c r="BL35" s="55"/>
    </row>
    <row r="36" spans="1:64" ht="14.1" customHeight="1" thickBot="1">
      <c r="A36" s="55"/>
      <c r="B36" s="61"/>
      <c r="C36" s="2896"/>
      <c r="D36" s="813"/>
      <c r="E36" s="813"/>
      <c r="F36" s="2828">
        <v>0.77083333333333337</v>
      </c>
      <c r="G36" s="2829"/>
      <c r="H36" s="814" t="s">
        <v>11</v>
      </c>
      <c r="I36" s="2830" t="s">
        <v>94</v>
      </c>
      <c r="J36" s="2830"/>
      <c r="K36" s="813"/>
      <c r="L36" s="2831"/>
      <c r="M36" s="2832"/>
      <c r="N36" s="2832"/>
      <c r="O36" s="2832"/>
      <c r="P36" s="2832"/>
      <c r="Q36" s="2832"/>
      <c r="R36" s="2832"/>
      <c r="S36" s="2832"/>
      <c r="T36" s="2832"/>
      <c r="U36" s="2832"/>
      <c r="V36" s="2832"/>
      <c r="W36" s="2833"/>
      <c r="X36" s="2834">
        <f>SUM(L36:W36)</f>
        <v>0</v>
      </c>
      <c r="Y36" s="2835"/>
      <c r="Z36" s="2835"/>
      <c r="AA36" s="2820"/>
      <c r="AB36" s="2821"/>
      <c r="AC36" s="2821"/>
      <c r="AD36" s="2822">
        <v>0</v>
      </c>
      <c r="AE36" s="2823"/>
      <c r="AF36" s="2824"/>
      <c r="AG36" s="2825" t="str">
        <f t="shared" si="0"/>
        <v/>
      </c>
      <c r="AH36" s="2826"/>
      <c r="AI36" s="2826"/>
      <c r="AJ36" s="2826"/>
      <c r="AK36" s="2827"/>
      <c r="AL36" s="2761"/>
      <c r="AM36" s="2761"/>
      <c r="AN36" s="60"/>
      <c r="AP36" s="54">
        <f t="shared" si="6"/>
        <v>0</v>
      </c>
      <c r="AQ36" s="2762" t="str">
        <f t="shared" si="1"/>
        <v/>
      </c>
      <c r="AR36" s="2763"/>
      <c r="AS36" s="2764" t="str">
        <f t="shared" si="2"/>
        <v/>
      </c>
      <c r="AT36" s="2764"/>
      <c r="AU36" s="2764" t="str">
        <f t="shared" si="3"/>
        <v/>
      </c>
      <c r="AV36" s="2764"/>
      <c r="AW36" s="2751" t="str">
        <f t="shared" si="7"/>
        <v/>
      </c>
      <c r="AX36" s="2751"/>
      <c r="AY36" s="2751" t="str">
        <f t="shared" si="8"/>
        <v/>
      </c>
      <c r="AZ36" s="2751"/>
      <c r="BA36" s="2751" t="str">
        <f t="shared" si="9"/>
        <v/>
      </c>
      <c r="BB36" s="2751"/>
      <c r="BC36" s="2752">
        <f t="shared" si="10"/>
        <v>0</v>
      </c>
      <c r="BD36" s="2752"/>
      <c r="BE36" s="811">
        <f t="shared" si="13"/>
        <v>0</v>
      </c>
      <c r="BF36" s="808" t="str">
        <f t="shared" si="11"/>
        <v>OK</v>
      </c>
      <c r="BG36" s="809">
        <f t="shared" si="4"/>
        <v>0</v>
      </c>
      <c r="BH36" s="808"/>
    </row>
    <row r="37" spans="1:64" ht="14.1" customHeight="1" thickTop="1">
      <c r="A37" s="55"/>
      <c r="B37" s="61"/>
      <c r="C37" s="2809" t="s">
        <v>1684</v>
      </c>
      <c r="D37" s="2812" t="s">
        <v>207</v>
      </c>
      <c r="E37" s="2813"/>
      <c r="F37" s="2813"/>
      <c r="G37" s="2813"/>
      <c r="H37" s="2813"/>
      <c r="I37" s="2813"/>
      <c r="J37" s="2813"/>
      <c r="K37" s="815"/>
      <c r="L37" s="2814"/>
      <c r="M37" s="2815"/>
      <c r="N37" s="2815"/>
      <c r="O37" s="2815"/>
      <c r="P37" s="2815"/>
      <c r="Q37" s="2815"/>
      <c r="R37" s="2815"/>
      <c r="S37" s="2815"/>
      <c r="T37" s="2815"/>
      <c r="U37" s="2815"/>
      <c r="V37" s="2815"/>
      <c r="W37" s="2816"/>
      <c r="X37" s="2817">
        <f>SUM(L37:W37)</f>
        <v>0</v>
      </c>
      <c r="Y37" s="2818"/>
      <c r="Z37" s="2819"/>
      <c r="AA37" s="2801"/>
      <c r="AB37" s="2802"/>
      <c r="AC37" s="2802"/>
      <c r="AD37" s="2803">
        <v>0</v>
      </c>
      <c r="AE37" s="2803"/>
      <c r="AF37" s="2804"/>
      <c r="AG37" s="2805" t="str">
        <f t="shared" si="0"/>
        <v/>
      </c>
      <c r="AH37" s="2806"/>
      <c r="AI37" s="2806"/>
      <c r="AJ37" s="2806"/>
      <c r="AK37" s="2807"/>
      <c r="AL37" s="2761"/>
      <c r="AM37" s="2761"/>
      <c r="AN37" s="60"/>
      <c r="AP37" s="54">
        <f>IF(SUM(L37:W37)=0,0,SUM(L37:W37))</f>
        <v>0</v>
      </c>
      <c r="AQ37" s="2808" t="str">
        <f t="shared" si="1"/>
        <v/>
      </c>
      <c r="AR37" s="2792"/>
      <c r="AS37" s="2794" t="str">
        <f t="shared" si="2"/>
        <v/>
      </c>
      <c r="AT37" s="2794"/>
      <c r="AU37" s="2792" t="str">
        <f t="shared" si="3"/>
        <v/>
      </c>
      <c r="AV37" s="2792"/>
      <c r="AW37" s="2792" t="str">
        <f>IF(R37="","",ROUNDDOWN(R37/15,1))</f>
        <v/>
      </c>
      <c r="AX37" s="2792"/>
      <c r="AY37" s="2792" t="str">
        <f>IF(T37="","",ROUNDDOWN(T37/25,1))</f>
        <v/>
      </c>
      <c r="AZ37" s="2792"/>
      <c r="BA37" s="2792" t="str">
        <f>IF(V37="","",ROUNDDOWN(V37/25,1))</f>
        <v/>
      </c>
      <c r="BB37" s="2792"/>
      <c r="BC37" s="2793">
        <f>SUM(AQ37:BB37)</f>
        <v>0</v>
      </c>
      <c r="BD37" s="2793"/>
      <c r="BE37" s="811">
        <f t="shared" si="13"/>
        <v>0</v>
      </c>
      <c r="BF37" s="808" t="str">
        <f t="shared" si="11"/>
        <v>OK</v>
      </c>
      <c r="BG37" s="809">
        <f t="shared" si="4"/>
        <v>0</v>
      </c>
      <c r="BH37" s="808"/>
    </row>
    <row r="38" spans="1:64" ht="14.1" customHeight="1">
      <c r="A38" s="55"/>
      <c r="B38" s="61"/>
      <c r="C38" s="2810"/>
      <c r="D38" s="2795" t="s">
        <v>339</v>
      </c>
      <c r="E38" s="2795"/>
      <c r="F38" s="2795"/>
      <c r="G38" s="2795"/>
      <c r="H38" s="721" t="s">
        <v>11</v>
      </c>
      <c r="I38" s="2796">
        <v>0.31180555555555556</v>
      </c>
      <c r="J38" s="2796"/>
      <c r="K38" s="810"/>
      <c r="L38" s="2797"/>
      <c r="M38" s="2778"/>
      <c r="N38" s="2778"/>
      <c r="O38" s="2778"/>
      <c r="P38" s="2778"/>
      <c r="Q38" s="2778"/>
      <c r="R38" s="2778"/>
      <c r="S38" s="2778"/>
      <c r="T38" s="2778"/>
      <c r="U38" s="2778"/>
      <c r="V38" s="2778"/>
      <c r="W38" s="2779"/>
      <c r="X38" s="2798">
        <f t="shared" ref="X38:X49" si="17">SUM(L38:W38)</f>
        <v>0</v>
      </c>
      <c r="Y38" s="2799"/>
      <c r="Z38" s="2800"/>
      <c r="AA38" s="2783"/>
      <c r="AB38" s="2784"/>
      <c r="AC38" s="2784"/>
      <c r="AD38" s="2785">
        <v>0</v>
      </c>
      <c r="AE38" s="2786"/>
      <c r="AF38" s="2787"/>
      <c r="AG38" s="2788" t="str">
        <f t="shared" si="0"/>
        <v/>
      </c>
      <c r="AH38" s="2789"/>
      <c r="AI38" s="2789"/>
      <c r="AJ38" s="2789"/>
      <c r="AK38" s="2790"/>
      <c r="AL38" s="2761"/>
      <c r="AM38" s="2761"/>
      <c r="AN38" s="60"/>
      <c r="AP38" s="54">
        <f t="shared" ref="AP38:AP50" si="18">IF(SUM(L38:W38)=0,0,SUM(L38:W38))</f>
        <v>0</v>
      </c>
      <c r="AQ38" s="2762" t="str">
        <f t="shared" si="1"/>
        <v/>
      </c>
      <c r="AR38" s="2763"/>
      <c r="AS38" s="2763" t="str">
        <f t="shared" si="2"/>
        <v/>
      </c>
      <c r="AT38" s="2763"/>
      <c r="AU38" s="2763" t="str">
        <f t="shared" si="3"/>
        <v/>
      </c>
      <c r="AV38" s="2763"/>
      <c r="AW38" s="2763" t="str">
        <f t="shared" ref="AW38:AW50" si="19">IF(R38="","",ROUNDDOWN(R38/15,1))</f>
        <v/>
      </c>
      <c r="AX38" s="2763"/>
      <c r="AY38" s="2763" t="str">
        <f t="shared" ref="AY38:AY50" si="20">IF(T38="","",ROUNDDOWN(T38/25,1))</f>
        <v/>
      </c>
      <c r="AZ38" s="2763"/>
      <c r="BA38" s="2763" t="str">
        <f t="shared" ref="BA38:BA50" si="21">IF(V38="","",ROUNDDOWN(V38/25,1))</f>
        <v/>
      </c>
      <c r="BB38" s="2763"/>
      <c r="BC38" s="2773">
        <f t="shared" ref="BC38:BC50" si="22">SUM(AQ38:BB38)</f>
        <v>0</v>
      </c>
      <c r="BD38" s="2773"/>
      <c r="BE38" s="811">
        <f t="shared" si="13"/>
        <v>0</v>
      </c>
      <c r="BF38" s="808" t="str">
        <f t="shared" si="11"/>
        <v>OK</v>
      </c>
      <c r="BG38" s="809">
        <f t="shared" si="4"/>
        <v>0</v>
      </c>
      <c r="BH38" s="808"/>
    </row>
    <row r="39" spans="1:64" ht="14.1" customHeight="1">
      <c r="A39" s="55"/>
      <c r="B39" s="61"/>
      <c r="C39" s="2810"/>
      <c r="D39" s="812"/>
      <c r="E39" s="812"/>
      <c r="F39" s="2774">
        <v>0.3125</v>
      </c>
      <c r="G39" s="2775"/>
      <c r="H39" s="536" t="s">
        <v>11</v>
      </c>
      <c r="I39" s="2774">
        <v>0.33263888888888887</v>
      </c>
      <c r="J39" s="2774"/>
      <c r="K39" s="812"/>
      <c r="L39" s="2776"/>
      <c r="M39" s="2777"/>
      <c r="N39" s="2777"/>
      <c r="O39" s="2777"/>
      <c r="P39" s="2777"/>
      <c r="Q39" s="2777"/>
      <c r="R39" s="2777"/>
      <c r="S39" s="2777"/>
      <c r="T39" s="2777"/>
      <c r="U39" s="2777"/>
      <c r="V39" s="2777"/>
      <c r="W39" s="2791"/>
      <c r="X39" s="2780">
        <f t="shared" si="17"/>
        <v>0</v>
      </c>
      <c r="Y39" s="2781"/>
      <c r="Z39" s="2782"/>
      <c r="AA39" s="2783"/>
      <c r="AB39" s="2784"/>
      <c r="AC39" s="2784"/>
      <c r="AD39" s="2785">
        <v>0</v>
      </c>
      <c r="AE39" s="2786"/>
      <c r="AF39" s="2787"/>
      <c r="AG39" s="2788" t="str">
        <f t="shared" si="0"/>
        <v/>
      </c>
      <c r="AH39" s="2789"/>
      <c r="AI39" s="2789"/>
      <c r="AJ39" s="2789"/>
      <c r="AK39" s="2790"/>
      <c r="AL39" s="2761"/>
      <c r="AM39" s="2761"/>
      <c r="AN39" s="60"/>
      <c r="AP39" s="54">
        <f t="shared" si="18"/>
        <v>0</v>
      </c>
      <c r="AQ39" s="2762" t="str">
        <f t="shared" si="1"/>
        <v/>
      </c>
      <c r="AR39" s="2763"/>
      <c r="AS39" s="2763" t="str">
        <f t="shared" si="2"/>
        <v/>
      </c>
      <c r="AT39" s="2763"/>
      <c r="AU39" s="2763" t="str">
        <f t="shared" si="3"/>
        <v/>
      </c>
      <c r="AV39" s="2763"/>
      <c r="AW39" s="2763" t="str">
        <f t="shared" si="19"/>
        <v/>
      </c>
      <c r="AX39" s="2763"/>
      <c r="AY39" s="2763" t="str">
        <f t="shared" si="20"/>
        <v/>
      </c>
      <c r="AZ39" s="2763"/>
      <c r="BA39" s="2763" t="str">
        <f t="shared" si="21"/>
        <v/>
      </c>
      <c r="BB39" s="2763"/>
      <c r="BC39" s="2773">
        <f t="shared" si="22"/>
        <v>0</v>
      </c>
      <c r="BD39" s="2773"/>
      <c r="BE39" s="811">
        <f t="shared" si="13"/>
        <v>0</v>
      </c>
      <c r="BF39" s="808" t="str">
        <f t="shared" si="11"/>
        <v>OK</v>
      </c>
      <c r="BG39" s="809">
        <f t="shared" si="4"/>
        <v>0</v>
      </c>
      <c r="BH39" s="808"/>
      <c r="BI39" s="79"/>
      <c r="BL39" s="79"/>
    </row>
    <row r="40" spans="1:64" ht="14.1" customHeight="1">
      <c r="A40" s="55"/>
      <c r="B40" s="61"/>
      <c r="C40" s="2810"/>
      <c r="D40" s="812"/>
      <c r="E40" s="812"/>
      <c r="F40" s="2774">
        <v>0.33333333333333331</v>
      </c>
      <c r="G40" s="2775"/>
      <c r="H40" s="536" t="s">
        <v>11</v>
      </c>
      <c r="I40" s="2774">
        <v>0.35347222222222224</v>
      </c>
      <c r="J40" s="2774"/>
      <c r="K40" s="812"/>
      <c r="L40" s="2776"/>
      <c r="M40" s="2777"/>
      <c r="N40" s="2777"/>
      <c r="O40" s="2777"/>
      <c r="P40" s="2777"/>
      <c r="Q40" s="2777"/>
      <c r="R40" s="2777"/>
      <c r="S40" s="2777"/>
      <c r="T40" s="2777"/>
      <c r="U40" s="2777"/>
      <c r="V40" s="2777"/>
      <c r="W40" s="2791"/>
      <c r="X40" s="2780">
        <f t="shared" si="17"/>
        <v>0</v>
      </c>
      <c r="Y40" s="2781"/>
      <c r="Z40" s="2782"/>
      <c r="AA40" s="2783"/>
      <c r="AB40" s="2784"/>
      <c r="AC40" s="2784"/>
      <c r="AD40" s="2785">
        <v>0</v>
      </c>
      <c r="AE40" s="2786"/>
      <c r="AF40" s="2787"/>
      <c r="AG40" s="2788" t="str">
        <f t="shared" si="0"/>
        <v/>
      </c>
      <c r="AH40" s="2789"/>
      <c r="AI40" s="2789"/>
      <c r="AJ40" s="2789"/>
      <c r="AK40" s="2790"/>
      <c r="AL40" s="2761"/>
      <c r="AM40" s="2761"/>
      <c r="AN40" s="60"/>
      <c r="AP40" s="54">
        <f t="shared" si="18"/>
        <v>0</v>
      </c>
      <c r="AQ40" s="2762" t="str">
        <f t="shared" si="1"/>
        <v/>
      </c>
      <c r="AR40" s="2763"/>
      <c r="AS40" s="2763" t="str">
        <f t="shared" si="2"/>
        <v/>
      </c>
      <c r="AT40" s="2763"/>
      <c r="AU40" s="2763" t="str">
        <f t="shared" si="3"/>
        <v/>
      </c>
      <c r="AV40" s="2763"/>
      <c r="AW40" s="2763" t="str">
        <f t="shared" si="19"/>
        <v/>
      </c>
      <c r="AX40" s="2763"/>
      <c r="AY40" s="2763" t="str">
        <f t="shared" si="20"/>
        <v/>
      </c>
      <c r="AZ40" s="2763"/>
      <c r="BA40" s="2763" t="str">
        <f t="shared" si="21"/>
        <v/>
      </c>
      <c r="BB40" s="2763"/>
      <c r="BC40" s="2773">
        <f t="shared" si="22"/>
        <v>0</v>
      </c>
      <c r="BD40" s="2773"/>
      <c r="BE40" s="811">
        <f t="shared" si="13"/>
        <v>0</v>
      </c>
      <c r="BF40" s="808" t="str">
        <f t="shared" si="11"/>
        <v>OK</v>
      </c>
      <c r="BG40" s="809">
        <f t="shared" si="4"/>
        <v>0</v>
      </c>
      <c r="BH40" s="808"/>
      <c r="BI40" s="79"/>
      <c r="BL40" s="79"/>
    </row>
    <row r="41" spans="1:64" ht="14.1" customHeight="1">
      <c r="A41" s="55"/>
      <c r="B41" s="61"/>
      <c r="C41" s="2810"/>
      <c r="D41" s="812"/>
      <c r="E41" s="812"/>
      <c r="F41" s="2774">
        <v>0.35416666666666669</v>
      </c>
      <c r="G41" s="2775"/>
      <c r="H41" s="536" t="s">
        <v>11</v>
      </c>
      <c r="I41" s="2774">
        <v>0.37430555555555556</v>
      </c>
      <c r="J41" s="2774"/>
      <c r="K41" s="812"/>
      <c r="L41" s="2776"/>
      <c r="M41" s="2777"/>
      <c r="N41" s="2777"/>
      <c r="O41" s="2777"/>
      <c r="P41" s="2777"/>
      <c r="Q41" s="2777"/>
      <c r="R41" s="2777"/>
      <c r="S41" s="2777"/>
      <c r="T41" s="2777"/>
      <c r="U41" s="2777"/>
      <c r="V41" s="2777"/>
      <c r="W41" s="2791"/>
      <c r="X41" s="2780">
        <f t="shared" si="17"/>
        <v>0</v>
      </c>
      <c r="Y41" s="2781"/>
      <c r="Z41" s="2782"/>
      <c r="AA41" s="2783"/>
      <c r="AB41" s="2784"/>
      <c r="AC41" s="2784"/>
      <c r="AD41" s="2785">
        <v>0</v>
      </c>
      <c r="AE41" s="2786"/>
      <c r="AF41" s="2787"/>
      <c r="AG41" s="2788" t="str">
        <f t="shared" si="0"/>
        <v/>
      </c>
      <c r="AH41" s="2789"/>
      <c r="AI41" s="2789"/>
      <c r="AJ41" s="2789"/>
      <c r="AK41" s="2790"/>
      <c r="AL41" s="2761"/>
      <c r="AM41" s="2761"/>
      <c r="AN41" s="60"/>
      <c r="AP41" s="54">
        <f t="shared" si="18"/>
        <v>0</v>
      </c>
      <c r="AQ41" s="2762" t="str">
        <f t="shared" si="1"/>
        <v/>
      </c>
      <c r="AR41" s="2763"/>
      <c r="AS41" s="2763" t="str">
        <f t="shared" si="2"/>
        <v/>
      </c>
      <c r="AT41" s="2763"/>
      <c r="AU41" s="2763" t="str">
        <f t="shared" si="3"/>
        <v/>
      </c>
      <c r="AV41" s="2763"/>
      <c r="AW41" s="2763" t="str">
        <f t="shared" si="19"/>
        <v/>
      </c>
      <c r="AX41" s="2763"/>
      <c r="AY41" s="2763" t="str">
        <f t="shared" si="20"/>
        <v/>
      </c>
      <c r="AZ41" s="2763"/>
      <c r="BA41" s="2763" t="str">
        <f t="shared" si="21"/>
        <v/>
      </c>
      <c r="BB41" s="2763"/>
      <c r="BC41" s="2773">
        <f t="shared" si="22"/>
        <v>0</v>
      </c>
      <c r="BD41" s="2773"/>
      <c r="BE41" s="811">
        <f t="shared" si="13"/>
        <v>0</v>
      </c>
      <c r="BF41" s="808" t="str">
        <f t="shared" si="11"/>
        <v>OK</v>
      </c>
      <c r="BG41" s="809">
        <f t="shared" si="4"/>
        <v>0</v>
      </c>
      <c r="BH41" s="808"/>
      <c r="BI41" s="79"/>
      <c r="BL41" s="79"/>
    </row>
    <row r="42" spans="1:64" ht="14.1" customHeight="1">
      <c r="A42" s="55"/>
      <c r="B42" s="710"/>
      <c r="C42" s="2810"/>
      <c r="D42" s="812"/>
      <c r="E42" s="812"/>
      <c r="F42" s="2774">
        <v>0.375</v>
      </c>
      <c r="G42" s="2775"/>
      <c r="H42" s="536" t="s">
        <v>11</v>
      </c>
      <c r="I42" s="2774">
        <v>0.4993055555555555</v>
      </c>
      <c r="J42" s="2774"/>
      <c r="K42" s="812"/>
      <c r="L42" s="2776"/>
      <c r="M42" s="2777"/>
      <c r="N42" s="2777"/>
      <c r="O42" s="2777"/>
      <c r="P42" s="2777"/>
      <c r="Q42" s="2777"/>
      <c r="R42" s="2777"/>
      <c r="S42" s="2777"/>
      <c r="T42" s="2777"/>
      <c r="U42" s="2777"/>
      <c r="V42" s="2778"/>
      <c r="W42" s="2779"/>
      <c r="X42" s="2780">
        <f t="shared" si="17"/>
        <v>0</v>
      </c>
      <c r="Y42" s="2781"/>
      <c r="Z42" s="2782"/>
      <c r="AA42" s="2783"/>
      <c r="AB42" s="2784"/>
      <c r="AC42" s="2784"/>
      <c r="AD42" s="2785">
        <v>0</v>
      </c>
      <c r="AE42" s="2786"/>
      <c r="AF42" s="2787"/>
      <c r="AG42" s="2788" t="str">
        <f t="shared" si="0"/>
        <v/>
      </c>
      <c r="AH42" s="2789"/>
      <c r="AI42" s="2789"/>
      <c r="AJ42" s="2789"/>
      <c r="AK42" s="2790"/>
      <c r="AL42" s="2761"/>
      <c r="AM42" s="2761"/>
      <c r="AN42" s="64"/>
      <c r="AP42" s="54">
        <f t="shared" si="18"/>
        <v>0</v>
      </c>
      <c r="AQ42" s="2762" t="str">
        <f t="shared" si="1"/>
        <v/>
      </c>
      <c r="AR42" s="2763"/>
      <c r="AS42" s="2763" t="str">
        <f t="shared" si="2"/>
        <v/>
      </c>
      <c r="AT42" s="2763"/>
      <c r="AU42" s="2763" t="str">
        <f t="shared" si="3"/>
        <v/>
      </c>
      <c r="AV42" s="2763"/>
      <c r="AW42" s="2763" t="str">
        <f t="shared" si="19"/>
        <v/>
      </c>
      <c r="AX42" s="2763"/>
      <c r="AY42" s="2763" t="str">
        <f t="shared" si="20"/>
        <v/>
      </c>
      <c r="AZ42" s="2763"/>
      <c r="BA42" s="2763" t="str">
        <f t="shared" si="21"/>
        <v/>
      </c>
      <c r="BB42" s="2763"/>
      <c r="BC42" s="2773">
        <f t="shared" si="22"/>
        <v>0</v>
      </c>
      <c r="BD42" s="2773"/>
      <c r="BE42" s="811">
        <f t="shared" si="13"/>
        <v>0</v>
      </c>
      <c r="BF42" s="808" t="str">
        <f t="shared" si="11"/>
        <v>OK</v>
      </c>
      <c r="BG42" s="809">
        <f t="shared" si="4"/>
        <v>0</v>
      </c>
      <c r="BH42" s="808"/>
    </row>
    <row r="43" spans="1:64" ht="14.1" customHeight="1">
      <c r="A43" s="55"/>
      <c r="B43" s="61"/>
      <c r="C43" s="2810"/>
      <c r="D43" s="812"/>
      <c r="E43" s="812"/>
      <c r="F43" s="2774">
        <v>0.5</v>
      </c>
      <c r="G43" s="2775"/>
      <c r="H43" s="536" t="s">
        <v>11</v>
      </c>
      <c r="I43" s="2774">
        <v>0.58263888888888882</v>
      </c>
      <c r="J43" s="2774"/>
      <c r="K43" s="812"/>
      <c r="L43" s="2776"/>
      <c r="M43" s="2777"/>
      <c r="N43" s="2777"/>
      <c r="O43" s="2777"/>
      <c r="P43" s="2777"/>
      <c r="Q43" s="2777"/>
      <c r="R43" s="2777"/>
      <c r="S43" s="2777"/>
      <c r="T43" s="2777"/>
      <c r="U43" s="2777"/>
      <c r="V43" s="2777"/>
      <c r="W43" s="2791"/>
      <c r="X43" s="2780">
        <f t="shared" si="17"/>
        <v>0</v>
      </c>
      <c r="Y43" s="2781"/>
      <c r="Z43" s="2782"/>
      <c r="AA43" s="2783"/>
      <c r="AB43" s="2784"/>
      <c r="AC43" s="2784"/>
      <c r="AD43" s="2785">
        <v>0</v>
      </c>
      <c r="AE43" s="2786"/>
      <c r="AF43" s="2787"/>
      <c r="AG43" s="2788" t="str">
        <f t="shared" si="0"/>
        <v/>
      </c>
      <c r="AH43" s="2789"/>
      <c r="AI43" s="2789"/>
      <c r="AJ43" s="2789"/>
      <c r="AK43" s="2790"/>
      <c r="AL43" s="2761"/>
      <c r="AM43" s="2761"/>
      <c r="AN43" s="60"/>
      <c r="AP43" s="54">
        <f t="shared" si="18"/>
        <v>0</v>
      </c>
      <c r="AQ43" s="2762" t="str">
        <f t="shared" si="1"/>
        <v/>
      </c>
      <c r="AR43" s="2763"/>
      <c r="AS43" s="2763" t="str">
        <f t="shared" si="2"/>
        <v/>
      </c>
      <c r="AT43" s="2763"/>
      <c r="AU43" s="2763" t="str">
        <f t="shared" si="3"/>
        <v/>
      </c>
      <c r="AV43" s="2763"/>
      <c r="AW43" s="2763" t="str">
        <f t="shared" si="19"/>
        <v/>
      </c>
      <c r="AX43" s="2763"/>
      <c r="AY43" s="2763" t="str">
        <f t="shared" si="20"/>
        <v/>
      </c>
      <c r="AZ43" s="2763"/>
      <c r="BA43" s="2763" t="str">
        <f t="shared" si="21"/>
        <v/>
      </c>
      <c r="BB43" s="2763"/>
      <c r="BC43" s="2773">
        <f t="shared" si="22"/>
        <v>0</v>
      </c>
      <c r="BD43" s="2773"/>
      <c r="BE43" s="811">
        <f t="shared" si="13"/>
        <v>0</v>
      </c>
      <c r="BF43" s="808" t="str">
        <f t="shared" si="11"/>
        <v>OK</v>
      </c>
      <c r="BG43" s="809">
        <f t="shared" si="4"/>
        <v>0</v>
      </c>
      <c r="BH43" s="808"/>
    </row>
    <row r="44" spans="1:64" ht="14.1" customHeight="1">
      <c r="A44" s="55"/>
      <c r="B44" s="61"/>
      <c r="C44" s="2810"/>
      <c r="D44" s="812"/>
      <c r="E44" s="812"/>
      <c r="F44" s="2774">
        <v>0.58333333333333337</v>
      </c>
      <c r="G44" s="2775"/>
      <c r="H44" s="536" t="s">
        <v>11</v>
      </c>
      <c r="I44" s="2774">
        <v>0.66597222222222219</v>
      </c>
      <c r="J44" s="2774"/>
      <c r="K44" s="812"/>
      <c r="L44" s="2776"/>
      <c r="M44" s="2777"/>
      <c r="N44" s="2777"/>
      <c r="O44" s="2777"/>
      <c r="P44" s="2777"/>
      <c r="Q44" s="2777"/>
      <c r="R44" s="2777"/>
      <c r="S44" s="2777"/>
      <c r="T44" s="2777"/>
      <c r="U44" s="2777"/>
      <c r="V44" s="2778"/>
      <c r="W44" s="2779"/>
      <c r="X44" s="2780">
        <f t="shared" si="17"/>
        <v>0</v>
      </c>
      <c r="Y44" s="2781"/>
      <c r="Z44" s="2782"/>
      <c r="AA44" s="2783"/>
      <c r="AB44" s="2784"/>
      <c r="AC44" s="2784"/>
      <c r="AD44" s="2785">
        <v>0</v>
      </c>
      <c r="AE44" s="2786"/>
      <c r="AF44" s="2787"/>
      <c r="AG44" s="2788" t="str">
        <f t="shared" si="0"/>
        <v/>
      </c>
      <c r="AH44" s="2789"/>
      <c r="AI44" s="2789"/>
      <c r="AJ44" s="2789"/>
      <c r="AK44" s="2790"/>
      <c r="AL44" s="2761"/>
      <c r="AM44" s="2761"/>
      <c r="AN44" s="60"/>
      <c r="AP44" s="54">
        <f t="shared" si="18"/>
        <v>0</v>
      </c>
      <c r="AQ44" s="2762" t="str">
        <f t="shared" si="1"/>
        <v/>
      </c>
      <c r="AR44" s="2763"/>
      <c r="AS44" s="2763" t="str">
        <f t="shared" si="2"/>
        <v/>
      </c>
      <c r="AT44" s="2763"/>
      <c r="AU44" s="2763" t="str">
        <f t="shared" si="3"/>
        <v/>
      </c>
      <c r="AV44" s="2763"/>
      <c r="AW44" s="2763" t="str">
        <f t="shared" si="19"/>
        <v/>
      </c>
      <c r="AX44" s="2763"/>
      <c r="AY44" s="2763" t="str">
        <f t="shared" si="20"/>
        <v/>
      </c>
      <c r="AZ44" s="2763"/>
      <c r="BA44" s="2763" t="str">
        <f t="shared" si="21"/>
        <v/>
      </c>
      <c r="BB44" s="2763"/>
      <c r="BC44" s="2773">
        <f t="shared" si="22"/>
        <v>0</v>
      </c>
      <c r="BD44" s="2773"/>
      <c r="BE44" s="811">
        <f t="shared" si="13"/>
        <v>0</v>
      </c>
      <c r="BF44" s="808" t="str">
        <f t="shared" si="11"/>
        <v>OK</v>
      </c>
      <c r="BG44" s="809">
        <f t="shared" si="4"/>
        <v>0</v>
      </c>
      <c r="BH44" s="808"/>
    </row>
    <row r="45" spans="1:64" ht="14.1" customHeight="1">
      <c r="A45" s="55"/>
      <c r="B45" s="61"/>
      <c r="C45" s="2810"/>
      <c r="D45" s="812"/>
      <c r="E45" s="812"/>
      <c r="F45" s="2774">
        <v>0.66666666666666663</v>
      </c>
      <c r="G45" s="2775"/>
      <c r="H45" s="536" t="s">
        <v>11</v>
      </c>
      <c r="I45" s="2774">
        <v>0.68680555555555556</v>
      </c>
      <c r="J45" s="2774"/>
      <c r="K45" s="812"/>
      <c r="L45" s="2776"/>
      <c r="M45" s="2777"/>
      <c r="N45" s="2777"/>
      <c r="O45" s="2777"/>
      <c r="P45" s="2777"/>
      <c r="Q45" s="2777"/>
      <c r="R45" s="2777"/>
      <c r="S45" s="2777"/>
      <c r="T45" s="2777"/>
      <c r="U45" s="2777"/>
      <c r="V45" s="2777"/>
      <c r="W45" s="2791"/>
      <c r="X45" s="2780">
        <f t="shared" si="17"/>
        <v>0</v>
      </c>
      <c r="Y45" s="2781"/>
      <c r="Z45" s="2782"/>
      <c r="AA45" s="2783"/>
      <c r="AB45" s="2784"/>
      <c r="AC45" s="2784"/>
      <c r="AD45" s="2785">
        <v>0</v>
      </c>
      <c r="AE45" s="2786"/>
      <c r="AF45" s="2787"/>
      <c r="AG45" s="2788" t="str">
        <f t="shared" si="0"/>
        <v/>
      </c>
      <c r="AH45" s="2789"/>
      <c r="AI45" s="2789"/>
      <c r="AJ45" s="2789"/>
      <c r="AK45" s="2790"/>
      <c r="AL45" s="2761"/>
      <c r="AM45" s="2761"/>
      <c r="AN45" s="60"/>
      <c r="AP45" s="54">
        <f t="shared" si="18"/>
        <v>0</v>
      </c>
      <c r="AQ45" s="2762" t="str">
        <f t="shared" si="1"/>
        <v/>
      </c>
      <c r="AR45" s="2763"/>
      <c r="AS45" s="2763" t="str">
        <f t="shared" si="2"/>
        <v/>
      </c>
      <c r="AT45" s="2763"/>
      <c r="AU45" s="2763" t="str">
        <f t="shared" si="3"/>
        <v/>
      </c>
      <c r="AV45" s="2763"/>
      <c r="AW45" s="2763" t="str">
        <f t="shared" si="19"/>
        <v/>
      </c>
      <c r="AX45" s="2763"/>
      <c r="AY45" s="2763" t="str">
        <f t="shared" si="20"/>
        <v/>
      </c>
      <c r="AZ45" s="2763"/>
      <c r="BA45" s="2763" t="str">
        <f t="shared" si="21"/>
        <v/>
      </c>
      <c r="BB45" s="2763"/>
      <c r="BC45" s="2773">
        <f t="shared" si="22"/>
        <v>0</v>
      </c>
      <c r="BD45" s="2773"/>
      <c r="BE45" s="811">
        <f t="shared" si="13"/>
        <v>0</v>
      </c>
      <c r="BF45" s="808" t="str">
        <f t="shared" si="11"/>
        <v>OK</v>
      </c>
      <c r="BG45" s="809">
        <f t="shared" si="4"/>
        <v>0</v>
      </c>
      <c r="BH45" s="808"/>
    </row>
    <row r="46" spans="1:64" ht="14.1" customHeight="1">
      <c r="A46" s="55"/>
      <c r="B46" s="61"/>
      <c r="C46" s="2810"/>
      <c r="D46" s="812"/>
      <c r="E46" s="812"/>
      <c r="F46" s="2774">
        <v>0.6875</v>
      </c>
      <c r="G46" s="2775"/>
      <c r="H46" s="536" t="s">
        <v>11</v>
      </c>
      <c r="I46" s="2774">
        <v>0.70763888888888893</v>
      </c>
      <c r="J46" s="2775"/>
      <c r="K46" s="812"/>
      <c r="L46" s="2776"/>
      <c r="M46" s="2777"/>
      <c r="N46" s="2777"/>
      <c r="O46" s="2777"/>
      <c r="P46" s="2777"/>
      <c r="Q46" s="2777"/>
      <c r="R46" s="2777"/>
      <c r="S46" s="2777"/>
      <c r="T46" s="2777"/>
      <c r="U46" s="2777"/>
      <c r="V46" s="2777"/>
      <c r="W46" s="2791"/>
      <c r="X46" s="2780">
        <f t="shared" si="17"/>
        <v>0</v>
      </c>
      <c r="Y46" s="2781"/>
      <c r="Z46" s="2782"/>
      <c r="AA46" s="2783"/>
      <c r="AB46" s="2784"/>
      <c r="AC46" s="2784"/>
      <c r="AD46" s="2785">
        <v>0</v>
      </c>
      <c r="AE46" s="2786"/>
      <c r="AF46" s="2787"/>
      <c r="AG46" s="2788" t="str">
        <f t="shared" si="0"/>
        <v/>
      </c>
      <c r="AH46" s="2789"/>
      <c r="AI46" s="2789"/>
      <c r="AJ46" s="2789"/>
      <c r="AK46" s="2790"/>
      <c r="AL46" s="2761"/>
      <c r="AM46" s="2761"/>
      <c r="AN46" s="60"/>
      <c r="AP46" s="54">
        <f t="shared" si="18"/>
        <v>0</v>
      </c>
      <c r="AQ46" s="2762" t="str">
        <f t="shared" si="1"/>
        <v/>
      </c>
      <c r="AR46" s="2763"/>
      <c r="AS46" s="2763" t="str">
        <f t="shared" si="2"/>
        <v/>
      </c>
      <c r="AT46" s="2763"/>
      <c r="AU46" s="2763" t="str">
        <f t="shared" si="3"/>
        <v/>
      </c>
      <c r="AV46" s="2763"/>
      <c r="AW46" s="2763" t="str">
        <f t="shared" si="19"/>
        <v/>
      </c>
      <c r="AX46" s="2763"/>
      <c r="AY46" s="2763" t="str">
        <f t="shared" si="20"/>
        <v/>
      </c>
      <c r="AZ46" s="2763"/>
      <c r="BA46" s="2763" t="str">
        <f t="shared" si="21"/>
        <v/>
      </c>
      <c r="BB46" s="2763"/>
      <c r="BC46" s="2773">
        <f t="shared" si="22"/>
        <v>0</v>
      </c>
      <c r="BD46" s="2773"/>
      <c r="BE46" s="811">
        <f t="shared" si="13"/>
        <v>0</v>
      </c>
      <c r="BF46" s="808" t="str">
        <f t="shared" si="11"/>
        <v>OK</v>
      </c>
      <c r="BG46" s="809">
        <f t="shared" si="4"/>
        <v>0</v>
      </c>
      <c r="BH46" s="808"/>
    </row>
    <row r="47" spans="1:64" ht="14.1" customHeight="1">
      <c r="A47" s="55"/>
      <c r="B47" s="61"/>
      <c r="C47" s="2810"/>
      <c r="D47" s="812"/>
      <c r="E47" s="812"/>
      <c r="F47" s="2774">
        <v>0.70833333333333337</v>
      </c>
      <c r="G47" s="2775"/>
      <c r="H47" s="536" t="s">
        <v>11</v>
      </c>
      <c r="I47" s="2774">
        <v>0.72847222222222219</v>
      </c>
      <c r="J47" s="2774"/>
      <c r="K47" s="812"/>
      <c r="L47" s="2776"/>
      <c r="M47" s="2777"/>
      <c r="N47" s="2777"/>
      <c r="O47" s="2777"/>
      <c r="P47" s="2777"/>
      <c r="Q47" s="2777"/>
      <c r="R47" s="2777"/>
      <c r="S47" s="2777"/>
      <c r="T47" s="2777"/>
      <c r="U47" s="2777"/>
      <c r="V47" s="2777"/>
      <c r="W47" s="2791"/>
      <c r="X47" s="2780">
        <f t="shared" si="17"/>
        <v>0</v>
      </c>
      <c r="Y47" s="2781"/>
      <c r="Z47" s="2782"/>
      <c r="AA47" s="2783"/>
      <c r="AB47" s="2784"/>
      <c r="AC47" s="2784"/>
      <c r="AD47" s="2785">
        <v>0</v>
      </c>
      <c r="AE47" s="2786"/>
      <c r="AF47" s="2787"/>
      <c r="AG47" s="2788" t="str">
        <f t="shared" si="0"/>
        <v/>
      </c>
      <c r="AH47" s="2789"/>
      <c r="AI47" s="2789"/>
      <c r="AJ47" s="2789"/>
      <c r="AK47" s="2790"/>
      <c r="AL47" s="2761"/>
      <c r="AM47" s="2761"/>
      <c r="AN47" s="60"/>
      <c r="AP47" s="54">
        <f t="shared" si="18"/>
        <v>0</v>
      </c>
      <c r="AQ47" s="2762" t="str">
        <f t="shared" si="1"/>
        <v/>
      </c>
      <c r="AR47" s="2763"/>
      <c r="AS47" s="2763" t="str">
        <f t="shared" si="2"/>
        <v/>
      </c>
      <c r="AT47" s="2763"/>
      <c r="AU47" s="2763" t="str">
        <f t="shared" si="3"/>
        <v/>
      </c>
      <c r="AV47" s="2763"/>
      <c r="AW47" s="2763" t="str">
        <f t="shared" si="19"/>
        <v/>
      </c>
      <c r="AX47" s="2763"/>
      <c r="AY47" s="2763" t="str">
        <f t="shared" si="20"/>
        <v/>
      </c>
      <c r="AZ47" s="2763"/>
      <c r="BA47" s="2763" t="str">
        <f t="shared" si="21"/>
        <v/>
      </c>
      <c r="BB47" s="2763"/>
      <c r="BC47" s="2773">
        <f t="shared" si="22"/>
        <v>0</v>
      </c>
      <c r="BD47" s="2773"/>
      <c r="BE47" s="811">
        <f t="shared" si="13"/>
        <v>0</v>
      </c>
      <c r="BF47" s="808" t="str">
        <f t="shared" si="11"/>
        <v>OK</v>
      </c>
      <c r="BG47" s="809">
        <f t="shared" si="4"/>
        <v>0</v>
      </c>
      <c r="BH47" s="808"/>
    </row>
    <row r="48" spans="1:64" ht="14.1" customHeight="1">
      <c r="A48" s="55"/>
      <c r="B48" s="61"/>
      <c r="C48" s="2810"/>
      <c r="D48" s="812"/>
      <c r="E48" s="812"/>
      <c r="F48" s="2774">
        <v>0.72916666666666663</v>
      </c>
      <c r="G48" s="2775"/>
      <c r="H48" s="536" t="s">
        <v>11</v>
      </c>
      <c r="I48" s="2774">
        <v>0.74930555555555556</v>
      </c>
      <c r="J48" s="2774"/>
      <c r="K48" s="812"/>
      <c r="L48" s="2776"/>
      <c r="M48" s="2777"/>
      <c r="N48" s="2777"/>
      <c r="O48" s="2777"/>
      <c r="P48" s="2777"/>
      <c r="Q48" s="2777"/>
      <c r="R48" s="2777"/>
      <c r="S48" s="2777"/>
      <c r="T48" s="2777"/>
      <c r="U48" s="2777"/>
      <c r="V48" s="2777"/>
      <c r="W48" s="2791"/>
      <c r="X48" s="2780">
        <f t="shared" si="17"/>
        <v>0</v>
      </c>
      <c r="Y48" s="2781"/>
      <c r="Z48" s="2782"/>
      <c r="AA48" s="2783"/>
      <c r="AB48" s="2784"/>
      <c r="AC48" s="2784"/>
      <c r="AD48" s="2785">
        <v>0</v>
      </c>
      <c r="AE48" s="2786"/>
      <c r="AF48" s="2787"/>
      <c r="AG48" s="2788" t="str">
        <f t="shared" si="0"/>
        <v/>
      </c>
      <c r="AH48" s="2789"/>
      <c r="AI48" s="2789"/>
      <c r="AJ48" s="2789"/>
      <c r="AK48" s="2790"/>
      <c r="AL48" s="2761"/>
      <c r="AM48" s="2761"/>
      <c r="AN48" s="60"/>
      <c r="AP48" s="54">
        <f t="shared" si="18"/>
        <v>0</v>
      </c>
      <c r="AQ48" s="2762" t="str">
        <f t="shared" si="1"/>
        <v/>
      </c>
      <c r="AR48" s="2763"/>
      <c r="AS48" s="2763" t="str">
        <f t="shared" si="2"/>
        <v/>
      </c>
      <c r="AT48" s="2763"/>
      <c r="AU48" s="2763" t="str">
        <f t="shared" si="3"/>
        <v/>
      </c>
      <c r="AV48" s="2763"/>
      <c r="AW48" s="2763" t="str">
        <f t="shared" si="19"/>
        <v/>
      </c>
      <c r="AX48" s="2763"/>
      <c r="AY48" s="2763" t="str">
        <f t="shared" si="20"/>
        <v/>
      </c>
      <c r="AZ48" s="2763"/>
      <c r="BA48" s="2763" t="str">
        <f t="shared" si="21"/>
        <v/>
      </c>
      <c r="BB48" s="2763"/>
      <c r="BC48" s="2773">
        <f t="shared" si="22"/>
        <v>0</v>
      </c>
      <c r="BD48" s="2773"/>
      <c r="BE48" s="811">
        <f t="shared" si="13"/>
        <v>0</v>
      </c>
      <c r="BF48" s="808" t="str">
        <f t="shared" si="11"/>
        <v>OK</v>
      </c>
      <c r="BG48" s="809">
        <f t="shared" si="4"/>
        <v>0</v>
      </c>
      <c r="BH48" s="808"/>
      <c r="BI48" s="55"/>
      <c r="BL48" s="55"/>
    </row>
    <row r="49" spans="1:78" ht="14.1" customHeight="1">
      <c r="A49" s="55"/>
      <c r="B49" s="61"/>
      <c r="C49" s="2810"/>
      <c r="D49" s="812"/>
      <c r="E49" s="812"/>
      <c r="F49" s="2774">
        <v>0.75</v>
      </c>
      <c r="G49" s="2775"/>
      <c r="H49" s="536" t="s">
        <v>11</v>
      </c>
      <c r="I49" s="2774">
        <v>0.77013888888888893</v>
      </c>
      <c r="J49" s="2774"/>
      <c r="K49" s="812"/>
      <c r="L49" s="2776"/>
      <c r="M49" s="2777"/>
      <c r="N49" s="2777"/>
      <c r="O49" s="2777"/>
      <c r="P49" s="2777"/>
      <c r="Q49" s="2777"/>
      <c r="R49" s="2777"/>
      <c r="S49" s="2777"/>
      <c r="T49" s="2777"/>
      <c r="U49" s="2777"/>
      <c r="V49" s="2778"/>
      <c r="W49" s="2779"/>
      <c r="X49" s="2780">
        <f t="shared" si="17"/>
        <v>0</v>
      </c>
      <c r="Y49" s="2781"/>
      <c r="Z49" s="2782"/>
      <c r="AA49" s="2783"/>
      <c r="AB49" s="2784"/>
      <c r="AC49" s="2784"/>
      <c r="AD49" s="2785">
        <v>0</v>
      </c>
      <c r="AE49" s="2786"/>
      <c r="AF49" s="2787"/>
      <c r="AG49" s="2788" t="str">
        <f t="shared" si="0"/>
        <v/>
      </c>
      <c r="AH49" s="2789"/>
      <c r="AI49" s="2789"/>
      <c r="AJ49" s="2789"/>
      <c r="AK49" s="2790"/>
      <c r="AL49" s="2761"/>
      <c r="AM49" s="2761"/>
      <c r="AN49" s="60"/>
      <c r="AP49" s="54">
        <f t="shared" si="18"/>
        <v>0</v>
      </c>
      <c r="AQ49" s="2762" t="str">
        <f t="shared" si="1"/>
        <v/>
      </c>
      <c r="AR49" s="2763"/>
      <c r="AS49" s="2763" t="str">
        <f t="shared" si="2"/>
        <v/>
      </c>
      <c r="AT49" s="2763"/>
      <c r="AU49" s="2763" t="str">
        <f t="shared" si="3"/>
        <v/>
      </c>
      <c r="AV49" s="2763"/>
      <c r="AW49" s="2763" t="str">
        <f t="shared" si="19"/>
        <v/>
      </c>
      <c r="AX49" s="2763"/>
      <c r="AY49" s="2763" t="str">
        <f t="shared" si="20"/>
        <v/>
      </c>
      <c r="AZ49" s="2763"/>
      <c r="BA49" s="2763" t="str">
        <f t="shared" si="21"/>
        <v/>
      </c>
      <c r="BB49" s="2763"/>
      <c r="BC49" s="2773">
        <f t="shared" si="22"/>
        <v>0</v>
      </c>
      <c r="BD49" s="2773"/>
      <c r="BE49" s="811">
        <f t="shared" si="13"/>
        <v>0</v>
      </c>
      <c r="BF49" s="808" t="str">
        <f t="shared" si="11"/>
        <v>OK</v>
      </c>
      <c r="BG49" s="809">
        <f t="shared" si="4"/>
        <v>0</v>
      </c>
      <c r="BH49" s="808"/>
      <c r="BI49" s="55"/>
      <c r="BL49" s="55"/>
    </row>
    <row r="50" spans="1:78" ht="14.1" customHeight="1" thickBot="1">
      <c r="A50" s="55"/>
      <c r="B50" s="61"/>
      <c r="C50" s="2811"/>
      <c r="D50" s="135"/>
      <c r="E50" s="135"/>
      <c r="F50" s="2765">
        <v>0.77083333333333337</v>
      </c>
      <c r="G50" s="2766"/>
      <c r="H50" s="136" t="s">
        <v>11</v>
      </c>
      <c r="I50" s="2767" t="s">
        <v>94</v>
      </c>
      <c r="J50" s="2767"/>
      <c r="K50" s="135"/>
      <c r="L50" s="2768"/>
      <c r="M50" s="2769"/>
      <c r="N50" s="2769"/>
      <c r="O50" s="2769"/>
      <c r="P50" s="2769"/>
      <c r="Q50" s="2769"/>
      <c r="R50" s="2769"/>
      <c r="S50" s="2769"/>
      <c r="T50" s="2769"/>
      <c r="U50" s="2769"/>
      <c r="V50" s="2769"/>
      <c r="W50" s="2770"/>
      <c r="X50" s="2771">
        <f>SUM(L50:W50)</f>
        <v>0</v>
      </c>
      <c r="Y50" s="2772"/>
      <c r="Z50" s="2772"/>
      <c r="AA50" s="2753"/>
      <c r="AB50" s="2754"/>
      <c r="AC50" s="2754"/>
      <c r="AD50" s="2755">
        <v>0</v>
      </c>
      <c r="AE50" s="2756"/>
      <c r="AF50" s="2757"/>
      <c r="AG50" s="2758" t="str">
        <f t="shared" si="0"/>
        <v/>
      </c>
      <c r="AH50" s="2759"/>
      <c r="AI50" s="2759"/>
      <c r="AJ50" s="2759"/>
      <c r="AK50" s="2760"/>
      <c r="AL50" s="2761"/>
      <c r="AM50" s="2761"/>
      <c r="AN50" s="60"/>
      <c r="AP50" s="54">
        <f t="shared" si="18"/>
        <v>0</v>
      </c>
      <c r="AQ50" s="2762" t="str">
        <f t="shared" si="1"/>
        <v/>
      </c>
      <c r="AR50" s="2763"/>
      <c r="AS50" s="2764" t="str">
        <f t="shared" si="2"/>
        <v/>
      </c>
      <c r="AT50" s="2764"/>
      <c r="AU50" s="2764" t="str">
        <f t="shared" si="3"/>
        <v/>
      </c>
      <c r="AV50" s="2764"/>
      <c r="AW50" s="2751" t="str">
        <f t="shared" si="19"/>
        <v/>
      </c>
      <c r="AX50" s="2751"/>
      <c r="AY50" s="2751" t="str">
        <f t="shared" si="20"/>
        <v/>
      </c>
      <c r="AZ50" s="2751"/>
      <c r="BA50" s="2751" t="str">
        <f t="shared" si="21"/>
        <v/>
      </c>
      <c r="BB50" s="2751"/>
      <c r="BC50" s="2752">
        <f t="shared" si="22"/>
        <v>0</v>
      </c>
      <c r="BD50" s="2752"/>
      <c r="BE50" s="811">
        <f t="shared" si="13"/>
        <v>0</v>
      </c>
      <c r="BF50" s="808" t="str">
        <f t="shared" si="11"/>
        <v>OK</v>
      </c>
      <c r="BG50" s="809">
        <f t="shared" si="4"/>
        <v>0</v>
      </c>
      <c r="BH50" s="808"/>
    </row>
    <row r="51" spans="1:78" ht="5.0999999999999996" customHeight="1" thickTop="1">
      <c r="B51" s="66"/>
      <c r="F51" s="530"/>
      <c r="G51" s="530"/>
      <c r="H51" s="530"/>
      <c r="I51" s="530"/>
      <c r="J51" s="530"/>
      <c r="K51" s="530"/>
      <c r="L51" s="530"/>
      <c r="M51" s="530"/>
      <c r="N51" s="530"/>
      <c r="O51" s="530"/>
      <c r="P51" s="530"/>
      <c r="Q51" s="530"/>
      <c r="R51" s="530"/>
      <c r="S51" s="530"/>
      <c r="T51" s="530"/>
      <c r="U51" s="816"/>
      <c r="V51" s="816"/>
      <c r="W51" s="816"/>
      <c r="AN51" s="64"/>
      <c r="AQ51" s="817"/>
      <c r="AT51" s="818"/>
      <c r="AU51" s="565"/>
      <c r="AV51" s="137"/>
      <c r="AW51" s="819"/>
      <c r="AX51" s="819"/>
      <c r="AZ51" s="820"/>
      <c r="BA51" s="820"/>
      <c r="BB51" s="820"/>
      <c r="BC51" s="820"/>
      <c r="BD51" s="820"/>
      <c r="BE51" s="820"/>
      <c r="BF51" s="820"/>
      <c r="BG51" s="820"/>
      <c r="BH51" s="820"/>
      <c r="BI51" s="820"/>
      <c r="BJ51" s="820"/>
      <c r="BK51" s="820"/>
      <c r="BL51" s="821"/>
      <c r="BM51" s="821"/>
      <c r="BN51" s="821"/>
      <c r="BO51" s="822"/>
      <c r="BP51" s="822"/>
      <c r="BQ51" s="822"/>
      <c r="BR51" s="822"/>
      <c r="BS51" s="822"/>
      <c r="BT51" s="822"/>
      <c r="BU51" s="821"/>
      <c r="BV51" s="821"/>
      <c r="BW51" s="821"/>
      <c r="BX51" s="713"/>
      <c r="BY51" s="712"/>
      <c r="BZ51" s="712"/>
    </row>
    <row r="52" spans="1:78" ht="12.95" customHeight="1">
      <c r="A52" s="55"/>
      <c r="B52" s="61"/>
      <c r="C52" s="2227" t="s">
        <v>1525</v>
      </c>
      <c r="D52" s="2227"/>
      <c r="E52" s="2227"/>
      <c r="F52" s="2227"/>
      <c r="G52" s="2227"/>
      <c r="H52" s="2227"/>
      <c r="I52" s="2227"/>
      <c r="J52" s="2227"/>
      <c r="K52" s="2227"/>
      <c r="L52" s="2227"/>
      <c r="M52" s="2227"/>
      <c r="N52" s="2227"/>
      <c r="O52" s="2227"/>
      <c r="P52" s="2227"/>
      <c r="Q52" s="2227"/>
      <c r="R52" s="2227"/>
      <c r="S52" s="2227"/>
      <c r="T52" s="2227"/>
      <c r="U52" s="2227"/>
      <c r="V52" s="2227"/>
      <c r="W52" s="2227"/>
      <c r="X52" s="2227"/>
      <c r="Y52" s="2227"/>
      <c r="Z52" s="2227"/>
      <c r="AA52" s="2227"/>
      <c r="AB52" s="823"/>
      <c r="AC52" s="823"/>
      <c r="AD52" s="551" t="s">
        <v>127</v>
      </c>
      <c r="AE52" s="1849" t="s">
        <v>1365</v>
      </c>
      <c r="AF52" s="1849"/>
      <c r="AG52" s="1849"/>
      <c r="AH52" s="1849"/>
      <c r="AI52" s="1849"/>
      <c r="AJ52" s="1849"/>
      <c r="AK52" s="1849"/>
      <c r="AL52" s="1849"/>
      <c r="AM52" s="1849"/>
      <c r="AN52" s="651"/>
      <c r="AO52" s="619"/>
    </row>
    <row r="53" spans="1:78" ht="12.95" customHeight="1">
      <c r="A53" s="55"/>
      <c r="B53" s="61"/>
      <c r="C53" s="634" t="s">
        <v>15</v>
      </c>
      <c r="D53" s="1849" t="s">
        <v>1678</v>
      </c>
      <c r="E53" s="1849"/>
      <c r="F53" s="1849"/>
      <c r="G53" s="1849"/>
      <c r="H53" s="1849"/>
      <c r="I53" s="1849"/>
      <c r="J53" s="1849"/>
      <c r="K53" s="1849"/>
      <c r="L53" s="1849"/>
      <c r="M53" s="1849"/>
      <c r="N53" s="1849"/>
      <c r="O53" s="1849"/>
      <c r="P53" s="1849"/>
      <c r="Q53" s="1849"/>
      <c r="R53" s="1849"/>
      <c r="S53" s="1849"/>
      <c r="T53" s="1849"/>
      <c r="U53" s="1849"/>
      <c r="V53" s="1849"/>
      <c r="W53" s="1849"/>
      <c r="X53" s="1849"/>
      <c r="Y53" s="1849"/>
      <c r="Z53" s="1849"/>
      <c r="AA53" s="1849"/>
      <c r="AB53" s="1849"/>
      <c r="AC53" s="823"/>
      <c r="AD53" s="824"/>
      <c r="AE53" s="1849"/>
      <c r="AF53" s="1849"/>
      <c r="AG53" s="1849"/>
      <c r="AH53" s="1849"/>
      <c r="AI53" s="1849"/>
      <c r="AJ53" s="1849"/>
      <c r="AK53" s="1849"/>
      <c r="AL53" s="1849"/>
      <c r="AM53" s="1849"/>
      <c r="AN53" s="651"/>
      <c r="AO53" s="619"/>
    </row>
    <row r="54" spans="1:78" ht="12.95" customHeight="1">
      <c r="A54" s="55"/>
      <c r="B54" s="61"/>
      <c r="C54" s="55"/>
      <c r="D54" s="1849"/>
      <c r="E54" s="1849"/>
      <c r="F54" s="1849"/>
      <c r="G54" s="1849"/>
      <c r="H54" s="1849"/>
      <c r="I54" s="1849"/>
      <c r="J54" s="1849"/>
      <c r="K54" s="1849"/>
      <c r="L54" s="1849"/>
      <c r="M54" s="1849"/>
      <c r="N54" s="1849"/>
      <c r="O54" s="1849"/>
      <c r="P54" s="1849"/>
      <c r="Q54" s="1849"/>
      <c r="R54" s="1849"/>
      <c r="S54" s="1849"/>
      <c r="T54" s="1849"/>
      <c r="U54" s="1849"/>
      <c r="V54" s="1849"/>
      <c r="W54" s="1849"/>
      <c r="X54" s="1849"/>
      <c r="Y54" s="1849"/>
      <c r="Z54" s="1849"/>
      <c r="AA54" s="1849"/>
      <c r="AB54" s="1849"/>
      <c r="AC54" s="823"/>
      <c r="AD54" s="551"/>
      <c r="AE54" s="1849"/>
      <c r="AF54" s="1849"/>
      <c r="AG54" s="1849"/>
      <c r="AH54" s="1849"/>
      <c r="AI54" s="1849"/>
      <c r="AJ54" s="1849"/>
      <c r="AK54" s="1849"/>
      <c r="AL54" s="1849"/>
      <c r="AM54" s="1849"/>
      <c r="AN54" s="60"/>
      <c r="BN54" s="137"/>
      <c r="BO54" s="137"/>
      <c r="BP54" s="137"/>
      <c r="BQ54" s="137"/>
      <c r="BR54" s="137"/>
      <c r="BS54" s="137"/>
      <c r="BT54" s="137"/>
    </row>
    <row r="55" spans="1:78" ht="12.95" customHeight="1">
      <c r="A55" s="55"/>
      <c r="B55" s="61"/>
      <c r="C55" s="634" t="s">
        <v>15</v>
      </c>
      <c r="D55" s="1603" t="s">
        <v>1628</v>
      </c>
      <c r="E55" s="1603"/>
      <c r="F55" s="1603"/>
      <c r="G55" s="1603"/>
      <c r="H55" s="1603"/>
      <c r="I55" s="1603"/>
      <c r="J55" s="1603"/>
      <c r="K55" s="1603"/>
      <c r="L55" s="1603"/>
      <c r="M55" s="1603"/>
      <c r="N55" s="1603"/>
      <c r="O55" s="1603"/>
      <c r="P55" s="1603"/>
      <c r="Q55" s="1603"/>
      <c r="R55" s="1603"/>
      <c r="S55" s="1603"/>
      <c r="T55" s="1603"/>
      <c r="U55" s="1603"/>
      <c r="V55" s="1603"/>
      <c r="W55" s="1603"/>
      <c r="X55" s="1603"/>
      <c r="Y55" s="1603"/>
      <c r="Z55" s="1603"/>
      <c r="AA55" s="1603"/>
      <c r="AB55" s="1603"/>
      <c r="AC55" s="823"/>
      <c r="AD55" s="551" t="s">
        <v>127</v>
      </c>
      <c r="AE55" s="2909" t="s">
        <v>1115</v>
      </c>
      <c r="AF55" s="2909"/>
      <c r="AG55" s="2909"/>
      <c r="AH55" s="2909"/>
      <c r="AI55" s="2909"/>
      <c r="AJ55" s="2909"/>
      <c r="AK55" s="2909"/>
      <c r="AL55" s="2909"/>
      <c r="AM55" s="2909"/>
      <c r="AN55" s="60"/>
      <c r="BP55" s="55"/>
      <c r="BQ55" s="55"/>
      <c r="BR55" s="55"/>
      <c r="BS55" s="55"/>
      <c r="BT55" s="55"/>
    </row>
    <row r="56" spans="1:78" ht="12.95" customHeight="1">
      <c r="A56" s="55"/>
      <c r="B56" s="61"/>
      <c r="C56" s="55"/>
      <c r="D56" s="1603"/>
      <c r="E56" s="1603"/>
      <c r="F56" s="1603"/>
      <c r="G56" s="1603"/>
      <c r="H56" s="1603"/>
      <c r="I56" s="1603"/>
      <c r="J56" s="1603"/>
      <c r="K56" s="1603"/>
      <c r="L56" s="1603"/>
      <c r="M56" s="1603"/>
      <c r="N56" s="1603"/>
      <c r="O56" s="1603"/>
      <c r="P56" s="1603"/>
      <c r="Q56" s="1603"/>
      <c r="R56" s="1603"/>
      <c r="S56" s="1603"/>
      <c r="T56" s="1603"/>
      <c r="U56" s="1603"/>
      <c r="V56" s="1603"/>
      <c r="W56" s="1603"/>
      <c r="X56" s="1603"/>
      <c r="Y56" s="1603"/>
      <c r="Z56" s="1603"/>
      <c r="AA56" s="1603"/>
      <c r="AB56" s="1603"/>
      <c r="AC56" s="80"/>
      <c r="AD56" s="55"/>
      <c r="AE56" s="2909"/>
      <c r="AF56" s="2909"/>
      <c r="AG56" s="2909"/>
      <c r="AH56" s="2909"/>
      <c r="AI56" s="2909"/>
      <c r="AJ56" s="2909"/>
      <c r="AK56" s="2909"/>
      <c r="AL56" s="2909"/>
      <c r="AM56" s="2909"/>
      <c r="AN56" s="60" ph="1"/>
      <c r="AO56" s="54" ph="1"/>
    </row>
    <row r="57" spans="1:78" ht="12.95" customHeight="1">
      <c r="A57" s="55"/>
      <c r="B57" s="61"/>
      <c r="C57" s="561" t="s">
        <v>15</v>
      </c>
      <c r="D57" s="1603" t="s">
        <v>1408</v>
      </c>
      <c r="E57" s="1603"/>
      <c r="F57" s="1603"/>
      <c r="G57" s="1603"/>
      <c r="H57" s="1603"/>
      <c r="I57" s="1603"/>
      <c r="J57" s="1603"/>
      <c r="K57" s="1603"/>
      <c r="L57" s="1603"/>
      <c r="M57" s="1603"/>
      <c r="N57" s="1603"/>
      <c r="O57" s="1603"/>
      <c r="P57" s="1603"/>
      <c r="Q57" s="1603"/>
      <c r="R57" s="1603"/>
      <c r="S57" s="1603"/>
      <c r="T57" s="1603"/>
      <c r="U57" s="1603"/>
      <c r="V57" s="1603"/>
      <c r="W57" s="1603"/>
      <c r="X57" s="1603"/>
      <c r="Y57" s="1603"/>
      <c r="Z57" s="1603"/>
      <c r="AA57" s="1603"/>
      <c r="AB57" s="1603"/>
      <c r="AC57" s="825"/>
      <c r="AD57" s="626"/>
      <c r="AE57" s="2909"/>
      <c r="AF57" s="2909"/>
      <c r="AG57" s="2909"/>
      <c r="AH57" s="2909"/>
      <c r="AI57" s="2909"/>
      <c r="AJ57" s="2909"/>
      <c r="AK57" s="2909"/>
      <c r="AL57" s="2909"/>
      <c r="AM57" s="2909"/>
      <c r="AN57" s="64" ph="1"/>
      <c r="AO57" s="54" ph="1"/>
    </row>
    <row r="58" spans="1:78">
      <c r="A58" s="55"/>
      <c r="B58" s="66"/>
      <c r="D58" s="1603"/>
      <c r="E58" s="1603"/>
      <c r="F58" s="1603"/>
      <c r="G58" s="1603"/>
      <c r="H58" s="1603"/>
      <c r="I58" s="1603"/>
      <c r="J58" s="1603"/>
      <c r="K58" s="1603"/>
      <c r="L58" s="1603"/>
      <c r="M58" s="1603"/>
      <c r="N58" s="1603"/>
      <c r="O58" s="1603"/>
      <c r="P58" s="1603"/>
      <c r="Q58" s="1603"/>
      <c r="R58" s="1603"/>
      <c r="S58" s="1603"/>
      <c r="T58" s="1603"/>
      <c r="U58" s="1603"/>
      <c r="V58" s="1603"/>
      <c r="W58" s="1603"/>
      <c r="X58" s="1603"/>
      <c r="Y58" s="1603"/>
      <c r="Z58" s="1603"/>
      <c r="AA58" s="1603"/>
      <c r="AB58" s="1603"/>
      <c r="AC58" s="825"/>
      <c r="AD58" s="626" t="s">
        <v>127</v>
      </c>
      <c r="AE58" s="1849" t="s">
        <v>1409</v>
      </c>
      <c r="AF58" s="1849"/>
      <c r="AG58" s="1849"/>
      <c r="AH58" s="1849"/>
      <c r="AI58" s="1849"/>
      <c r="AJ58" s="1849"/>
      <c r="AK58" s="1849"/>
      <c r="AL58" s="1849"/>
      <c r="AM58" s="1849"/>
      <c r="AN58" s="826"/>
    </row>
    <row r="59" spans="1:78" ht="9.9499999999999993" customHeight="1">
      <c r="A59" s="55"/>
      <c r="B59" s="66"/>
      <c r="AC59" s="825"/>
      <c r="AD59" s="551"/>
      <c r="AE59" s="1849"/>
      <c r="AF59" s="1849"/>
      <c r="AG59" s="1849"/>
      <c r="AH59" s="1849"/>
      <c r="AI59" s="1849"/>
      <c r="AJ59" s="1849"/>
      <c r="AK59" s="1849"/>
      <c r="AL59" s="1849"/>
      <c r="AM59" s="1849"/>
      <c r="AN59" s="826"/>
      <c r="AQ59" s="827"/>
      <c r="AR59" s="827"/>
      <c r="AS59" s="827"/>
      <c r="AT59" s="827"/>
      <c r="AU59" s="827"/>
      <c r="AV59" s="827"/>
      <c r="AW59" s="827"/>
      <c r="AX59" s="827"/>
      <c r="AY59" s="827"/>
      <c r="AZ59" s="118"/>
      <c r="BA59" s="118"/>
      <c r="BB59" s="118"/>
      <c r="BC59" s="118"/>
      <c r="BD59" s="118"/>
      <c r="BE59" s="118"/>
      <c r="BF59" s="118"/>
      <c r="BG59" s="118"/>
      <c r="BH59" s="118"/>
      <c r="BI59" s="118"/>
      <c r="BJ59" s="118"/>
      <c r="BK59" s="118"/>
      <c r="BL59" s="118"/>
      <c r="BM59" s="118"/>
      <c r="BN59" s="118"/>
      <c r="BO59" s="118"/>
      <c r="BP59" s="118"/>
      <c r="BQ59" s="118"/>
      <c r="BR59" s="118"/>
      <c r="BS59" s="118"/>
      <c r="BT59" s="118"/>
      <c r="BU59" s="118"/>
      <c r="BV59" s="118"/>
      <c r="BW59" s="118"/>
      <c r="BX59" s="118"/>
      <c r="BY59" s="118"/>
      <c r="BZ59" s="118"/>
    </row>
    <row r="60" spans="1:78" ht="14.1" customHeight="1">
      <c r="A60" s="55"/>
      <c r="B60" s="1851" t="s">
        <v>587</v>
      </c>
      <c r="C60" s="1712"/>
      <c r="D60" s="1852" t="s">
        <v>723</v>
      </c>
      <c r="E60" s="1852"/>
      <c r="F60" s="1852"/>
      <c r="G60" s="1852"/>
      <c r="H60" s="1852"/>
      <c r="I60" s="1852"/>
      <c r="J60" s="1852"/>
      <c r="K60" s="1852"/>
      <c r="L60" s="1852"/>
      <c r="M60" s="1852"/>
      <c r="N60" s="1852"/>
      <c r="O60" s="1852"/>
      <c r="P60" s="1852"/>
      <c r="Q60" s="1852"/>
      <c r="R60" s="1852"/>
      <c r="S60" s="1852"/>
      <c r="T60" s="1852"/>
      <c r="U60" s="1852"/>
      <c r="V60" s="1852"/>
      <c r="W60" s="1852"/>
      <c r="X60" s="1852"/>
      <c r="Y60" s="1852"/>
      <c r="Z60" s="1852"/>
      <c r="AA60" s="1852"/>
      <c r="AB60" s="1852"/>
      <c r="AC60" s="62"/>
      <c r="AD60" s="551" t="s">
        <v>127</v>
      </c>
      <c r="AE60" s="2910" t="s">
        <v>1775</v>
      </c>
      <c r="AF60" s="2910"/>
      <c r="AG60" s="2910"/>
      <c r="AH60" s="2910"/>
      <c r="AI60" s="2910"/>
      <c r="AJ60" s="2910"/>
      <c r="AK60" s="2910"/>
      <c r="AL60" s="2910"/>
      <c r="AM60" s="2910"/>
      <c r="AN60" s="64"/>
      <c r="AQ60" s="828"/>
      <c r="AR60" s="828"/>
      <c r="AS60" s="828"/>
      <c r="AT60" s="828"/>
      <c r="AU60" s="828"/>
      <c r="AV60" s="828"/>
      <c r="AW60" s="828"/>
      <c r="AX60" s="828"/>
      <c r="AY60" s="828"/>
      <c r="AZ60" s="118"/>
      <c r="BA60" s="118"/>
      <c r="BB60" s="118"/>
      <c r="BC60" s="118"/>
      <c r="BD60" s="118"/>
      <c r="BE60" s="118"/>
      <c r="BF60" s="118"/>
      <c r="BG60" s="118"/>
      <c r="BH60" s="118"/>
      <c r="BI60" s="118"/>
      <c r="BJ60" s="118"/>
      <c r="BK60" s="118"/>
      <c r="BL60" s="118"/>
      <c r="BM60" s="118"/>
      <c r="BN60" s="118"/>
      <c r="BO60" s="118"/>
      <c r="BP60" s="118"/>
      <c r="BQ60" s="118"/>
      <c r="BR60" s="118"/>
      <c r="BS60" s="118"/>
      <c r="BT60" s="118"/>
      <c r="BU60" s="118"/>
      <c r="BV60" s="118"/>
      <c r="BW60" s="118"/>
      <c r="BX60" s="118"/>
      <c r="BY60" s="118"/>
      <c r="BZ60" s="118"/>
    </row>
    <row r="61" spans="1:78" ht="5.0999999999999996" customHeight="1">
      <c r="A61" s="55"/>
      <c r="B61" s="650"/>
      <c r="C61" s="531"/>
      <c r="D61" s="55"/>
      <c r="E61" s="55"/>
      <c r="F61" s="55"/>
      <c r="G61" s="55"/>
      <c r="H61" s="55"/>
      <c r="I61" s="55"/>
      <c r="J61" s="55"/>
      <c r="K61" s="55"/>
      <c r="L61" s="55"/>
      <c r="M61" s="55"/>
      <c r="N61" s="55"/>
      <c r="O61" s="55"/>
      <c r="P61" s="55"/>
      <c r="Q61" s="55"/>
      <c r="R61" s="55"/>
      <c r="S61" s="55"/>
      <c r="T61" s="55"/>
      <c r="U61" s="55"/>
      <c r="V61" s="55"/>
      <c r="W61" s="55"/>
      <c r="X61" s="55"/>
      <c r="Y61" s="55"/>
      <c r="Z61" s="55"/>
      <c r="AA61" s="55"/>
      <c r="AB61" s="55"/>
      <c r="AD61" s="1850"/>
      <c r="AE61" s="2910"/>
      <c r="AF61" s="2910"/>
      <c r="AG61" s="2910"/>
      <c r="AH61" s="2910"/>
      <c r="AI61" s="2910"/>
      <c r="AJ61" s="2910"/>
      <c r="AK61" s="2910"/>
      <c r="AL61" s="2910"/>
      <c r="AM61" s="2910"/>
      <c r="AN61" s="64"/>
      <c r="AQ61" s="828"/>
      <c r="AR61" s="828"/>
      <c r="AS61" s="828"/>
      <c r="AT61" s="828"/>
      <c r="AU61" s="828"/>
      <c r="AV61" s="828"/>
      <c r="AW61" s="828"/>
      <c r="AX61" s="828"/>
      <c r="AY61" s="828"/>
      <c r="AZ61" s="118"/>
      <c r="BA61" s="118"/>
      <c r="BB61" s="118"/>
      <c r="BC61" s="118"/>
      <c r="BD61" s="118"/>
      <c r="BE61" s="118"/>
      <c r="BF61" s="118"/>
      <c r="BG61" s="118"/>
      <c r="BH61" s="118"/>
      <c r="BI61" s="118"/>
      <c r="BJ61" s="118"/>
      <c r="BK61" s="118"/>
      <c r="BL61" s="118"/>
      <c r="BM61" s="118"/>
      <c r="BN61" s="118"/>
      <c r="BO61" s="118"/>
      <c r="BP61" s="118"/>
      <c r="BQ61" s="118"/>
      <c r="BR61" s="118"/>
      <c r="BS61" s="118"/>
      <c r="BT61" s="118"/>
      <c r="BU61" s="118"/>
      <c r="BV61" s="118"/>
      <c r="BW61" s="118"/>
      <c r="BX61" s="118"/>
      <c r="BY61" s="118"/>
      <c r="BZ61" s="118"/>
    </row>
    <row r="62" spans="1:78" ht="14.1" customHeight="1">
      <c r="B62" s="61"/>
      <c r="C62" s="55"/>
      <c r="D62" s="531" t="s">
        <v>15</v>
      </c>
      <c r="E62" s="1852" t="s">
        <v>208</v>
      </c>
      <c r="F62" s="1852"/>
      <c r="G62" s="1852"/>
      <c r="H62" s="1852"/>
      <c r="I62" s="1852"/>
      <c r="J62" s="1852"/>
      <c r="K62" s="1852"/>
      <c r="L62" s="1852"/>
      <c r="M62" s="1852"/>
      <c r="N62" s="1852"/>
      <c r="O62" s="1852"/>
      <c r="P62" s="1852"/>
      <c r="Q62" s="1852"/>
      <c r="R62" s="1852"/>
      <c r="S62" s="1852"/>
      <c r="T62" s="1852"/>
      <c r="U62" s="1852"/>
      <c r="V62" s="1852"/>
      <c r="W62" s="1852"/>
      <c r="X62" s="1852"/>
      <c r="Y62" s="1852"/>
      <c r="Z62" s="1852"/>
      <c r="AA62" s="1852"/>
      <c r="AB62" s="1852"/>
      <c r="AD62" s="1850"/>
      <c r="AE62" s="2910"/>
      <c r="AF62" s="2910"/>
      <c r="AG62" s="2910"/>
      <c r="AH62" s="2910"/>
      <c r="AI62" s="2910"/>
      <c r="AJ62" s="2910"/>
      <c r="AK62" s="2910"/>
      <c r="AL62" s="2910"/>
      <c r="AM62" s="2910"/>
      <c r="AN62" s="780"/>
      <c r="AQ62" s="829"/>
      <c r="AR62" s="118"/>
      <c r="AS62" s="118"/>
      <c r="AT62" s="118"/>
      <c r="AU62" s="118"/>
      <c r="AV62" s="118"/>
      <c r="AW62" s="118"/>
      <c r="AX62" s="118"/>
      <c r="AY62" s="531"/>
      <c r="AZ62" s="830"/>
      <c r="BA62" s="830"/>
      <c r="BB62" s="830"/>
      <c r="BC62" s="830"/>
      <c r="BD62" s="830"/>
      <c r="BE62" s="830"/>
      <c r="BF62" s="830"/>
      <c r="BG62" s="830"/>
      <c r="BH62" s="830"/>
      <c r="BI62" s="830"/>
      <c r="BJ62" s="830"/>
      <c r="BK62" s="830"/>
      <c r="BL62" s="831"/>
      <c r="BM62" s="831"/>
      <c r="BN62" s="831"/>
      <c r="BO62" s="823"/>
      <c r="BP62" s="823"/>
      <c r="BQ62" s="823"/>
      <c r="BR62" s="823"/>
      <c r="BS62" s="823"/>
      <c r="BT62" s="823"/>
      <c r="BU62" s="831"/>
      <c r="BV62" s="831"/>
      <c r="BW62" s="831"/>
      <c r="BX62" s="79"/>
      <c r="BY62" s="79"/>
      <c r="BZ62" s="79"/>
    </row>
    <row r="63" spans="1:78" ht="14.1" customHeight="1">
      <c r="A63" s="55"/>
      <c r="B63" s="61"/>
      <c r="C63" s="55"/>
      <c r="D63" s="55"/>
      <c r="F63" s="1848" t="s">
        <v>744</v>
      </c>
      <c r="G63" s="1848"/>
      <c r="H63" s="1848"/>
      <c r="I63" s="1848"/>
      <c r="J63" s="1848"/>
      <c r="K63" s="137"/>
      <c r="N63" s="1848" t="s">
        <v>746</v>
      </c>
      <c r="O63" s="1848"/>
      <c r="P63" s="1848"/>
      <c r="Q63" s="1848"/>
      <c r="R63" s="1848"/>
      <c r="S63" s="1848"/>
      <c r="T63" s="1848"/>
      <c r="U63" s="1848"/>
      <c r="V63" s="1848"/>
      <c r="W63" s="1848"/>
      <c r="X63" s="1848"/>
      <c r="Y63" s="1848"/>
      <c r="Z63" s="619"/>
      <c r="AA63" s="619"/>
      <c r="AB63" s="619"/>
      <c r="AD63" s="74"/>
      <c r="AE63" s="2910"/>
      <c r="AF63" s="2910"/>
      <c r="AG63" s="2910"/>
      <c r="AH63" s="2910"/>
      <c r="AI63" s="2910"/>
      <c r="AJ63" s="2910"/>
      <c r="AK63" s="2910"/>
      <c r="AL63" s="2910"/>
      <c r="AM63" s="2910"/>
      <c r="AN63" s="621"/>
      <c r="AO63" s="67"/>
      <c r="AQ63" s="817"/>
      <c r="AR63" s="832"/>
      <c r="AS63" s="832"/>
      <c r="AT63" s="832"/>
      <c r="AU63" s="832"/>
      <c r="AV63" s="137"/>
      <c r="AW63" s="833"/>
      <c r="AX63" s="833"/>
      <c r="AZ63" s="830"/>
      <c r="BA63" s="830"/>
      <c r="BB63" s="830"/>
      <c r="BC63" s="830"/>
      <c r="BD63" s="830"/>
      <c r="BE63" s="830"/>
      <c r="BF63" s="830"/>
      <c r="BG63" s="830"/>
      <c r="BH63" s="830"/>
      <c r="BI63" s="830"/>
      <c r="BJ63" s="830"/>
      <c r="BK63" s="830"/>
      <c r="BL63" s="831"/>
      <c r="BM63" s="831"/>
      <c r="BN63" s="831"/>
      <c r="BO63" s="823"/>
      <c r="BP63" s="823"/>
      <c r="BQ63" s="823"/>
      <c r="BR63" s="823"/>
      <c r="BS63" s="823"/>
      <c r="BT63" s="823"/>
      <c r="BU63" s="831"/>
      <c r="BV63" s="831"/>
      <c r="BW63" s="831"/>
      <c r="BX63" s="79"/>
      <c r="BY63" s="79"/>
      <c r="BZ63" s="79"/>
    </row>
    <row r="64" spans="1:78" ht="14.1" customHeight="1">
      <c r="A64" s="55"/>
      <c r="B64" s="66"/>
      <c r="F64" s="1848" t="s">
        <v>745</v>
      </c>
      <c r="G64" s="1848"/>
      <c r="H64" s="1848"/>
      <c r="I64" s="1848"/>
      <c r="J64" s="1848"/>
      <c r="K64" s="137"/>
      <c r="N64" s="1848" t="s">
        <v>747</v>
      </c>
      <c r="O64" s="1848"/>
      <c r="P64" s="1848"/>
      <c r="Q64" s="1848"/>
      <c r="R64" s="1848"/>
      <c r="S64" s="1848"/>
      <c r="T64" s="1848"/>
      <c r="U64" s="1848"/>
      <c r="V64" s="1848"/>
      <c r="W64" s="1848"/>
      <c r="X64" s="1848"/>
      <c r="Y64" s="1848"/>
      <c r="AA64" s="55"/>
      <c r="AD64" s="551"/>
      <c r="AE64" s="2910"/>
      <c r="AF64" s="2910"/>
      <c r="AG64" s="2910"/>
      <c r="AH64" s="2910"/>
      <c r="AI64" s="2910"/>
      <c r="AJ64" s="2910"/>
      <c r="AK64" s="2910"/>
      <c r="AL64" s="2910"/>
      <c r="AM64" s="2910"/>
      <c r="AN64" s="621"/>
      <c r="AO64" s="834"/>
      <c r="AQ64" s="817"/>
      <c r="AT64" s="818"/>
      <c r="AU64" s="565"/>
      <c r="AV64" s="137"/>
      <c r="AW64" s="818"/>
      <c r="AX64" s="818"/>
      <c r="AZ64" s="830"/>
      <c r="BA64" s="830"/>
      <c r="BB64" s="830"/>
      <c r="BC64" s="830"/>
      <c r="BD64" s="830"/>
      <c r="BE64" s="830"/>
      <c r="BF64" s="830"/>
      <c r="BG64" s="830"/>
      <c r="BH64" s="830"/>
      <c r="BI64" s="830"/>
      <c r="BJ64" s="830"/>
      <c r="BK64" s="830"/>
      <c r="BL64" s="831"/>
      <c r="BM64" s="831"/>
      <c r="BN64" s="831"/>
      <c r="BO64" s="823"/>
      <c r="BP64" s="823"/>
      <c r="BQ64" s="823"/>
      <c r="BR64" s="823"/>
      <c r="BS64" s="823"/>
      <c r="BT64" s="823"/>
      <c r="BU64" s="831"/>
      <c r="BV64" s="831"/>
      <c r="BW64" s="831"/>
      <c r="BX64" s="79"/>
      <c r="BY64" s="79"/>
      <c r="BZ64" s="79"/>
    </row>
    <row r="65" spans="2:78" ht="14.1" customHeight="1" thickBot="1">
      <c r="B65" s="623"/>
      <c r="C65" s="128"/>
      <c r="D65" s="128"/>
      <c r="E65" s="128"/>
      <c r="F65" s="128"/>
      <c r="G65" s="128"/>
      <c r="H65" s="128"/>
      <c r="I65" s="128"/>
      <c r="J65" s="128"/>
      <c r="K65" s="128"/>
      <c r="L65" s="128"/>
      <c r="M65" s="128"/>
      <c r="N65" s="128"/>
      <c r="O65" s="128"/>
      <c r="P65" s="128"/>
      <c r="Q65" s="128"/>
      <c r="R65" s="128"/>
      <c r="S65" s="128"/>
      <c r="T65" s="128"/>
      <c r="U65" s="128"/>
      <c r="V65" s="128"/>
      <c r="W65" s="128"/>
      <c r="X65" s="128"/>
      <c r="Y65" s="128"/>
      <c r="Z65" s="128"/>
      <c r="AA65" s="127"/>
      <c r="AB65" s="128"/>
      <c r="AC65" s="128"/>
      <c r="AD65" s="835"/>
      <c r="AE65" s="2911"/>
      <c r="AF65" s="2911"/>
      <c r="AG65" s="2911"/>
      <c r="AH65" s="2911"/>
      <c r="AI65" s="2911"/>
      <c r="AJ65" s="2911"/>
      <c r="AK65" s="2911"/>
      <c r="AL65" s="2911"/>
      <c r="AM65" s="2911"/>
      <c r="AN65" s="783"/>
      <c r="AQ65" s="817"/>
      <c r="AT65" s="818"/>
      <c r="AU65" s="565"/>
      <c r="AV65" s="137"/>
      <c r="AW65" s="818"/>
      <c r="AX65" s="818"/>
      <c r="AZ65" s="830"/>
      <c r="BA65" s="830"/>
      <c r="BB65" s="830"/>
      <c r="BC65" s="830"/>
      <c r="BD65" s="830"/>
      <c r="BE65" s="830"/>
      <c r="BF65" s="830"/>
      <c r="BG65" s="830"/>
      <c r="BH65" s="830"/>
      <c r="BI65" s="830"/>
      <c r="BJ65" s="830"/>
      <c r="BK65" s="830"/>
      <c r="BL65" s="831"/>
      <c r="BM65" s="831"/>
      <c r="BN65" s="831"/>
      <c r="BO65" s="823"/>
      <c r="BP65" s="823"/>
      <c r="BQ65" s="823"/>
      <c r="BR65" s="823"/>
      <c r="BS65" s="823"/>
      <c r="BT65" s="823"/>
      <c r="BU65" s="831"/>
      <c r="BV65" s="831"/>
      <c r="BW65" s="831"/>
      <c r="BX65" s="79"/>
      <c r="BY65" s="79"/>
      <c r="BZ65" s="79"/>
    </row>
    <row r="66" spans="2:78">
      <c r="AQ66" s="817"/>
      <c r="AT66" s="818"/>
      <c r="AU66" s="565"/>
      <c r="AV66" s="137"/>
      <c r="AW66" s="818"/>
      <c r="AX66" s="818"/>
      <c r="AZ66" s="830"/>
      <c r="BA66" s="830"/>
      <c r="BB66" s="830"/>
      <c r="BC66" s="830"/>
      <c r="BD66" s="830"/>
      <c r="BE66" s="830"/>
      <c r="BF66" s="830"/>
      <c r="BG66" s="830"/>
      <c r="BH66" s="830"/>
      <c r="BI66" s="830"/>
      <c r="BJ66" s="830"/>
      <c r="BK66" s="830"/>
      <c r="BL66" s="831"/>
      <c r="BM66" s="831"/>
      <c r="BN66" s="831"/>
      <c r="BO66" s="823"/>
      <c r="BP66" s="823"/>
      <c r="BQ66" s="823"/>
      <c r="BR66" s="823"/>
      <c r="BS66" s="823"/>
      <c r="BT66" s="823"/>
      <c r="BU66" s="831"/>
      <c r="BV66" s="831"/>
      <c r="BW66" s="831"/>
      <c r="BX66" s="79"/>
      <c r="BY66" s="79"/>
      <c r="BZ66" s="79"/>
    </row>
    <row r="67" spans="2:78">
      <c r="AQ67" s="817"/>
      <c r="AT67" s="818"/>
      <c r="AU67" s="565"/>
      <c r="AV67" s="137"/>
      <c r="AW67" s="818"/>
      <c r="AX67" s="818"/>
      <c r="AZ67" s="830"/>
      <c r="BA67" s="830"/>
      <c r="BB67" s="830"/>
      <c r="BC67" s="830"/>
      <c r="BD67" s="830"/>
      <c r="BE67" s="830"/>
      <c r="BF67" s="830"/>
      <c r="BG67" s="830"/>
      <c r="BH67" s="830"/>
      <c r="BI67" s="830"/>
      <c r="BJ67" s="830"/>
      <c r="BK67" s="830"/>
      <c r="BL67" s="831"/>
      <c r="BM67" s="831"/>
      <c r="BN67" s="831"/>
      <c r="BO67" s="823"/>
      <c r="BP67" s="823"/>
      <c r="BQ67" s="823"/>
      <c r="BR67" s="823"/>
      <c r="BS67" s="823"/>
      <c r="BT67" s="823"/>
      <c r="BU67" s="831"/>
      <c r="BV67" s="831"/>
      <c r="BW67" s="831"/>
      <c r="BX67" s="79"/>
      <c r="BY67" s="79"/>
      <c r="BZ67" s="79"/>
    </row>
    <row r="68" spans="2:78">
      <c r="F68" s="836"/>
      <c r="G68" s="836"/>
      <c r="H68" s="836"/>
      <c r="I68" s="836"/>
      <c r="J68" s="836"/>
      <c r="K68" s="836"/>
      <c r="L68" s="836"/>
      <c r="M68" s="836"/>
      <c r="N68" s="836"/>
      <c r="O68" s="836"/>
      <c r="P68" s="836"/>
      <c r="Q68" s="836"/>
      <c r="R68" s="836"/>
      <c r="S68" s="836"/>
      <c r="T68" s="836"/>
      <c r="U68" s="836"/>
      <c r="V68" s="836"/>
      <c r="W68" s="836"/>
      <c r="AQ68" s="817"/>
      <c r="AT68" s="818"/>
      <c r="AU68" s="565"/>
      <c r="AV68" s="137"/>
      <c r="AW68" s="819"/>
      <c r="AX68" s="819"/>
      <c r="AZ68" s="830"/>
      <c r="BA68" s="830"/>
      <c r="BB68" s="830"/>
      <c r="BC68" s="830"/>
      <c r="BD68" s="830"/>
      <c r="BE68" s="830"/>
      <c r="BF68" s="830"/>
      <c r="BG68" s="830"/>
      <c r="BH68" s="830"/>
      <c r="BI68" s="830"/>
      <c r="BJ68" s="830"/>
      <c r="BK68" s="830"/>
      <c r="BL68" s="831"/>
      <c r="BM68" s="831"/>
      <c r="BN68" s="831"/>
      <c r="BO68" s="823"/>
      <c r="BP68" s="823"/>
      <c r="BQ68" s="823"/>
      <c r="BR68" s="823"/>
      <c r="BS68" s="823"/>
      <c r="BT68" s="823"/>
      <c r="BU68" s="831"/>
      <c r="BV68" s="831"/>
      <c r="BW68" s="831"/>
      <c r="BX68" s="79"/>
      <c r="BY68" s="79"/>
      <c r="BZ68" s="79"/>
    </row>
    <row r="69" spans="2:78">
      <c r="F69" s="837"/>
      <c r="G69" s="837"/>
      <c r="H69" s="837"/>
      <c r="I69" s="837"/>
      <c r="J69" s="837"/>
      <c r="K69" s="837"/>
      <c r="L69" s="837"/>
      <c r="M69" s="837"/>
      <c r="N69" s="837"/>
      <c r="O69" s="837"/>
      <c r="P69" s="837"/>
      <c r="Q69" s="837"/>
      <c r="R69" s="836"/>
      <c r="S69" s="836"/>
      <c r="T69" s="836"/>
      <c r="U69" s="836"/>
      <c r="V69" s="836"/>
      <c r="W69" s="836"/>
      <c r="AQ69" s="817"/>
      <c r="AR69" s="118"/>
      <c r="AS69" s="118"/>
      <c r="AT69" s="818"/>
      <c r="AU69" s="565"/>
      <c r="AV69" s="137"/>
      <c r="AW69" s="818"/>
      <c r="AX69" s="818"/>
      <c r="AZ69" s="830"/>
      <c r="BA69" s="830"/>
      <c r="BB69" s="830"/>
      <c r="BC69" s="830"/>
      <c r="BD69" s="830"/>
      <c r="BE69" s="830"/>
      <c r="BF69" s="830"/>
      <c r="BG69" s="830"/>
      <c r="BH69" s="830"/>
      <c r="BI69" s="830"/>
      <c r="BJ69" s="830"/>
      <c r="BK69" s="830"/>
      <c r="BL69" s="831"/>
      <c r="BM69" s="831"/>
      <c r="BN69" s="831"/>
      <c r="BO69" s="823"/>
      <c r="BP69" s="823"/>
      <c r="BQ69" s="823"/>
      <c r="BR69" s="823"/>
      <c r="BS69" s="823"/>
      <c r="BT69" s="823"/>
      <c r="BU69" s="831"/>
      <c r="BV69" s="831"/>
      <c r="BW69" s="831"/>
      <c r="BX69" s="79"/>
      <c r="BY69" s="79"/>
      <c r="BZ69" s="79"/>
    </row>
    <row r="70" spans="2:78">
      <c r="F70" s="838"/>
      <c r="G70" s="838"/>
      <c r="H70" s="838"/>
      <c r="I70" s="838"/>
      <c r="J70" s="838"/>
      <c r="K70" s="838"/>
      <c r="L70" s="838"/>
      <c r="M70" s="838"/>
      <c r="N70" s="838"/>
      <c r="O70" s="838"/>
      <c r="P70" s="838"/>
      <c r="Q70" s="838"/>
      <c r="R70" s="839"/>
      <c r="S70" s="839"/>
      <c r="T70" s="840"/>
      <c r="U70" s="841"/>
      <c r="V70" s="841"/>
      <c r="W70" s="841"/>
      <c r="AQ70" s="817"/>
      <c r="AR70" s="118"/>
      <c r="AS70" s="118"/>
      <c r="AT70" s="818"/>
      <c r="AU70" s="565"/>
      <c r="AV70" s="137"/>
      <c r="AW70" s="818"/>
      <c r="AX70" s="818"/>
      <c r="AZ70" s="830"/>
      <c r="BA70" s="830"/>
      <c r="BB70" s="830"/>
      <c r="BC70" s="830"/>
      <c r="BD70" s="830"/>
      <c r="BE70" s="830"/>
      <c r="BF70" s="830"/>
      <c r="BG70" s="830"/>
      <c r="BH70" s="830"/>
      <c r="BI70" s="830"/>
      <c r="BJ70" s="830"/>
      <c r="BK70" s="830"/>
      <c r="BL70" s="831"/>
      <c r="BM70" s="831"/>
      <c r="BN70" s="831"/>
      <c r="BO70" s="823"/>
      <c r="BP70" s="823"/>
      <c r="BQ70" s="823"/>
      <c r="BR70" s="823"/>
      <c r="BS70" s="823"/>
      <c r="BT70" s="823"/>
      <c r="BU70" s="831"/>
      <c r="BV70" s="831"/>
      <c r="BW70" s="831"/>
      <c r="BX70" s="79"/>
      <c r="BY70" s="79"/>
      <c r="BZ70" s="79"/>
    </row>
    <row r="71" spans="2:78">
      <c r="AQ71" s="829"/>
      <c r="AR71" s="118"/>
      <c r="AS71" s="118"/>
      <c r="AT71" s="118"/>
      <c r="AU71" s="118"/>
      <c r="AV71" s="118"/>
      <c r="AW71" s="118"/>
      <c r="AX71" s="118"/>
      <c r="AY71" s="531"/>
      <c r="AZ71" s="830"/>
      <c r="BA71" s="830"/>
      <c r="BB71" s="830"/>
      <c r="BC71" s="830"/>
      <c r="BD71" s="830"/>
      <c r="BE71" s="830"/>
      <c r="BF71" s="830"/>
      <c r="BG71" s="830"/>
      <c r="BH71" s="830"/>
      <c r="BI71" s="830"/>
      <c r="BJ71" s="830"/>
      <c r="BK71" s="830"/>
      <c r="BL71" s="831"/>
      <c r="BM71" s="831"/>
      <c r="BN71" s="831"/>
      <c r="BO71" s="823"/>
      <c r="BP71" s="823"/>
      <c r="BQ71" s="823"/>
      <c r="BR71" s="823"/>
      <c r="BS71" s="823"/>
      <c r="BT71" s="823"/>
      <c r="BU71" s="831"/>
      <c r="BV71" s="831"/>
      <c r="BW71" s="831"/>
      <c r="BX71" s="79"/>
      <c r="BY71" s="79"/>
      <c r="BZ71" s="79"/>
    </row>
    <row r="72" spans="2:78">
      <c r="AQ72" s="817"/>
      <c r="AR72" s="832"/>
      <c r="AS72" s="832"/>
      <c r="AT72" s="832"/>
      <c r="AU72" s="832"/>
      <c r="AV72" s="137"/>
      <c r="AW72" s="833"/>
      <c r="AX72" s="833"/>
      <c r="AZ72" s="830"/>
      <c r="BA72" s="830"/>
      <c r="BB72" s="830"/>
      <c r="BC72" s="830"/>
      <c r="BD72" s="830"/>
      <c r="BE72" s="830"/>
      <c r="BF72" s="830"/>
      <c r="BG72" s="830"/>
      <c r="BH72" s="830"/>
      <c r="BI72" s="830"/>
      <c r="BJ72" s="830"/>
      <c r="BK72" s="830"/>
      <c r="BL72" s="831"/>
      <c r="BM72" s="831"/>
      <c r="BN72" s="831"/>
      <c r="BO72" s="823"/>
      <c r="BP72" s="823"/>
      <c r="BQ72" s="823"/>
      <c r="BR72" s="823"/>
      <c r="BS72" s="823"/>
      <c r="BT72" s="823"/>
      <c r="BU72" s="831"/>
      <c r="BV72" s="831"/>
      <c r="BW72" s="831"/>
      <c r="BX72" s="79"/>
      <c r="BY72" s="79"/>
      <c r="BZ72" s="79"/>
    </row>
    <row r="73" spans="2:78">
      <c r="AQ73" s="817"/>
      <c r="AT73" s="818"/>
      <c r="AU73" s="565"/>
      <c r="AV73" s="137"/>
      <c r="AW73" s="818"/>
      <c r="AX73" s="818"/>
      <c r="AZ73" s="830"/>
      <c r="BA73" s="830"/>
      <c r="BB73" s="830"/>
      <c r="BC73" s="830"/>
      <c r="BD73" s="830"/>
      <c r="BE73" s="830"/>
      <c r="BF73" s="830"/>
      <c r="BG73" s="830"/>
      <c r="BH73" s="830"/>
      <c r="BI73" s="830"/>
      <c r="BJ73" s="830"/>
      <c r="BK73" s="830"/>
      <c r="BL73" s="831"/>
      <c r="BM73" s="831"/>
      <c r="BN73" s="831"/>
      <c r="BO73" s="823"/>
      <c r="BP73" s="823"/>
      <c r="BQ73" s="823"/>
      <c r="BR73" s="823"/>
      <c r="BS73" s="823"/>
      <c r="BT73" s="823"/>
      <c r="BU73" s="831"/>
      <c r="BV73" s="831"/>
      <c r="BW73" s="831"/>
      <c r="BX73" s="79"/>
      <c r="BY73" s="79"/>
      <c r="BZ73" s="79"/>
    </row>
    <row r="74" spans="2:78">
      <c r="AQ74" s="817"/>
      <c r="AT74" s="818"/>
      <c r="AU74" s="565"/>
      <c r="AV74" s="137"/>
      <c r="AW74" s="818"/>
      <c r="AX74" s="818"/>
      <c r="AZ74" s="830"/>
      <c r="BA74" s="830"/>
      <c r="BB74" s="830"/>
      <c r="BC74" s="830"/>
      <c r="BD74" s="830"/>
      <c r="BE74" s="830"/>
      <c r="BF74" s="830"/>
      <c r="BG74" s="830"/>
      <c r="BH74" s="830"/>
      <c r="BI74" s="830"/>
      <c r="BJ74" s="830"/>
      <c r="BK74" s="830"/>
      <c r="BL74" s="831"/>
      <c r="BM74" s="831"/>
      <c r="BN74" s="831"/>
      <c r="BO74" s="823"/>
      <c r="BP74" s="823"/>
      <c r="BQ74" s="823"/>
      <c r="BR74" s="823"/>
      <c r="BS74" s="823"/>
      <c r="BT74" s="823"/>
      <c r="BU74" s="831"/>
      <c r="BV74" s="831"/>
      <c r="BW74" s="831"/>
      <c r="BX74" s="79"/>
      <c r="BY74" s="79"/>
      <c r="BZ74" s="79"/>
    </row>
    <row r="75" spans="2:78">
      <c r="AQ75" s="817"/>
      <c r="AT75" s="818"/>
      <c r="AU75" s="565"/>
      <c r="AV75" s="137"/>
      <c r="AW75" s="818"/>
      <c r="AX75" s="818"/>
      <c r="AZ75" s="830"/>
      <c r="BA75" s="830"/>
      <c r="BB75" s="830"/>
      <c r="BC75" s="830"/>
      <c r="BD75" s="830"/>
      <c r="BE75" s="830"/>
      <c r="BF75" s="830"/>
      <c r="BG75" s="830"/>
      <c r="BH75" s="830"/>
      <c r="BI75" s="830"/>
      <c r="BJ75" s="830"/>
      <c r="BK75" s="830"/>
      <c r="BL75" s="831"/>
      <c r="BM75" s="831"/>
      <c r="BN75" s="831"/>
      <c r="BO75" s="823"/>
      <c r="BP75" s="823"/>
      <c r="BQ75" s="823"/>
      <c r="BR75" s="823"/>
      <c r="BS75" s="823"/>
      <c r="BT75" s="823"/>
      <c r="BU75" s="831"/>
      <c r="BV75" s="831"/>
      <c r="BW75" s="831"/>
      <c r="BX75" s="79"/>
      <c r="BY75" s="79"/>
      <c r="BZ75" s="79"/>
    </row>
    <row r="76" spans="2:78">
      <c r="F76" s="838"/>
      <c r="G76" s="838"/>
      <c r="H76" s="838"/>
      <c r="I76" s="838"/>
      <c r="J76" s="838"/>
      <c r="K76" s="838"/>
      <c r="L76" s="838"/>
      <c r="M76" s="838"/>
      <c r="N76" s="838"/>
      <c r="O76" s="838"/>
      <c r="P76" s="838"/>
      <c r="Q76" s="838"/>
      <c r="R76" s="839"/>
      <c r="S76" s="839"/>
      <c r="T76" s="840"/>
      <c r="U76" s="841"/>
      <c r="V76" s="841"/>
      <c r="W76" s="841"/>
      <c r="AQ76" s="817"/>
      <c r="AT76" s="818"/>
      <c r="AU76" s="565"/>
      <c r="AV76" s="137"/>
      <c r="AW76" s="818"/>
      <c r="AX76" s="818"/>
      <c r="AZ76" s="830"/>
      <c r="BA76" s="830"/>
      <c r="BB76" s="830"/>
      <c r="BC76" s="830"/>
      <c r="BD76" s="830"/>
      <c r="BE76" s="830"/>
      <c r="BF76" s="830"/>
      <c r="BG76" s="830"/>
      <c r="BH76" s="830"/>
      <c r="BI76" s="830"/>
      <c r="BJ76" s="830"/>
      <c r="BK76" s="830"/>
      <c r="BL76" s="831"/>
      <c r="BM76" s="831"/>
      <c r="BN76" s="831"/>
      <c r="BO76" s="823"/>
      <c r="BP76" s="823"/>
      <c r="BQ76" s="823"/>
      <c r="BR76" s="823"/>
      <c r="BS76" s="823"/>
      <c r="BT76" s="823"/>
      <c r="BU76" s="831"/>
      <c r="BV76" s="831"/>
      <c r="BW76" s="831"/>
      <c r="BX76" s="79"/>
      <c r="BY76" s="79"/>
      <c r="BZ76" s="79"/>
    </row>
    <row r="77" spans="2:78">
      <c r="F77" s="838"/>
      <c r="G77" s="838"/>
      <c r="H77" s="838"/>
      <c r="I77" s="838"/>
      <c r="J77" s="838"/>
      <c r="K77" s="838"/>
      <c r="L77" s="838"/>
      <c r="M77" s="838"/>
      <c r="N77" s="838"/>
      <c r="O77" s="838"/>
      <c r="P77" s="838"/>
      <c r="Q77" s="838"/>
      <c r="R77" s="839"/>
      <c r="S77" s="839"/>
      <c r="T77" s="840"/>
      <c r="U77" s="841"/>
      <c r="V77" s="841"/>
      <c r="W77" s="841"/>
      <c r="AQ77" s="817"/>
      <c r="AT77" s="818"/>
      <c r="AU77" s="565"/>
      <c r="AV77" s="137"/>
      <c r="AW77" s="818"/>
      <c r="AX77" s="818"/>
      <c r="AZ77" s="830"/>
      <c r="BA77" s="830"/>
      <c r="BB77" s="830"/>
      <c r="BC77" s="830"/>
      <c r="BD77" s="830"/>
      <c r="BE77" s="830"/>
      <c r="BF77" s="830"/>
      <c r="BG77" s="830"/>
      <c r="BH77" s="830"/>
      <c r="BI77" s="830"/>
      <c r="BJ77" s="830"/>
      <c r="BK77" s="830"/>
      <c r="BL77" s="831"/>
      <c r="BM77" s="831"/>
      <c r="BN77" s="831"/>
      <c r="BO77" s="823"/>
      <c r="BP77" s="823"/>
      <c r="BQ77" s="823"/>
      <c r="BR77" s="823"/>
      <c r="BS77" s="823"/>
      <c r="BT77" s="823"/>
      <c r="BU77" s="831"/>
      <c r="BV77" s="831"/>
      <c r="BW77" s="831"/>
      <c r="BX77" s="79"/>
      <c r="BY77" s="79"/>
      <c r="BZ77" s="79"/>
    </row>
    <row r="78" spans="2:78">
      <c r="F78" s="838"/>
      <c r="G78" s="838"/>
      <c r="H78" s="838"/>
      <c r="I78" s="838"/>
      <c r="J78" s="838"/>
      <c r="K78" s="838"/>
      <c r="L78" s="838"/>
      <c r="M78" s="838"/>
      <c r="N78" s="838"/>
      <c r="O78" s="838"/>
      <c r="P78" s="838"/>
      <c r="Q78" s="838"/>
      <c r="R78" s="839"/>
      <c r="S78" s="839"/>
      <c r="T78" s="840"/>
      <c r="U78" s="841"/>
      <c r="V78" s="841"/>
      <c r="W78" s="841"/>
      <c r="AQ78" s="817"/>
      <c r="AT78" s="818"/>
      <c r="AU78" s="565"/>
      <c r="AV78" s="137"/>
      <c r="AW78" s="818"/>
      <c r="AX78" s="818"/>
      <c r="AZ78" s="830"/>
      <c r="BA78" s="830"/>
      <c r="BB78" s="830"/>
      <c r="BC78" s="830"/>
      <c r="BD78" s="830"/>
      <c r="BE78" s="830"/>
      <c r="BF78" s="830"/>
      <c r="BG78" s="830"/>
      <c r="BH78" s="830"/>
      <c r="BI78" s="830"/>
      <c r="BJ78" s="830"/>
      <c r="BK78" s="830"/>
      <c r="BL78" s="831"/>
      <c r="BM78" s="831"/>
      <c r="BN78" s="831"/>
      <c r="BO78" s="823"/>
      <c r="BP78" s="823"/>
      <c r="BQ78" s="823"/>
      <c r="BR78" s="823"/>
      <c r="BS78" s="823"/>
      <c r="BT78" s="823"/>
      <c r="BU78" s="831"/>
      <c r="BV78" s="831"/>
      <c r="BW78" s="831"/>
      <c r="BX78" s="79"/>
      <c r="BY78" s="79"/>
      <c r="BZ78" s="79"/>
    </row>
    <row r="79" spans="2:78">
      <c r="F79" s="838"/>
      <c r="G79" s="838"/>
      <c r="H79" s="838"/>
      <c r="I79" s="838"/>
      <c r="J79" s="838"/>
      <c r="K79" s="838"/>
      <c r="L79" s="838"/>
      <c r="M79" s="838"/>
      <c r="N79" s="838"/>
      <c r="O79" s="838"/>
      <c r="P79" s="838"/>
      <c r="Q79" s="838"/>
      <c r="R79" s="839"/>
      <c r="S79" s="839"/>
      <c r="T79" s="840"/>
      <c r="U79" s="841"/>
      <c r="V79" s="841"/>
      <c r="W79" s="841"/>
      <c r="AQ79" s="817"/>
      <c r="AT79" s="818"/>
      <c r="AU79" s="565"/>
      <c r="AV79" s="137"/>
      <c r="AW79" s="819"/>
      <c r="AX79" s="819"/>
      <c r="AZ79" s="830"/>
      <c r="BA79" s="830"/>
      <c r="BB79" s="830"/>
      <c r="BC79" s="830"/>
      <c r="BD79" s="830"/>
      <c r="BE79" s="830"/>
      <c r="BF79" s="830"/>
      <c r="BG79" s="830"/>
      <c r="BH79" s="830"/>
      <c r="BI79" s="830"/>
      <c r="BJ79" s="830"/>
      <c r="BK79" s="830"/>
      <c r="BL79" s="831"/>
      <c r="BM79" s="831"/>
      <c r="BN79" s="831"/>
      <c r="BO79" s="823"/>
      <c r="BP79" s="823"/>
      <c r="BQ79" s="823"/>
      <c r="BR79" s="823"/>
      <c r="BS79" s="823"/>
      <c r="BT79" s="823"/>
      <c r="BU79" s="831"/>
      <c r="BV79" s="831"/>
      <c r="BW79" s="831"/>
      <c r="BX79" s="79"/>
      <c r="BY79" s="79"/>
      <c r="BZ79" s="79"/>
    </row>
    <row r="80" spans="2:78">
      <c r="F80" s="838"/>
      <c r="G80" s="838"/>
      <c r="H80" s="838"/>
      <c r="I80" s="838"/>
      <c r="J80" s="838"/>
      <c r="K80" s="838"/>
      <c r="L80" s="838"/>
      <c r="M80" s="838"/>
      <c r="N80" s="838"/>
      <c r="O80" s="838"/>
      <c r="P80" s="838"/>
      <c r="Q80" s="838"/>
      <c r="R80" s="839"/>
      <c r="S80" s="839"/>
      <c r="T80" s="840"/>
      <c r="U80" s="841"/>
      <c r="V80" s="841"/>
      <c r="W80" s="841"/>
      <c r="AQ80" s="817"/>
      <c r="AR80" s="118"/>
      <c r="AS80" s="118"/>
      <c r="AT80" s="818"/>
      <c r="AU80" s="565"/>
      <c r="AV80" s="137"/>
      <c r="AW80" s="818"/>
      <c r="AX80" s="818"/>
      <c r="AZ80" s="830"/>
      <c r="BA80" s="830"/>
      <c r="BB80" s="830"/>
      <c r="BC80" s="830"/>
      <c r="BD80" s="830"/>
      <c r="BE80" s="830"/>
      <c r="BF80" s="830"/>
      <c r="BG80" s="830"/>
      <c r="BH80" s="830"/>
      <c r="BI80" s="830"/>
      <c r="BJ80" s="830"/>
      <c r="BK80" s="830"/>
      <c r="BL80" s="831"/>
      <c r="BM80" s="831"/>
      <c r="BN80" s="831"/>
      <c r="BO80" s="823"/>
      <c r="BP80" s="823"/>
      <c r="BQ80" s="823"/>
      <c r="BR80" s="823"/>
      <c r="BS80" s="823"/>
      <c r="BT80" s="823"/>
      <c r="BU80" s="831"/>
      <c r="BV80" s="831"/>
      <c r="BW80" s="831"/>
      <c r="BX80" s="79"/>
      <c r="BY80" s="79"/>
      <c r="BZ80" s="79"/>
    </row>
    <row r="81" spans="6:78">
      <c r="F81" s="838"/>
      <c r="G81" s="838"/>
      <c r="H81" s="838"/>
      <c r="I81" s="838"/>
      <c r="J81" s="838"/>
      <c r="K81" s="838"/>
      <c r="L81" s="838"/>
      <c r="M81" s="838"/>
      <c r="N81" s="838"/>
      <c r="O81" s="838"/>
      <c r="P81" s="838"/>
      <c r="Q81" s="838"/>
      <c r="R81" s="839"/>
      <c r="S81" s="839"/>
      <c r="T81" s="840"/>
      <c r="U81" s="841"/>
      <c r="V81" s="841"/>
      <c r="W81" s="841"/>
      <c r="AQ81" s="817"/>
      <c r="AR81" s="118"/>
      <c r="AS81" s="118"/>
      <c r="AT81" s="818"/>
      <c r="AU81" s="565"/>
      <c r="AV81" s="137"/>
      <c r="AW81" s="818"/>
      <c r="AX81" s="818"/>
      <c r="AZ81" s="830"/>
      <c r="BA81" s="830"/>
      <c r="BB81" s="830"/>
      <c r="BC81" s="830"/>
      <c r="BD81" s="830"/>
      <c r="BE81" s="830"/>
      <c r="BF81" s="830"/>
      <c r="BG81" s="830"/>
      <c r="BH81" s="830"/>
      <c r="BI81" s="830"/>
      <c r="BJ81" s="830"/>
      <c r="BK81" s="830"/>
      <c r="BL81" s="831"/>
      <c r="BM81" s="831"/>
      <c r="BN81" s="831"/>
      <c r="BO81" s="823"/>
      <c r="BP81" s="823"/>
      <c r="BQ81" s="823"/>
      <c r="BR81" s="823"/>
      <c r="BS81" s="823"/>
      <c r="BT81" s="823"/>
      <c r="BU81" s="831"/>
      <c r="BV81" s="831"/>
      <c r="BW81" s="831"/>
      <c r="BX81" s="79"/>
      <c r="BY81" s="79"/>
      <c r="BZ81" s="79"/>
    </row>
    <row r="82" spans="6:78">
      <c r="F82" s="838"/>
      <c r="G82" s="838"/>
      <c r="H82" s="838"/>
      <c r="I82" s="838"/>
      <c r="J82" s="838"/>
      <c r="K82" s="838"/>
      <c r="L82" s="838"/>
      <c r="M82" s="838"/>
      <c r="N82" s="838"/>
      <c r="O82" s="838"/>
      <c r="P82" s="838"/>
      <c r="Q82" s="838"/>
      <c r="R82" s="839"/>
      <c r="S82" s="839"/>
      <c r="T82" s="840"/>
      <c r="U82" s="841"/>
      <c r="V82" s="841"/>
      <c r="W82" s="841"/>
    </row>
    <row r="83" spans="6:78">
      <c r="F83" s="838"/>
      <c r="G83" s="838"/>
      <c r="H83" s="838"/>
      <c r="I83" s="838"/>
      <c r="J83" s="838"/>
      <c r="K83" s="838"/>
      <c r="L83" s="838"/>
      <c r="M83" s="838"/>
      <c r="N83" s="838"/>
      <c r="O83" s="838"/>
      <c r="P83" s="838"/>
      <c r="Q83" s="838"/>
      <c r="R83" s="839"/>
      <c r="S83" s="839"/>
      <c r="T83" s="840"/>
      <c r="U83" s="841"/>
      <c r="V83" s="841"/>
      <c r="W83" s="841"/>
    </row>
    <row r="84" spans="6:78">
      <c r="F84" s="838"/>
      <c r="G84" s="838"/>
      <c r="H84" s="838"/>
      <c r="I84" s="838"/>
      <c r="J84" s="838"/>
      <c r="K84" s="838"/>
      <c r="L84" s="838"/>
      <c r="M84" s="838"/>
      <c r="N84" s="838"/>
      <c r="O84" s="838"/>
      <c r="P84" s="838"/>
      <c r="Q84" s="838"/>
      <c r="R84" s="839"/>
      <c r="S84" s="839"/>
      <c r="T84" s="840"/>
      <c r="U84" s="841"/>
      <c r="V84" s="841"/>
      <c r="W84" s="841"/>
    </row>
    <row r="85" spans="6:78">
      <c r="F85" s="838"/>
      <c r="G85" s="838"/>
      <c r="H85" s="838"/>
      <c r="I85" s="838"/>
      <c r="J85" s="838"/>
      <c r="K85" s="838"/>
      <c r="L85" s="838"/>
      <c r="M85" s="838"/>
      <c r="N85" s="838"/>
      <c r="O85" s="838"/>
      <c r="P85" s="838"/>
      <c r="Q85" s="838"/>
      <c r="R85" s="839"/>
      <c r="S85" s="839"/>
      <c r="T85" s="840"/>
      <c r="U85" s="841"/>
      <c r="V85" s="841"/>
      <c r="W85" s="841"/>
    </row>
    <row r="86" spans="6:78">
      <c r="F86" s="838"/>
      <c r="G86" s="838"/>
      <c r="H86" s="838"/>
      <c r="I86" s="838"/>
      <c r="J86" s="838"/>
      <c r="K86" s="838"/>
      <c r="L86" s="838"/>
      <c r="M86" s="838"/>
      <c r="N86" s="838"/>
      <c r="O86" s="838"/>
      <c r="P86" s="838"/>
      <c r="Q86" s="838"/>
      <c r="R86" s="839"/>
      <c r="S86" s="839"/>
      <c r="T86" s="840"/>
      <c r="U86" s="841"/>
      <c r="V86" s="841"/>
      <c r="W86" s="841"/>
    </row>
    <row r="87" spans="6:78">
      <c r="F87" s="838"/>
      <c r="G87" s="838"/>
      <c r="H87" s="838"/>
      <c r="I87" s="838"/>
      <c r="J87" s="838"/>
      <c r="K87" s="838"/>
      <c r="L87" s="838"/>
      <c r="M87" s="838"/>
      <c r="N87" s="838"/>
      <c r="O87" s="838"/>
      <c r="P87" s="838"/>
      <c r="Q87" s="838"/>
      <c r="R87" s="839"/>
      <c r="S87" s="839"/>
      <c r="T87" s="840"/>
      <c r="U87" s="841"/>
      <c r="V87" s="841"/>
      <c r="W87" s="841"/>
    </row>
    <row r="88" spans="6:78">
      <c r="F88" s="838"/>
      <c r="G88" s="838"/>
      <c r="H88" s="838"/>
      <c r="I88" s="838"/>
      <c r="J88" s="838"/>
      <c r="K88" s="838"/>
      <c r="L88" s="838"/>
      <c r="M88" s="838"/>
      <c r="N88" s="838"/>
      <c r="O88" s="838"/>
      <c r="P88" s="838"/>
      <c r="Q88" s="838"/>
      <c r="R88" s="839"/>
      <c r="S88" s="839"/>
      <c r="T88" s="840"/>
      <c r="U88" s="841"/>
      <c r="V88" s="841"/>
      <c r="W88" s="841"/>
    </row>
    <row r="89" spans="6:78">
      <c r="F89" s="838"/>
      <c r="G89" s="838"/>
      <c r="H89" s="838"/>
      <c r="I89" s="838"/>
      <c r="J89" s="838"/>
      <c r="K89" s="838"/>
      <c r="L89" s="838"/>
      <c r="M89" s="838"/>
      <c r="N89" s="838"/>
      <c r="O89" s="838"/>
      <c r="P89" s="838"/>
      <c r="Q89" s="838"/>
      <c r="R89" s="839"/>
      <c r="S89" s="839"/>
      <c r="T89" s="840"/>
      <c r="U89" s="841"/>
      <c r="V89" s="841"/>
      <c r="W89" s="841"/>
    </row>
    <row r="90" spans="6:78">
      <c r="F90" s="838"/>
      <c r="G90" s="838"/>
      <c r="H90" s="838"/>
      <c r="I90" s="838"/>
      <c r="J90" s="838"/>
      <c r="K90" s="838"/>
      <c r="L90" s="838"/>
      <c r="M90" s="838"/>
      <c r="N90" s="838"/>
      <c r="O90" s="838"/>
      <c r="P90" s="838"/>
      <c r="Q90" s="838"/>
      <c r="R90" s="839"/>
      <c r="S90" s="839"/>
      <c r="T90" s="840"/>
      <c r="U90" s="841"/>
      <c r="V90" s="841"/>
      <c r="W90" s="841"/>
    </row>
    <row r="91" spans="6:78">
      <c r="F91" s="838"/>
      <c r="G91" s="838"/>
      <c r="H91" s="838"/>
      <c r="I91" s="838"/>
      <c r="J91" s="838"/>
      <c r="K91" s="838"/>
      <c r="L91" s="838"/>
      <c r="M91" s="838"/>
      <c r="N91" s="838"/>
      <c r="O91" s="838"/>
      <c r="P91" s="838"/>
      <c r="Q91" s="838"/>
      <c r="R91" s="839"/>
      <c r="S91" s="839"/>
      <c r="T91" s="840"/>
      <c r="U91" s="841"/>
      <c r="V91" s="841"/>
      <c r="W91" s="841"/>
    </row>
  </sheetData>
  <sheetProtection algorithmName="SHA-512" hashValue="Sp9Fqs5KQNqbn5nGL6ZUMaiUdM2+br8LXrv58FS+S01BP4LtaxoFkHKkzM23n2AqDOkoBB3gS5XvNC1urZbCIg==" saltValue="b2vbu7VT5Bm4FkJz3GhoTQ==" spinCount="100000" sheet="1" formatCells="0" formatColumns="0" formatRows="0"/>
  <mergeCells count="702">
    <mergeCell ref="BA22:BB22"/>
    <mergeCell ref="BC22:BE22"/>
    <mergeCell ref="AQ22:AR22"/>
    <mergeCell ref="AS22:AT22"/>
    <mergeCell ref="AU22:AV22"/>
    <mergeCell ref="AW22:AX22"/>
    <mergeCell ref="AY22:AZ22"/>
    <mergeCell ref="AA23:AC23"/>
    <mergeCell ref="AD23:AF23"/>
    <mergeCell ref="AG23:AK23"/>
    <mergeCell ref="AL23:AM23"/>
    <mergeCell ref="AQ23:AR23"/>
    <mergeCell ref="AS23:AT23"/>
    <mergeCell ref="AG22:AK22"/>
    <mergeCell ref="AU23:AV23"/>
    <mergeCell ref="AW23:AX23"/>
    <mergeCell ref="AY23:AZ23"/>
    <mergeCell ref="BA23:BB23"/>
    <mergeCell ref="BC23:BD23"/>
    <mergeCell ref="B60:C60"/>
    <mergeCell ref="D60:AB60"/>
    <mergeCell ref="E62:AB62"/>
    <mergeCell ref="F63:J63"/>
    <mergeCell ref="N63:Y63"/>
    <mergeCell ref="F64:J64"/>
    <mergeCell ref="N64:Y64"/>
    <mergeCell ref="C52:AA52"/>
    <mergeCell ref="AE52:AM54"/>
    <mergeCell ref="D53:AB54"/>
    <mergeCell ref="D55:AB56"/>
    <mergeCell ref="AE55:AM57"/>
    <mergeCell ref="AE60:AM65"/>
    <mergeCell ref="C22:K22"/>
    <mergeCell ref="L22:M22"/>
    <mergeCell ref="N22:O22"/>
    <mergeCell ref="P22:Q22"/>
    <mergeCell ref="R22:S22"/>
    <mergeCell ref="T22:U22"/>
    <mergeCell ref="V22:W22"/>
    <mergeCell ref="X22:Z22"/>
    <mergeCell ref="AA22:AF22"/>
    <mergeCell ref="C23:C36"/>
    <mergeCell ref="D23:J23"/>
    <mergeCell ref="L23:M23"/>
    <mergeCell ref="N23:O23"/>
    <mergeCell ref="P23:Q23"/>
    <mergeCell ref="R23:S23"/>
    <mergeCell ref="T23:U23"/>
    <mergeCell ref="V23:W23"/>
    <mergeCell ref="X23:Z23"/>
    <mergeCell ref="F26:G26"/>
    <mergeCell ref="I26:J26"/>
    <mergeCell ref="L26:M26"/>
    <mergeCell ref="N26:O26"/>
    <mergeCell ref="P26:Q26"/>
    <mergeCell ref="R26:S26"/>
    <mergeCell ref="T26:U26"/>
    <mergeCell ref="V26:W26"/>
    <mergeCell ref="X26:Z26"/>
    <mergeCell ref="F28:G28"/>
    <mergeCell ref="I28:J28"/>
    <mergeCell ref="L28:M28"/>
    <mergeCell ref="N28:O28"/>
    <mergeCell ref="P28:Q28"/>
    <mergeCell ref="R28:S28"/>
    <mergeCell ref="AF18:AG18"/>
    <mergeCell ref="B20:C20"/>
    <mergeCell ref="D20:AB20"/>
    <mergeCell ref="C21:K21"/>
    <mergeCell ref="L21:Z21"/>
    <mergeCell ref="AA21:AK21"/>
    <mergeCell ref="Z17:AA17"/>
    <mergeCell ref="AC17:AD17"/>
    <mergeCell ref="AF17:AG17"/>
    <mergeCell ref="L18:M18"/>
    <mergeCell ref="O18:P18"/>
    <mergeCell ref="R18:S18"/>
    <mergeCell ref="U18:V18"/>
    <mergeCell ref="W18:X18"/>
    <mergeCell ref="Z18:AA18"/>
    <mergeCell ref="AC18:AD18"/>
    <mergeCell ref="I17:K18"/>
    <mergeCell ref="L17:M17"/>
    <mergeCell ref="O17:P17"/>
    <mergeCell ref="R17:S17"/>
    <mergeCell ref="U17:V17"/>
    <mergeCell ref="W17:X17"/>
    <mergeCell ref="C13:D18"/>
    <mergeCell ref="E13:K14"/>
    <mergeCell ref="AF15:AG15"/>
    <mergeCell ref="L16:M16"/>
    <mergeCell ref="O16:P16"/>
    <mergeCell ref="R16:S16"/>
    <mergeCell ref="U16:V16"/>
    <mergeCell ref="W16:X16"/>
    <mergeCell ref="Z16:AA16"/>
    <mergeCell ref="AC16:AD16"/>
    <mergeCell ref="AF16:AG16"/>
    <mergeCell ref="AF13:AG13"/>
    <mergeCell ref="L14:M14"/>
    <mergeCell ref="O14:P14"/>
    <mergeCell ref="R14:S14"/>
    <mergeCell ref="U14:V14"/>
    <mergeCell ref="W14:X14"/>
    <mergeCell ref="Z14:AA14"/>
    <mergeCell ref="AC14:AD14"/>
    <mergeCell ref="AF14:AG14"/>
    <mergeCell ref="L13:M13"/>
    <mergeCell ref="O13:P13"/>
    <mergeCell ref="R13:S13"/>
    <mergeCell ref="U13:V13"/>
    <mergeCell ref="W13:X13"/>
    <mergeCell ref="Z13:AA13"/>
    <mergeCell ref="AC13:AD13"/>
    <mergeCell ref="E15:H18"/>
    <mergeCell ref="I15:K16"/>
    <mergeCell ref="L15:M15"/>
    <mergeCell ref="O15:P15"/>
    <mergeCell ref="R15:S15"/>
    <mergeCell ref="U15:V15"/>
    <mergeCell ref="W15:X15"/>
    <mergeCell ref="Z15:AA15"/>
    <mergeCell ref="AC15:AD15"/>
    <mergeCell ref="AF10:AG10"/>
    <mergeCell ref="E11:H12"/>
    <mergeCell ref="I11:K11"/>
    <mergeCell ref="L11:M11"/>
    <mergeCell ref="O11:P11"/>
    <mergeCell ref="R11:S11"/>
    <mergeCell ref="U11:V11"/>
    <mergeCell ref="W11:X11"/>
    <mergeCell ref="Z11:AA11"/>
    <mergeCell ref="AC11:AD11"/>
    <mergeCell ref="AF11:AG11"/>
    <mergeCell ref="I12:K12"/>
    <mergeCell ref="L12:M12"/>
    <mergeCell ref="O12:P12"/>
    <mergeCell ref="R12:S12"/>
    <mergeCell ref="U12:V12"/>
    <mergeCell ref="W12:X12"/>
    <mergeCell ref="Z12:AA12"/>
    <mergeCell ref="AC12:AD12"/>
    <mergeCell ref="AF12:AG12"/>
    <mergeCell ref="C10:D12"/>
    <mergeCell ref="E10:K10"/>
    <mergeCell ref="L10:M10"/>
    <mergeCell ref="O10:P10"/>
    <mergeCell ref="R10:S10"/>
    <mergeCell ref="U10:V10"/>
    <mergeCell ref="W10:X10"/>
    <mergeCell ref="Z10:AA10"/>
    <mergeCell ref="AC10:AD10"/>
    <mergeCell ref="C9:K9"/>
    <mergeCell ref="L9:M9"/>
    <mergeCell ref="O9:P9"/>
    <mergeCell ref="R9:S9"/>
    <mergeCell ref="U9:V9"/>
    <mergeCell ref="W9:X9"/>
    <mergeCell ref="Z9:AA9"/>
    <mergeCell ref="AC9:AD9"/>
    <mergeCell ref="AF9:AG9"/>
    <mergeCell ref="A1:AN1"/>
    <mergeCell ref="B3:AC3"/>
    <mergeCell ref="AD3:AN3"/>
    <mergeCell ref="B4:C4"/>
    <mergeCell ref="D4:AB5"/>
    <mergeCell ref="AP4:AP5"/>
    <mergeCell ref="B7:C7"/>
    <mergeCell ref="D7:AB7"/>
    <mergeCell ref="C8:K8"/>
    <mergeCell ref="L8:V8"/>
    <mergeCell ref="W8:AG8"/>
    <mergeCell ref="AE4:AM6"/>
    <mergeCell ref="F27:G27"/>
    <mergeCell ref="I27:J27"/>
    <mergeCell ref="L27:M27"/>
    <mergeCell ref="N27:O27"/>
    <mergeCell ref="P27:Q27"/>
    <mergeCell ref="R27:S27"/>
    <mergeCell ref="T27:U27"/>
    <mergeCell ref="V27:W27"/>
    <mergeCell ref="X27:Z27"/>
    <mergeCell ref="AG24:AK24"/>
    <mergeCell ref="AL24:AM24"/>
    <mergeCell ref="AQ24:AR24"/>
    <mergeCell ref="AS24:AT24"/>
    <mergeCell ref="AU24:AV24"/>
    <mergeCell ref="AW24:AX24"/>
    <mergeCell ref="AY24:AZ24"/>
    <mergeCell ref="T28:U28"/>
    <mergeCell ref="V28:W28"/>
    <mergeCell ref="X28:Z28"/>
    <mergeCell ref="AA26:AC26"/>
    <mergeCell ref="AD26:AF26"/>
    <mergeCell ref="AG26:AK26"/>
    <mergeCell ref="AL26:AM26"/>
    <mergeCell ref="AQ26:AR26"/>
    <mergeCell ref="AS26:AT26"/>
    <mergeCell ref="AU26:AV26"/>
    <mergeCell ref="AW26:AX26"/>
    <mergeCell ref="AY26:AZ26"/>
    <mergeCell ref="AG28:AK28"/>
    <mergeCell ref="AL28:AM28"/>
    <mergeCell ref="AQ28:AR28"/>
    <mergeCell ref="AS28:AT28"/>
    <mergeCell ref="AU28:AV28"/>
    <mergeCell ref="L24:M24"/>
    <mergeCell ref="N24:O24"/>
    <mergeCell ref="P24:Q24"/>
    <mergeCell ref="R24:S24"/>
    <mergeCell ref="T24:U24"/>
    <mergeCell ref="V24:W24"/>
    <mergeCell ref="X24:Z24"/>
    <mergeCell ref="AA24:AC24"/>
    <mergeCell ref="AD24:AF24"/>
    <mergeCell ref="BC24:BD24"/>
    <mergeCell ref="F25:G25"/>
    <mergeCell ref="I25:J25"/>
    <mergeCell ref="L25:M25"/>
    <mergeCell ref="N25:O25"/>
    <mergeCell ref="P25:Q25"/>
    <mergeCell ref="R25:S25"/>
    <mergeCell ref="T25:U25"/>
    <mergeCell ref="V25:W25"/>
    <mergeCell ref="X25:Z25"/>
    <mergeCell ref="AA25:AC25"/>
    <mergeCell ref="AD25:AF25"/>
    <mergeCell ref="AG25:AK25"/>
    <mergeCell ref="AL25:AM25"/>
    <mergeCell ref="AQ25:AR25"/>
    <mergeCell ref="AS25:AT25"/>
    <mergeCell ref="AU25:AV25"/>
    <mergeCell ref="AW25:AX25"/>
    <mergeCell ref="AY25:AZ25"/>
    <mergeCell ref="BA25:BB25"/>
    <mergeCell ref="BC25:BD25"/>
    <mergeCell ref="BA24:BB24"/>
    <mergeCell ref="D24:G24"/>
    <mergeCell ref="I24:J24"/>
    <mergeCell ref="AW28:AX28"/>
    <mergeCell ref="AY28:AZ28"/>
    <mergeCell ref="AA27:AC27"/>
    <mergeCell ref="AD27:AF27"/>
    <mergeCell ref="AG27:AK27"/>
    <mergeCell ref="AL27:AM27"/>
    <mergeCell ref="AQ27:AR27"/>
    <mergeCell ref="AS27:AT27"/>
    <mergeCell ref="AU27:AV27"/>
    <mergeCell ref="AW27:AX27"/>
    <mergeCell ref="AY27:AZ27"/>
    <mergeCell ref="AA28:AC28"/>
    <mergeCell ref="AD28:AF28"/>
    <mergeCell ref="AA29:AC29"/>
    <mergeCell ref="AD29:AF29"/>
    <mergeCell ref="AG29:AK29"/>
    <mergeCell ref="AL29:AM29"/>
    <mergeCell ref="AQ29:AR29"/>
    <mergeCell ref="AS29:AT29"/>
    <mergeCell ref="AU29:AV29"/>
    <mergeCell ref="AW29:AX29"/>
    <mergeCell ref="AY29:AZ29"/>
    <mergeCell ref="F29:G29"/>
    <mergeCell ref="I29:J29"/>
    <mergeCell ref="L29:M29"/>
    <mergeCell ref="N29:O29"/>
    <mergeCell ref="P29:Q29"/>
    <mergeCell ref="R29:S29"/>
    <mergeCell ref="T29:U29"/>
    <mergeCell ref="V29:W29"/>
    <mergeCell ref="X29:Z29"/>
    <mergeCell ref="AY30:AZ30"/>
    <mergeCell ref="BA30:BB30"/>
    <mergeCell ref="BC30:BD30"/>
    <mergeCell ref="BA26:BB26"/>
    <mergeCell ref="BC26:BD26"/>
    <mergeCell ref="BA27:BB27"/>
    <mergeCell ref="BC27:BD27"/>
    <mergeCell ref="BA28:BB28"/>
    <mergeCell ref="BC28:BD28"/>
    <mergeCell ref="BA29:BB29"/>
    <mergeCell ref="BC29:BD29"/>
    <mergeCell ref="X30:Z30"/>
    <mergeCell ref="AG30:AK30"/>
    <mergeCell ref="AL30:AM30"/>
    <mergeCell ref="AQ30:AR30"/>
    <mergeCell ref="AS30:AT30"/>
    <mergeCell ref="AA30:AC30"/>
    <mergeCell ref="AD30:AF30"/>
    <mergeCell ref="AU30:AV30"/>
    <mergeCell ref="AW30:AX30"/>
    <mergeCell ref="AQ31:AR31"/>
    <mergeCell ref="AS31:AT31"/>
    <mergeCell ref="AU31:AV31"/>
    <mergeCell ref="AW31:AX31"/>
    <mergeCell ref="AY31:AZ31"/>
    <mergeCell ref="BA31:BB31"/>
    <mergeCell ref="BC31:BD31"/>
    <mergeCell ref="F30:G30"/>
    <mergeCell ref="I30:J30"/>
    <mergeCell ref="L30:M30"/>
    <mergeCell ref="N30:O30"/>
    <mergeCell ref="F31:G31"/>
    <mergeCell ref="I31:J31"/>
    <mergeCell ref="L31:M31"/>
    <mergeCell ref="N31:O31"/>
    <mergeCell ref="P31:Q31"/>
    <mergeCell ref="R31:S31"/>
    <mergeCell ref="T31:U31"/>
    <mergeCell ref="V31:W31"/>
    <mergeCell ref="X31:Z31"/>
    <mergeCell ref="P30:Q30"/>
    <mergeCell ref="R30:S30"/>
    <mergeCell ref="T30:U30"/>
    <mergeCell ref="V30:W30"/>
    <mergeCell ref="F32:G32"/>
    <mergeCell ref="I32:J32"/>
    <mergeCell ref="L32:M32"/>
    <mergeCell ref="N32:O32"/>
    <mergeCell ref="P32:Q32"/>
    <mergeCell ref="R32:S32"/>
    <mergeCell ref="T32:U32"/>
    <mergeCell ref="V32:W32"/>
    <mergeCell ref="X32:Z32"/>
    <mergeCell ref="BA32:BB32"/>
    <mergeCell ref="BC32:BD32"/>
    <mergeCell ref="AA31:AC31"/>
    <mergeCell ref="AD31:AF31"/>
    <mergeCell ref="AG33:AK33"/>
    <mergeCell ref="AL33:AM33"/>
    <mergeCell ref="AQ33:AR33"/>
    <mergeCell ref="AS33:AT33"/>
    <mergeCell ref="AU33:AV33"/>
    <mergeCell ref="AW33:AX33"/>
    <mergeCell ref="AY33:AZ33"/>
    <mergeCell ref="BA33:BB33"/>
    <mergeCell ref="BC33:BD33"/>
    <mergeCell ref="AA32:AC32"/>
    <mergeCell ref="AD32:AF32"/>
    <mergeCell ref="AG32:AK32"/>
    <mergeCell ref="AL32:AM32"/>
    <mergeCell ref="AQ32:AR32"/>
    <mergeCell ref="AS32:AT32"/>
    <mergeCell ref="AU32:AV32"/>
    <mergeCell ref="AW32:AX32"/>
    <mergeCell ref="AY32:AZ32"/>
    <mergeCell ref="AG31:AK31"/>
    <mergeCell ref="AL31:AM31"/>
    <mergeCell ref="F33:G33"/>
    <mergeCell ref="I33:J33"/>
    <mergeCell ref="L33:M33"/>
    <mergeCell ref="N33:O33"/>
    <mergeCell ref="P33:Q33"/>
    <mergeCell ref="R33:S33"/>
    <mergeCell ref="T33:U33"/>
    <mergeCell ref="V33:W33"/>
    <mergeCell ref="X33:Z33"/>
    <mergeCell ref="F34:G34"/>
    <mergeCell ref="I34:J34"/>
    <mergeCell ref="L34:M34"/>
    <mergeCell ref="N34:O34"/>
    <mergeCell ref="P34:Q34"/>
    <mergeCell ref="R34:S34"/>
    <mergeCell ref="T34:U34"/>
    <mergeCell ref="V34:W34"/>
    <mergeCell ref="X34:Z34"/>
    <mergeCell ref="BA34:BB34"/>
    <mergeCell ref="BC34:BD34"/>
    <mergeCell ref="AA33:AC33"/>
    <mergeCell ref="AD33:AF33"/>
    <mergeCell ref="AG35:AK35"/>
    <mergeCell ref="AL35:AM35"/>
    <mergeCell ref="AQ35:AR35"/>
    <mergeCell ref="AS35:AT35"/>
    <mergeCell ref="AU35:AV35"/>
    <mergeCell ref="AW35:AX35"/>
    <mergeCell ref="AY35:AZ35"/>
    <mergeCell ref="BA35:BB35"/>
    <mergeCell ref="BC35:BD35"/>
    <mergeCell ref="AA34:AC34"/>
    <mergeCell ref="AD34:AF34"/>
    <mergeCell ref="AG34:AK34"/>
    <mergeCell ref="AL34:AM34"/>
    <mergeCell ref="AQ34:AR34"/>
    <mergeCell ref="AS34:AT34"/>
    <mergeCell ref="AU34:AV34"/>
    <mergeCell ref="AW34:AX34"/>
    <mergeCell ref="AY34:AZ34"/>
    <mergeCell ref="F35:G35"/>
    <mergeCell ref="I35:J35"/>
    <mergeCell ref="L35:M35"/>
    <mergeCell ref="N35:O35"/>
    <mergeCell ref="P35:Q35"/>
    <mergeCell ref="R35:S35"/>
    <mergeCell ref="T35:U35"/>
    <mergeCell ref="V35:W35"/>
    <mergeCell ref="X35:Z35"/>
    <mergeCell ref="F36:G36"/>
    <mergeCell ref="I36:J36"/>
    <mergeCell ref="L36:M36"/>
    <mergeCell ref="N36:O36"/>
    <mergeCell ref="P36:Q36"/>
    <mergeCell ref="R36:S36"/>
    <mergeCell ref="T36:U36"/>
    <mergeCell ref="V36:W36"/>
    <mergeCell ref="X36:Z36"/>
    <mergeCell ref="AA36:AC36"/>
    <mergeCell ref="AD36:AF36"/>
    <mergeCell ref="AG36:AK36"/>
    <mergeCell ref="AL36:AM36"/>
    <mergeCell ref="AQ36:AR36"/>
    <mergeCell ref="AS36:AT36"/>
    <mergeCell ref="AU36:AV36"/>
    <mergeCell ref="AW36:AX36"/>
    <mergeCell ref="AY36:AZ36"/>
    <mergeCell ref="BA36:BB36"/>
    <mergeCell ref="BC36:BD36"/>
    <mergeCell ref="AA35:AC35"/>
    <mergeCell ref="AD35:AF35"/>
    <mergeCell ref="C37:C50"/>
    <mergeCell ref="D37:J37"/>
    <mergeCell ref="L37:M37"/>
    <mergeCell ref="N37:O37"/>
    <mergeCell ref="P37:Q37"/>
    <mergeCell ref="R37:S37"/>
    <mergeCell ref="T37:U37"/>
    <mergeCell ref="V37:W37"/>
    <mergeCell ref="X37:Z37"/>
    <mergeCell ref="F39:G39"/>
    <mergeCell ref="I39:J39"/>
    <mergeCell ref="L39:M39"/>
    <mergeCell ref="N39:O39"/>
    <mergeCell ref="P39:Q39"/>
    <mergeCell ref="R39:S39"/>
    <mergeCell ref="T39:U39"/>
    <mergeCell ref="V39:W39"/>
    <mergeCell ref="X39:Z39"/>
    <mergeCell ref="F41:G41"/>
    <mergeCell ref="I41:J41"/>
    <mergeCell ref="L41:M41"/>
    <mergeCell ref="N41:O41"/>
    <mergeCell ref="P41:Q41"/>
    <mergeCell ref="R41:S41"/>
    <mergeCell ref="AA37:AC37"/>
    <mergeCell ref="AD37:AF37"/>
    <mergeCell ref="AG37:AK37"/>
    <mergeCell ref="AL37:AM37"/>
    <mergeCell ref="AQ37:AR37"/>
    <mergeCell ref="AG39:AK39"/>
    <mergeCell ref="AL39:AM39"/>
    <mergeCell ref="AQ39:AR39"/>
    <mergeCell ref="AA38:AC38"/>
    <mergeCell ref="AD38:AF38"/>
    <mergeCell ref="AG38:AK38"/>
    <mergeCell ref="AL38:AM38"/>
    <mergeCell ref="AQ38:AR38"/>
    <mergeCell ref="D38:G38"/>
    <mergeCell ref="I38:J38"/>
    <mergeCell ref="L38:M38"/>
    <mergeCell ref="N38:O38"/>
    <mergeCell ref="P38:Q38"/>
    <mergeCell ref="R38:S38"/>
    <mergeCell ref="T38:U38"/>
    <mergeCell ref="V38:W38"/>
    <mergeCell ref="X38:Z38"/>
    <mergeCell ref="AS39:AT39"/>
    <mergeCell ref="AU39:AV39"/>
    <mergeCell ref="AW39:AX39"/>
    <mergeCell ref="AY39:AZ39"/>
    <mergeCell ref="BA37:BB37"/>
    <mergeCell ref="BC37:BD37"/>
    <mergeCell ref="BA38:BB38"/>
    <mergeCell ref="BC38:BD38"/>
    <mergeCell ref="BA39:BB39"/>
    <mergeCell ref="BC39:BD39"/>
    <mergeCell ref="AS37:AT37"/>
    <mergeCell ref="AU37:AV37"/>
    <mergeCell ref="AW37:AX37"/>
    <mergeCell ref="AY37:AZ37"/>
    <mergeCell ref="AS38:AT38"/>
    <mergeCell ref="AU38:AV38"/>
    <mergeCell ref="AW38:AX38"/>
    <mergeCell ref="AY38:AZ38"/>
    <mergeCell ref="AU40:AV40"/>
    <mergeCell ref="AW40:AX40"/>
    <mergeCell ref="AY40:AZ40"/>
    <mergeCell ref="F40:G40"/>
    <mergeCell ref="I40:J40"/>
    <mergeCell ref="L40:M40"/>
    <mergeCell ref="N40:O40"/>
    <mergeCell ref="P40:Q40"/>
    <mergeCell ref="R40:S40"/>
    <mergeCell ref="T40:U40"/>
    <mergeCell ref="V40:W40"/>
    <mergeCell ref="X40:Z40"/>
    <mergeCell ref="BA40:BB40"/>
    <mergeCell ref="BC40:BD40"/>
    <mergeCell ref="AA39:AC39"/>
    <mergeCell ref="AD39:AF39"/>
    <mergeCell ref="T41:U41"/>
    <mergeCell ref="V41:W41"/>
    <mergeCell ref="X41:Z41"/>
    <mergeCell ref="AA41:AC41"/>
    <mergeCell ref="AD41:AF41"/>
    <mergeCell ref="AG41:AK41"/>
    <mergeCell ref="AL41:AM41"/>
    <mergeCell ref="AQ41:AR41"/>
    <mergeCell ref="AS41:AT41"/>
    <mergeCell ref="AU41:AV41"/>
    <mergeCell ref="AW41:AX41"/>
    <mergeCell ref="AY41:AZ41"/>
    <mergeCell ref="BA41:BB41"/>
    <mergeCell ref="BC41:BD41"/>
    <mergeCell ref="AA40:AC40"/>
    <mergeCell ref="AD40:AF40"/>
    <mergeCell ref="AG40:AK40"/>
    <mergeCell ref="AL40:AM40"/>
    <mergeCell ref="AQ40:AR40"/>
    <mergeCell ref="AS40:AT40"/>
    <mergeCell ref="AG42:AK42"/>
    <mergeCell ref="AL42:AM42"/>
    <mergeCell ref="AQ42:AR42"/>
    <mergeCell ref="AS42:AT42"/>
    <mergeCell ref="AU42:AV42"/>
    <mergeCell ref="AW42:AX42"/>
    <mergeCell ref="AY42:AZ42"/>
    <mergeCell ref="F42:G42"/>
    <mergeCell ref="I42:J42"/>
    <mergeCell ref="L42:M42"/>
    <mergeCell ref="N42:O42"/>
    <mergeCell ref="P42:Q42"/>
    <mergeCell ref="R42:S42"/>
    <mergeCell ref="T42:U42"/>
    <mergeCell ref="V42:W42"/>
    <mergeCell ref="X42:Z42"/>
    <mergeCell ref="BA42:BB42"/>
    <mergeCell ref="BC42:BD42"/>
    <mergeCell ref="F43:G43"/>
    <mergeCell ref="I43:J43"/>
    <mergeCell ref="L43:M43"/>
    <mergeCell ref="N43:O43"/>
    <mergeCell ref="P43:Q43"/>
    <mergeCell ref="R43:S43"/>
    <mergeCell ref="T43:U43"/>
    <mergeCell ref="V43:W43"/>
    <mergeCell ref="X43:Z43"/>
    <mergeCell ref="AA43:AC43"/>
    <mergeCell ref="AD43:AF43"/>
    <mergeCell ref="AG43:AK43"/>
    <mergeCell ref="AL43:AM43"/>
    <mergeCell ref="AQ43:AR43"/>
    <mergeCell ref="AS43:AT43"/>
    <mergeCell ref="AU43:AV43"/>
    <mergeCell ref="AW43:AX43"/>
    <mergeCell ref="AY43:AZ43"/>
    <mergeCell ref="BA43:BB43"/>
    <mergeCell ref="BC43:BD43"/>
    <mergeCell ref="AA42:AC42"/>
    <mergeCell ref="AD42:AF42"/>
    <mergeCell ref="AG44:AK44"/>
    <mergeCell ref="AL44:AM44"/>
    <mergeCell ref="AQ44:AR44"/>
    <mergeCell ref="AS44:AT44"/>
    <mergeCell ref="AU44:AV44"/>
    <mergeCell ref="AW44:AX44"/>
    <mergeCell ref="AY44:AZ44"/>
    <mergeCell ref="F44:G44"/>
    <mergeCell ref="I44:J44"/>
    <mergeCell ref="L44:M44"/>
    <mergeCell ref="N44:O44"/>
    <mergeCell ref="P44:Q44"/>
    <mergeCell ref="R44:S44"/>
    <mergeCell ref="T44:U44"/>
    <mergeCell ref="V44:W44"/>
    <mergeCell ref="X44:Z44"/>
    <mergeCell ref="BA44:BB44"/>
    <mergeCell ref="BC44:BD44"/>
    <mergeCell ref="F45:G45"/>
    <mergeCell ref="I45:J45"/>
    <mergeCell ref="L45:M45"/>
    <mergeCell ref="N45:O45"/>
    <mergeCell ref="P45:Q45"/>
    <mergeCell ref="R45:S45"/>
    <mergeCell ref="T45:U45"/>
    <mergeCell ref="V45:W45"/>
    <mergeCell ref="X45:Z45"/>
    <mergeCell ref="AA45:AC45"/>
    <mergeCell ref="AD45:AF45"/>
    <mergeCell ref="AG45:AK45"/>
    <mergeCell ref="AL45:AM45"/>
    <mergeCell ref="AQ45:AR45"/>
    <mergeCell ref="AS45:AT45"/>
    <mergeCell ref="AU45:AV45"/>
    <mergeCell ref="AW45:AX45"/>
    <mergeCell ref="AY45:AZ45"/>
    <mergeCell ref="BA45:BB45"/>
    <mergeCell ref="BC45:BD45"/>
    <mergeCell ref="AA44:AC44"/>
    <mergeCell ref="AD44:AF44"/>
    <mergeCell ref="AG46:AK46"/>
    <mergeCell ref="AL46:AM46"/>
    <mergeCell ref="AQ46:AR46"/>
    <mergeCell ref="AS46:AT46"/>
    <mergeCell ref="AU46:AV46"/>
    <mergeCell ref="AW46:AX46"/>
    <mergeCell ref="AY46:AZ46"/>
    <mergeCell ref="F46:G46"/>
    <mergeCell ref="I46:J46"/>
    <mergeCell ref="L46:M46"/>
    <mergeCell ref="N46:O46"/>
    <mergeCell ref="P46:Q46"/>
    <mergeCell ref="R46:S46"/>
    <mergeCell ref="T46:U46"/>
    <mergeCell ref="V46:W46"/>
    <mergeCell ref="X46:Z46"/>
    <mergeCell ref="BA46:BB46"/>
    <mergeCell ref="BC46:BD46"/>
    <mergeCell ref="F47:G47"/>
    <mergeCell ref="I47:J47"/>
    <mergeCell ref="L47:M47"/>
    <mergeCell ref="N47:O47"/>
    <mergeCell ref="P47:Q47"/>
    <mergeCell ref="R47:S47"/>
    <mergeCell ref="T47:U47"/>
    <mergeCell ref="V47:W47"/>
    <mergeCell ref="X47:Z47"/>
    <mergeCell ref="AA47:AC47"/>
    <mergeCell ref="AD47:AF47"/>
    <mergeCell ref="AG47:AK47"/>
    <mergeCell ref="AL47:AM47"/>
    <mergeCell ref="AQ47:AR47"/>
    <mergeCell ref="AS47:AT47"/>
    <mergeCell ref="AU47:AV47"/>
    <mergeCell ref="AW47:AX47"/>
    <mergeCell ref="AY47:AZ47"/>
    <mergeCell ref="BA47:BB47"/>
    <mergeCell ref="BC47:BD47"/>
    <mergeCell ref="AA46:AC46"/>
    <mergeCell ref="AD46:AF46"/>
    <mergeCell ref="AG48:AK48"/>
    <mergeCell ref="AL48:AM48"/>
    <mergeCell ref="AQ48:AR48"/>
    <mergeCell ref="AS48:AT48"/>
    <mergeCell ref="AU48:AV48"/>
    <mergeCell ref="AW48:AX48"/>
    <mergeCell ref="AY48:AZ48"/>
    <mergeCell ref="F48:G48"/>
    <mergeCell ref="I48:J48"/>
    <mergeCell ref="L48:M48"/>
    <mergeCell ref="N48:O48"/>
    <mergeCell ref="P48:Q48"/>
    <mergeCell ref="R48:S48"/>
    <mergeCell ref="T48:U48"/>
    <mergeCell ref="V48:W48"/>
    <mergeCell ref="X48:Z48"/>
    <mergeCell ref="BA48:BB48"/>
    <mergeCell ref="BC48:BD48"/>
    <mergeCell ref="F49:G49"/>
    <mergeCell ref="I49:J49"/>
    <mergeCell ref="L49:M49"/>
    <mergeCell ref="N49:O49"/>
    <mergeCell ref="P49:Q49"/>
    <mergeCell ref="R49:S49"/>
    <mergeCell ref="T49:U49"/>
    <mergeCell ref="V49:W49"/>
    <mergeCell ref="X49:Z49"/>
    <mergeCell ref="AA49:AC49"/>
    <mergeCell ref="AD49:AF49"/>
    <mergeCell ref="AG49:AK49"/>
    <mergeCell ref="AL49:AM49"/>
    <mergeCell ref="AQ49:AR49"/>
    <mergeCell ref="AS49:AT49"/>
    <mergeCell ref="AU49:AV49"/>
    <mergeCell ref="AW49:AX49"/>
    <mergeCell ref="AY49:AZ49"/>
    <mergeCell ref="BA49:BB49"/>
    <mergeCell ref="BC49:BD49"/>
    <mergeCell ref="AA48:AC48"/>
    <mergeCell ref="AD48:AF48"/>
    <mergeCell ref="BH3:CA21"/>
    <mergeCell ref="BA50:BB50"/>
    <mergeCell ref="BC50:BD50"/>
    <mergeCell ref="AE58:AM59"/>
    <mergeCell ref="AD61:AD62"/>
    <mergeCell ref="AA50:AC50"/>
    <mergeCell ref="AD50:AF50"/>
    <mergeCell ref="AG50:AK50"/>
    <mergeCell ref="AL50:AM50"/>
    <mergeCell ref="AQ50:AR50"/>
    <mergeCell ref="AS50:AT50"/>
    <mergeCell ref="AU50:AV50"/>
    <mergeCell ref="AW50:AX50"/>
    <mergeCell ref="AY50:AZ50"/>
    <mergeCell ref="D57:AB58"/>
    <mergeCell ref="F50:G50"/>
    <mergeCell ref="I50:J50"/>
    <mergeCell ref="L50:M50"/>
    <mergeCell ref="N50:O50"/>
    <mergeCell ref="P50:Q50"/>
    <mergeCell ref="R50:S50"/>
    <mergeCell ref="T50:U50"/>
    <mergeCell ref="V50:W50"/>
    <mergeCell ref="X50:Z50"/>
  </mergeCells>
  <phoneticPr fontId="4"/>
  <conditionalFormatting sqref="L9:M18 O9:P18 R9:S18 U9:X18 Z9:AA18 AC9:AD18 AF9:AG18">
    <cfRule type="containsBlanks" dxfId="410" priority="8">
      <formula>LEN(TRIM(L9))=0</formula>
    </cfRule>
  </conditionalFormatting>
  <conditionalFormatting sqref="L23:W50">
    <cfRule type="containsBlanks" dxfId="409" priority="5">
      <formula>LEN(TRIM(L23))=0</formula>
    </cfRule>
  </conditionalFormatting>
  <conditionalFormatting sqref="AA23:AC50">
    <cfRule type="containsBlanks" dxfId="408" priority="4">
      <formula>LEN(TRIM(AA23))=0</formula>
    </cfRule>
  </conditionalFormatting>
  <conditionalFormatting sqref="AD23:AF50">
    <cfRule type="expression" dxfId="407" priority="1">
      <formula>$AD23=0</formula>
    </cfRule>
    <cfRule type="expression" dxfId="406" priority="2">
      <formula>$AD23=0</formula>
    </cfRule>
    <cfRule type="expression" dxfId="405" priority="3">
      <formula>$BF23="NG"</formula>
    </cfRule>
  </conditionalFormatting>
  <dataValidations count="1">
    <dataValidation imeMode="off" allowBlank="1" showInputMessage="1" showErrorMessage="1" sqref="L23:W50 AA23:AF50" xr:uid="{D1F1BB0F-287D-49F0-ABC8-F4660802808C}"/>
  </dataValidations>
  <printOptions horizontalCentered="1"/>
  <pageMargins left="0.70866141732283472" right="0.31496062992125984" top="0.39370078740157483" bottom="0.39370078740157483" header="0.51181102362204722" footer="0.51181102362204722"/>
  <pageSetup paperSize="9" fitToWidth="0" fitToHeight="0"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266689" r:id="rId4" name="Check Box 11">
              <controlPr defaultSize="0" autoFill="0" autoLine="0" autoPict="0">
                <anchor moveWithCells="1">
                  <from>
                    <xdr:col>21</xdr:col>
                    <xdr:colOff>142875</xdr:colOff>
                    <xdr:row>59</xdr:row>
                    <xdr:rowOff>28575</xdr:rowOff>
                  </from>
                  <to>
                    <xdr:col>25</xdr:col>
                    <xdr:colOff>76200</xdr:colOff>
                    <xdr:row>61</xdr:row>
                    <xdr:rowOff>76200</xdr:rowOff>
                  </to>
                </anchor>
              </controlPr>
            </control>
          </mc:Choice>
        </mc:AlternateContent>
        <mc:AlternateContent xmlns:mc="http://schemas.openxmlformats.org/markup-compatibility/2006">
          <mc:Choice Requires="x14">
            <control shapeId="1266690" r:id="rId5" name="Check Box 12">
              <controlPr defaultSize="0" autoFill="0" autoLine="0" autoPict="0">
                <anchor moveWithCells="1">
                  <from>
                    <xdr:col>25</xdr:col>
                    <xdr:colOff>19050</xdr:colOff>
                    <xdr:row>59</xdr:row>
                    <xdr:rowOff>28575</xdr:rowOff>
                  </from>
                  <to>
                    <xdr:col>28</xdr:col>
                    <xdr:colOff>85725</xdr:colOff>
                    <xdr:row>61</xdr:row>
                    <xdr:rowOff>76200</xdr:rowOff>
                  </to>
                </anchor>
              </controlPr>
            </control>
          </mc:Choice>
        </mc:AlternateContent>
        <mc:AlternateContent xmlns:mc="http://schemas.openxmlformats.org/markup-compatibility/2006">
          <mc:Choice Requires="x14">
            <control shapeId="1266691" r:id="rId6" name="Check Box 21">
              <controlPr defaultSize="0" autoFill="0" autoLine="0" autoPict="0">
                <anchor moveWithCells="1">
                  <from>
                    <xdr:col>17</xdr:col>
                    <xdr:colOff>133350</xdr:colOff>
                    <xdr:row>4</xdr:row>
                    <xdr:rowOff>28575</xdr:rowOff>
                  </from>
                  <to>
                    <xdr:col>21</xdr:col>
                    <xdr:colOff>85725</xdr:colOff>
                    <xdr:row>5</xdr:row>
                    <xdr:rowOff>85725</xdr:rowOff>
                  </to>
                </anchor>
              </controlPr>
            </control>
          </mc:Choice>
        </mc:AlternateContent>
        <mc:AlternateContent xmlns:mc="http://schemas.openxmlformats.org/markup-compatibility/2006">
          <mc:Choice Requires="x14">
            <control shapeId="1266692" r:id="rId7" name="Check Box 22">
              <controlPr defaultSize="0" autoFill="0" autoLine="0" autoPict="0">
                <anchor moveWithCells="1">
                  <from>
                    <xdr:col>20</xdr:col>
                    <xdr:colOff>171450</xdr:colOff>
                    <xdr:row>4</xdr:row>
                    <xdr:rowOff>28575</xdr:rowOff>
                  </from>
                  <to>
                    <xdr:col>24</xdr:col>
                    <xdr:colOff>133350</xdr:colOff>
                    <xdr:row>6</xdr:row>
                    <xdr:rowOff>0</xdr:rowOff>
                  </to>
                </anchor>
              </controlPr>
            </control>
          </mc:Choice>
        </mc:AlternateContent>
        <mc:AlternateContent xmlns:mc="http://schemas.openxmlformats.org/markup-compatibility/2006">
          <mc:Choice Requires="x14">
            <control shapeId="1266693" r:id="rId8" name="Check Box 23">
              <controlPr defaultSize="0" autoFill="0" autoLine="0" autoPict="0">
                <anchor moveWithCells="1">
                  <from>
                    <xdr:col>24</xdr:col>
                    <xdr:colOff>152400</xdr:colOff>
                    <xdr:row>4</xdr:row>
                    <xdr:rowOff>28575</xdr:rowOff>
                  </from>
                  <to>
                    <xdr:col>29</xdr:col>
                    <xdr:colOff>19050</xdr:colOff>
                    <xdr:row>6</xdr:row>
                    <xdr:rowOff>0</xdr:rowOff>
                  </to>
                </anchor>
              </controlPr>
            </control>
          </mc:Choice>
        </mc:AlternateContent>
        <mc:AlternateContent xmlns:mc="http://schemas.openxmlformats.org/markup-compatibility/2006">
          <mc:Choice Requires="x14">
            <control shapeId="1266694" r:id="rId9" name="Check Box 37">
              <controlPr defaultSize="0" autoFill="0" autoLine="0" autoPict="0">
                <anchor moveWithCells="1">
                  <from>
                    <xdr:col>3</xdr:col>
                    <xdr:colOff>171450</xdr:colOff>
                    <xdr:row>62</xdr:row>
                    <xdr:rowOff>0</xdr:rowOff>
                  </from>
                  <to>
                    <xdr:col>5</xdr:col>
                    <xdr:colOff>19050</xdr:colOff>
                    <xdr:row>63</xdr:row>
                    <xdr:rowOff>19050</xdr:rowOff>
                  </to>
                </anchor>
              </controlPr>
            </control>
          </mc:Choice>
        </mc:AlternateContent>
        <mc:AlternateContent xmlns:mc="http://schemas.openxmlformats.org/markup-compatibility/2006">
          <mc:Choice Requires="x14">
            <control shapeId="1266695" r:id="rId10" name="Check Box 38">
              <controlPr defaultSize="0" autoFill="0" autoLine="0" autoPict="0">
                <anchor moveWithCells="1">
                  <from>
                    <xdr:col>11</xdr:col>
                    <xdr:colOff>76200</xdr:colOff>
                    <xdr:row>61</xdr:row>
                    <xdr:rowOff>152400</xdr:rowOff>
                  </from>
                  <to>
                    <xdr:col>12</xdr:col>
                    <xdr:colOff>85725</xdr:colOff>
                    <xdr:row>63</xdr:row>
                    <xdr:rowOff>9525</xdr:rowOff>
                  </to>
                </anchor>
              </controlPr>
            </control>
          </mc:Choice>
        </mc:AlternateContent>
        <mc:AlternateContent xmlns:mc="http://schemas.openxmlformats.org/markup-compatibility/2006">
          <mc:Choice Requires="x14">
            <control shapeId="1266696" r:id="rId11" name="Check Box 39">
              <controlPr defaultSize="0" autoFill="0" autoLine="0" autoPict="0">
                <anchor moveWithCells="1">
                  <from>
                    <xdr:col>3</xdr:col>
                    <xdr:colOff>171450</xdr:colOff>
                    <xdr:row>62</xdr:row>
                    <xdr:rowOff>152400</xdr:rowOff>
                  </from>
                  <to>
                    <xdr:col>5</xdr:col>
                    <xdr:colOff>9525</xdr:colOff>
                    <xdr:row>64</xdr:row>
                    <xdr:rowOff>9525</xdr:rowOff>
                  </to>
                </anchor>
              </controlPr>
            </control>
          </mc:Choice>
        </mc:AlternateContent>
        <mc:AlternateContent xmlns:mc="http://schemas.openxmlformats.org/markup-compatibility/2006">
          <mc:Choice Requires="x14">
            <control shapeId="1266697" r:id="rId12" name="Check Box 41">
              <controlPr defaultSize="0" autoFill="0" autoLine="0" autoPict="0">
                <anchor moveWithCells="1">
                  <from>
                    <xdr:col>11</xdr:col>
                    <xdr:colOff>76200</xdr:colOff>
                    <xdr:row>62</xdr:row>
                    <xdr:rowOff>152400</xdr:rowOff>
                  </from>
                  <to>
                    <xdr:col>12</xdr:col>
                    <xdr:colOff>85725</xdr:colOff>
                    <xdr:row>64</xdr:row>
                    <xdr:rowOff>9525</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0FF7CC-384F-4C1F-ABF3-FC460C3B10A8}">
  <sheetPr>
    <tabColor theme="7" tint="0.59999389629810485"/>
  </sheetPr>
  <dimension ref="A1:BW97"/>
  <sheetViews>
    <sheetView showGridLines="0" view="pageBreakPreview" zoomScaleNormal="100" zoomScaleSheetLayoutView="100" workbookViewId="0">
      <selection activeCell="AO4" sqref="AO4:BR5"/>
    </sheetView>
  </sheetViews>
  <sheetFormatPr defaultColWidth="8" defaultRowHeight="12"/>
  <cols>
    <col min="1" max="1" width="1.375" style="54" customWidth="1"/>
    <col min="2" max="27" width="2.375" style="54" customWidth="1"/>
    <col min="28" max="28" width="2.375" style="137" customWidth="1"/>
    <col min="29" max="61" width="2.375" style="54" customWidth="1"/>
    <col min="62" max="83" width="2.625" style="54" customWidth="1"/>
    <col min="84" max="16384" width="8" style="54"/>
  </cols>
  <sheetData>
    <row r="1" spans="1:70" ht="14.1" customHeight="1">
      <c r="A1" s="1780" t="s">
        <v>1199</v>
      </c>
      <c r="B1" s="1780"/>
      <c r="C1" s="1780"/>
      <c r="D1" s="1780"/>
      <c r="E1" s="1780"/>
      <c r="F1" s="1780"/>
      <c r="G1" s="1780"/>
      <c r="H1" s="1780"/>
      <c r="I1" s="1780"/>
      <c r="J1" s="1780"/>
      <c r="K1" s="1780"/>
      <c r="L1" s="1780"/>
      <c r="M1" s="1780"/>
      <c r="N1" s="1780"/>
      <c r="O1" s="1780"/>
      <c r="P1" s="1780"/>
      <c r="Q1" s="1780"/>
      <c r="R1" s="1780"/>
      <c r="S1" s="1780"/>
      <c r="T1" s="1780"/>
      <c r="U1" s="1780"/>
      <c r="V1" s="1780"/>
      <c r="W1" s="1780"/>
      <c r="X1" s="1780"/>
      <c r="Y1" s="1780"/>
      <c r="Z1" s="1780"/>
      <c r="AA1" s="1780"/>
      <c r="AB1" s="1780"/>
      <c r="AC1" s="1780"/>
      <c r="AD1" s="1780"/>
      <c r="AE1" s="1780"/>
      <c r="AF1" s="1780"/>
      <c r="AG1" s="1780"/>
      <c r="AH1" s="1780"/>
      <c r="AI1" s="1780"/>
      <c r="AJ1" s="1780"/>
      <c r="AK1" s="1780"/>
      <c r="AL1" s="1780"/>
      <c r="AM1" s="1780"/>
      <c r="AN1" s="717"/>
      <c r="AO1" s="646"/>
      <c r="AP1" s="646"/>
      <c r="AQ1" s="646"/>
      <c r="AR1" s="646"/>
      <c r="AS1" s="646"/>
      <c r="AT1" s="717"/>
      <c r="AU1" s="717"/>
    </row>
    <row r="2" spans="1:70" ht="5.0999999999999996" customHeight="1" thickBot="1"/>
    <row r="3" spans="1:70" ht="14.1" customHeight="1">
      <c r="B3" s="1782" t="s">
        <v>1267</v>
      </c>
      <c r="C3" s="1783"/>
      <c r="D3" s="1783"/>
      <c r="E3" s="1783"/>
      <c r="F3" s="1783"/>
      <c r="G3" s="1783"/>
      <c r="H3" s="1783"/>
      <c r="I3" s="1783"/>
      <c r="J3" s="1783"/>
      <c r="K3" s="1783"/>
      <c r="L3" s="1783"/>
      <c r="M3" s="1783"/>
      <c r="N3" s="1783"/>
      <c r="O3" s="1783"/>
      <c r="P3" s="1783"/>
      <c r="Q3" s="1783"/>
      <c r="R3" s="1783"/>
      <c r="S3" s="1783"/>
      <c r="T3" s="1783"/>
      <c r="U3" s="1783"/>
      <c r="V3" s="1783"/>
      <c r="W3" s="1783"/>
      <c r="X3" s="1783"/>
      <c r="Y3" s="1783"/>
      <c r="Z3" s="1783"/>
      <c r="AA3" s="2656"/>
      <c r="AB3" s="2928" t="s">
        <v>118</v>
      </c>
      <c r="AC3" s="2929"/>
      <c r="AD3" s="2929"/>
      <c r="AE3" s="2929"/>
      <c r="AF3" s="2929"/>
      <c r="AG3" s="2929"/>
      <c r="AH3" s="2929"/>
      <c r="AI3" s="2929"/>
      <c r="AJ3" s="2929"/>
      <c r="AK3" s="2929"/>
      <c r="AL3" s="1782"/>
      <c r="AM3" s="728"/>
    </row>
    <row r="4" spans="1:70" ht="14.1" customHeight="1">
      <c r="A4" s="55"/>
      <c r="B4" s="2930" t="s">
        <v>602</v>
      </c>
      <c r="C4" s="2931"/>
      <c r="D4" s="2932" t="s">
        <v>1268</v>
      </c>
      <c r="E4" s="2932"/>
      <c r="F4" s="2932"/>
      <c r="G4" s="2932"/>
      <c r="H4" s="2932"/>
      <c r="I4" s="2932"/>
      <c r="J4" s="2932"/>
      <c r="K4" s="2932"/>
      <c r="L4" s="2932"/>
      <c r="M4" s="2932"/>
      <c r="N4" s="2932"/>
      <c r="O4" s="2932"/>
      <c r="P4" s="2932"/>
      <c r="Q4" s="2932"/>
      <c r="R4" s="2932"/>
      <c r="S4" s="2932"/>
      <c r="T4" s="2932"/>
      <c r="U4" s="2932"/>
      <c r="V4" s="2932"/>
      <c r="W4" s="2932"/>
      <c r="X4" s="2932"/>
      <c r="Y4" s="2932"/>
      <c r="Z4" s="2932"/>
      <c r="AA4" s="842"/>
      <c r="AB4" s="843" t="s">
        <v>487</v>
      </c>
      <c r="AC4" s="2841" t="s">
        <v>214</v>
      </c>
      <c r="AD4" s="2841"/>
      <c r="AE4" s="2841"/>
      <c r="AF4" s="2841"/>
      <c r="AG4" s="2841"/>
      <c r="AH4" s="2841"/>
      <c r="AI4" s="2841"/>
      <c r="AJ4" s="2841"/>
      <c r="AK4" s="2841"/>
      <c r="AL4" s="2841"/>
      <c r="AM4" s="844"/>
      <c r="AN4" s="2839"/>
      <c r="AO4" s="2925"/>
      <c r="AP4" s="2925"/>
      <c r="AQ4" s="2925"/>
      <c r="AR4" s="2925"/>
      <c r="AS4" s="2925"/>
      <c r="AT4" s="2925"/>
      <c r="AU4" s="2925"/>
      <c r="AV4" s="2925"/>
      <c r="AW4" s="2925"/>
      <c r="AX4" s="2925"/>
      <c r="AY4" s="2925"/>
      <c r="AZ4" s="2925"/>
      <c r="BA4" s="2925"/>
      <c r="BB4" s="2925"/>
      <c r="BC4" s="2925"/>
      <c r="BD4" s="2925"/>
      <c r="BE4" s="2925"/>
      <c r="BF4" s="2925"/>
      <c r="BG4" s="2925"/>
      <c r="BH4" s="2925"/>
      <c r="BI4" s="2925"/>
      <c r="BJ4" s="2925"/>
      <c r="BK4" s="2925"/>
      <c r="BL4" s="2925"/>
      <c r="BM4" s="2925"/>
      <c r="BN4" s="2925"/>
      <c r="BO4" s="2925"/>
      <c r="BP4" s="2925"/>
      <c r="BQ4" s="2925"/>
      <c r="BR4" s="2925"/>
    </row>
    <row r="5" spans="1:70" ht="14.1" customHeight="1">
      <c r="A5" s="55"/>
      <c r="B5" s="61"/>
      <c r="D5" s="2037"/>
      <c r="E5" s="2037"/>
      <c r="F5" s="2037"/>
      <c r="G5" s="2037"/>
      <c r="H5" s="2037"/>
      <c r="I5" s="2037"/>
      <c r="J5" s="2037"/>
      <c r="K5" s="2037"/>
      <c r="L5" s="2037"/>
      <c r="M5" s="2037"/>
      <c r="N5" s="2037"/>
      <c r="O5" s="2037"/>
      <c r="P5" s="2037"/>
      <c r="Q5" s="2037"/>
      <c r="R5" s="2037"/>
      <c r="S5" s="2037"/>
      <c r="T5" s="2037"/>
      <c r="U5" s="2037"/>
      <c r="V5" s="2037"/>
      <c r="W5" s="2037"/>
      <c r="X5" s="2037"/>
      <c r="Y5" s="2037"/>
      <c r="Z5" s="2037"/>
      <c r="AA5" s="622"/>
      <c r="AB5" s="566"/>
      <c r="AC5" s="1849"/>
      <c r="AD5" s="1849"/>
      <c r="AE5" s="1849"/>
      <c r="AF5" s="1849"/>
      <c r="AG5" s="1849"/>
      <c r="AH5" s="1849"/>
      <c r="AI5" s="1849"/>
      <c r="AJ5" s="1849"/>
      <c r="AK5" s="1849"/>
      <c r="AL5" s="1849"/>
      <c r="AM5" s="844"/>
      <c r="AN5" s="2839"/>
      <c r="AO5" s="2925"/>
      <c r="AP5" s="2925"/>
      <c r="AQ5" s="2925"/>
      <c r="AR5" s="2925"/>
      <c r="AS5" s="2925"/>
      <c r="AT5" s="2925"/>
      <c r="AU5" s="2925"/>
      <c r="AV5" s="2925"/>
      <c r="AW5" s="2925"/>
      <c r="AX5" s="2925"/>
      <c r="AY5" s="2925"/>
      <c r="AZ5" s="2925"/>
      <c r="BA5" s="2925"/>
      <c r="BB5" s="2925"/>
      <c r="BC5" s="2925"/>
      <c r="BD5" s="2925"/>
      <c r="BE5" s="2925"/>
      <c r="BF5" s="2925"/>
      <c r="BG5" s="2925"/>
      <c r="BH5" s="2925"/>
      <c r="BI5" s="2925"/>
      <c r="BJ5" s="2925"/>
      <c r="BK5" s="2925"/>
      <c r="BL5" s="2925"/>
      <c r="BM5" s="2925"/>
      <c r="BN5" s="2925"/>
      <c r="BO5" s="2925"/>
      <c r="BP5" s="2925"/>
      <c r="BQ5" s="2925"/>
      <c r="BR5" s="2925"/>
    </row>
    <row r="6" spans="1:70" ht="14.1" customHeight="1">
      <c r="A6" s="55"/>
      <c r="B6" s="61"/>
      <c r="D6" s="632"/>
      <c r="E6" s="632"/>
      <c r="F6" s="632"/>
      <c r="G6" s="632"/>
      <c r="H6" s="632"/>
      <c r="I6" s="632"/>
      <c r="J6" s="632"/>
      <c r="K6" s="632"/>
      <c r="L6" s="632"/>
      <c r="M6" s="632"/>
      <c r="N6" s="632"/>
      <c r="O6" s="632"/>
      <c r="P6" s="632"/>
      <c r="Q6" s="632"/>
      <c r="R6" s="632"/>
      <c r="S6" s="632"/>
      <c r="T6" s="632"/>
      <c r="U6" s="632"/>
      <c r="V6" s="632"/>
      <c r="W6" s="632"/>
      <c r="X6" s="632"/>
      <c r="Y6" s="632"/>
      <c r="Z6" s="632"/>
      <c r="AA6" s="622"/>
      <c r="AB6" s="566"/>
      <c r="AC6" s="1849"/>
      <c r="AD6" s="1849"/>
      <c r="AE6" s="1849"/>
      <c r="AF6" s="1849"/>
      <c r="AG6" s="1849"/>
      <c r="AH6" s="1849"/>
      <c r="AI6" s="1849"/>
      <c r="AJ6" s="1849"/>
      <c r="AK6" s="1849"/>
      <c r="AL6" s="1849"/>
      <c r="AM6" s="844"/>
      <c r="AN6" s="788"/>
      <c r="AO6" s="845"/>
      <c r="AP6" s="845"/>
      <c r="AQ6" s="845"/>
      <c r="AR6" s="845"/>
      <c r="AS6" s="845"/>
      <c r="AT6" s="845"/>
      <c r="AU6" s="845"/>
      <c r="AV6" s="845"/>
      <c r="AW6" s="845"/>
      <c r="AX6" s="845"/>
      <c r="AY6" s="845"/>
      <c r="AZ6" s="845"/>
      <c r="BA6" s="845"/>
      <c r="BB6" s="845"/>
      <c r="BC6" s="845"/>
      <c r="BD6" s="845"/>
      <c r="BE6" s="845"/>
      <c r="BF6" s="845"/>
      <c r="BG6" s="845"/>
      <c r="BH6" s="845"/>
      <c r="BI6" s="845"/>
      <c r="BJ6" s="845"/>
      <c r="BK6" s="845"/>
      <c r="BL6" s="845"/>
      <c r="BM6" s="845"/>
      <c r="BN6" s="845"/>
      <c r="BO6" s="845"/>
      <c r="BP6" s="845"/>
      <c r="BQ6" s="845"/>
      <c r="BR6" s="845"/>
    </row>
    <row r="7" spans="1:70" ht="14.1" customHeight="1">
      <c r="A7" s="55"/>
      <c r="B7" s="61"/>
      <c r="C7" s="531" t="s">
        <v>462</v>
      </c>
      <c r="D7" s="1852" t="s">
        <v>1269</v>
      </c>
      <c r="E7" s="1852"/>
      <c r="F7" s="1852"/>
      <c r="G7" s="1852"/>
      <c r="H7" s="1852"/>
      <c r="I7" s="1852"/>
      <c r="J7" s="1852"/>
      <c r="K7" s="1852"/>
      <c r="L7" s="1852"/>
      <c r="M7" s="1852"/>
      <c r="N7" s="1852"/>
      <c r="O7" s="1852"/>
      <c r="P7" s="1852"/>
      <c r="Q7" s="1852"/>
      <c r="R7" s="1852"/>
      <c r="S7" s="1852"/>
      <c r="T7" s="1852"/>
      <c r="U7" s="1852"/>
      <c r="V7" s="1852"/>
      <c r="W7" s="1852"/>
      <c r="X7" s="1852"/>
      <c r="Y7" s="1852"/>
      <c r="Z7" s="1852"/>
      <c r="AA7" s="846"/>
      <c r="AB7" s="566"/>
      <c r="AC7" s="1849"/>
      <c r="AD7" s="1849"/>
      <c r="AE7" s="1849"/>
      <c r="AF7" s="1849"/>
      <c r="AG7" s="1849"/>
      <c r="AH7" s="1849"/>
      <c r="AI7" s="1849"/>
      <c r="AJ7" s="1849"/>
      <c r="AK7" s="1849"/>
      <c r="AL7" s="1849"/>
      <c r="AM7" s="844"/>
      <c r="AO7" s="619"/>
      <c r="AP7" s="619"/>
      <c r="AQ7" s="619"/>
      <c r="AR7" s="619"/>
      <c r="AS7" s="619"/>
      <c r="AT7" s="619"/>
      <c r="AU7" s="619"/>
      <c r="AV7" s="619"/>
      <c r="AW7" s="619"/>
      <c r="AX7" s="619"/>
      <c r="AY7" s="619"/>
      <c r="AZ7" s="619"/>
      <c r="BA7" s="619"/>
      <c r="BB7" s="619"/>
      <c r="BC7" s="619"/>
      <c r="BD7" s="619"/>
      <c r="BE7" s="619"/>
      <c r="BF7" s="619"/>
      <c r="BG7" s="619"/>
      <c r="BH7" s="619"/>
      <c r="BI7" s="619"/>
      <c r="BJ7" s="619"/>
      <c r="BK7" s="619"/>
      <c r="BL7" s="619"/>
      <c r="BM7" s="619"/>
      <c r="BN7" s="619"/>
      <c r="BO7" s="619"/>
      <c r="BP7" s="619"/>
      <c r="BQ7" s="619"/>
    </row>
    <row r="8" spans="1:70" ht="14.1" customHeight="1">
      <c r="A8" s="55"/>
      <c r="B8" s="61"/>
      <c r="C8" s="55"/>
      <c r="D8" s="2205" t="s">
        <v>212</v>
      </c>
      <c r="E8" s="2205"/>
      <c r="F8" s="2205"/>
      <c r="G8" s="2205"/>
      <c r="H8" s="2205"/>
      <c r="I8" s="2205"/>
      <c r="J8" s="55"/>
      <c r="K8" s="55"/>
      <c r="L8" s="55"/>
      <c r="M8" s="55"/>
      <c r="N8" s="55"/>
      <c r="O8" s="55"/>
      <c r="P8" s="55"/>
      <c r="Q8" s="55"/>
      <c r="R8" s="55"/>
      <c r="S8" s="55"/>
      <c r="T8" s="55"/>
      <c r="U8" s="2205" t="s">
        <v>485</v>
      </c>
      <c r="V8" s="2205"/>
      <c r="W8" s="2205"/>
      <c r="X8" s="2205"/>
      <c r="Y8" s="2205"/>
      <c r="Z8" s="2205"/>
      <c r="AA8" s="2926"/>
      <c r="AB8" s="2926"/>
      <c r="AC8" s="2926"/>
      <c r="AD8" s="2926"/>
      <c r="AE8" s="2926"/>
      <c r="AF8" s="2926"/>
      <c r="AG8" s="2926"/>
      <c r="AH8" s="2926"/>
      <c r="AI8" s="2926"/>
      <c r="AJ8" s="2926"/>
      <c r="AK8" s="2926"/>
      <c r="AL8" s="619"/>
      <c r="AM8" s="844"/>
      <c r="AO8" s="619"/>
      <c r="AP8" s="619"/>
      <c r="AQ8" s="619"/>
      <c r="AR8" s="619"/>
      <c r="AS8" s="619"/>
      <c r="AT8" s="619"/>
      <c r="AU8" s="619"/>
      <c r="AV8" s="619"/>
      <c r="AW8" s="619"/>
      <c r="AX8" s="619"/>
      <c r="AY8" s="619"/>
      <c r="AZ8" s="619"/>
      <c r="BA8" s="619"/>
      <c r="BB8" s="619"/>
      <c r="BC8" s="619"/>
      <c r="BD8" s="619"/>
      <c r="BE8" s="619"/>
      <c r="BF8" s="619"/>
      <c r="BG8" s="619"/>
      <c r="BH8" s="619"/>
      <c r="BI8" s="619"/>
      <c r="BJ8" s="619"/>
      <c r="BK8" s="619"/>
      <c r="BL8" s="619"/>
      <c r="BM8" s="619"/>
      <c r="BN8" s="619"/>
      <c r="BO8" s="619"/>
      <c r="BP8" s="619"/>
      <c r="BQ8" s="619"/>
    </row>
    <row r="9" spans="1:70" ht="14.1" customHeight="1">
      <c r="A9" s="55"/>
      <c r="B9" s="61"/>
      <c r="C9" s="720"/>
      <c r="D9" s="1624" t="s">
        <v>1410</v>
      </c>
      <c r="E9" s="1624"/>
      <c r="F9" s="1624"/>
      <c r="G9" s="1624"/>
      <c r="H9" s="1624"/>
      <c r="I9" s="1624"/>
      <c r="J9" s="1751" t="s">
        <v>213</v>
      </c>
      <c r="K9" s="1752"/>
      <c r="L9" s="1752"/>
      <c r="M9" s="1752"/>
      <c r="N9" s="1752"/>
      <c r="O9" s="1752"/>
      <c r="P9" s="1752"/>
      <c r="Q9" s="1752"/>
      <c r="R9" s="1752"/>
      <c r="S9" s="1752"/>
      <c r="T9" s="1752"/>
      <c r="U9" s="2927" t="s">
        <v>1410</v>
      </c>
      <c r="V9" s="1624"/>
      <c r="W9" s="1624"/>
      <c r="X9" s="1624"/>
      <c r="Y9" s="1624"/>
      <c r="Z9" s="1624"/>
      <c r="AA9" s="1751" t="s">
        <v>213</v>
      </c>
      <c r="AB9" s="1752"/>
      <c r="AC9" s="1752"/>
      <c r="AD9" s="1752"/>
      <c r="AE9" s="1752"/>
      <c r="AF9" s="1752"/>
      <c r="AG9" s="1752"/>
      <c r="AH9" s="1752"/>
      <c r="AI9" s="1752"/>
      <c r="AJ9" s="1752"/>
      <c r="AK9" s="1753"/>
      <c r="AL9" s="619"/>
      <c r="AM9" s="651"/>
      <c r="AO9" s="619"/>
      <c r="AP9" s="619"/>
      <c r="AQ9" s="619"/>
      <c r="AR9" s="619"/>
      <c r="AS9" s="619"/>
      <c r="AT9" s="619"/>
      <c r="AU9" s="619"/>
      <c r="AV9" s="619"/>
      <c r="AW9" s="619"/>
      <c r="AX9" s="619"/>
      <c r="AY9" s="619"/>
      <c r="AZ9" s="619"/>
      <c r="BA9" s="619"/>
      <c r="BB9" s="619"/>
      <c r="BC9" s="619"/>
      <c r="BD9" s="619"/>
      <c r="BE9" s="619"/>
      <c r="BF9" s="619"/>
      <c r="BG9" s="619"/>
      <c r="BH9" s="619"/>
      <c r="BI9" s="619"/>
      <c r="BJ9" s="619"/>
      <c r="BK9" s="619"/>
      <c r="BL9" s="619"/>
      <c r="BM9" s="619"/>
      <c r="BN9" s="619"/>
      <c r="BO9" s="619"/>
      <c r="BP9" s="619"/>
      <c r="BQ9" s="619"/>
    </row>
    <row r="10" spans="1:70" ht="14.1" customHeight="1">
      <c r="A10" s="55"/>
      <c r="B10" s="61"/>
      <c r="C10" s="720"/>
      <c r="D10" s="2933"/>
      <c r="E10" s="2934"/>
      <c r="F10" s="2934"/>
      <c r="G10" s="2934"/>
      <c r="H10" s="2934"/>
      <c r="I10" s="2935"/>
      <c r="J10" s="2936"/>
      <c r="K10" s="2937"/>
      <c r="L10" s="2937"/>
      <c r="M10" s="2937"/>
      <c r="N10" s="2937"/>
      <c r="O10" s="2937"/>
      <c r="P10" s="2937"/>
      <c r="Q10" s="2937"/>
      <c r="R10" s="2937"/>
      <c r="S10" s="2937"/>
      <c r="T10" s="2937"/>
      <c r="U10" s="2938"/>
      <c r="V10" s="2934"/>
      <c r="W10" s="2934"/>
      <c r="X10" s="2934"/>
      <c r="Y10" s="2934"/>
      <c r="Z10" s="2935"/>
      <c r="AA10" s="2936"/>
      <c r="AB10" s="2937"/>
      <c r="AC10" s="2937"/>
      <c r="AD10" s="2937"/>
      <c r="AE10" s="2937"/>
      <c r="AF10" s="2937"/>
      <c r="AG10" s="2937"/>
      <c r="AH10" s="2937"/>
      <c r="AI10" s="2937"/>
      <c r="AJ10" s="2937"/>
      <c r="AK10" s="2939"/>
      <c r="AL10" s="619"/>
      <c r="AM10" s="651"/>
      <c r="AN10" s="118"/>
      <c r="AO10" s="619"/>
      <c r="AP10" s="619"/>
      <c r="AQ10" s="619"/>
      <c r="AR10" s="619"/>
      <c r="AS10" s="619"/>
      <c r="AT10" s="619"/>
      <c r="AU10" s="619"/>
      <c r="AV10" s="619"/>
      <c r="AW10" s="619"/>
      <c r="AX10" s="619"/>
      <c r="AY10" s="619"/>
      <c r="AZ10" s="619"/>
      <c r="BA10" s="619"/>
      <c r="BB10" s="619"/>
      <c r="BC10" s="619"/>
      <c r="BD10" s="619"/>
      <c r="BE10" s="619"/>
      <c r="BF10" s="619"/>
      <c r="BG10" s="619"/>
      <c r="BH10" s="619"/>
      <c r="BI10" s="619"/>
      <c r="BJ10" s="619"/>
      <c r="BK10" s="619"/>
      <c r="BL10" s="619"/>
      <c r="BM10" s="619"/>
      <c r="BN10" s="619"/>
      <c r="BO10" s="619"/>
      <c r="BP10" s="619"/>
      <c r="BQ10" s="619"/>
    </row>
    <row r="11" spans="1:70" ht="14.1" customHeight="1">
      <c r="A11" s="55"/>
      <c r="B11" s="61"/>
      <c r="C11" s="720"/>
      <c r="D11" s="2940"/>
      <c r="E11" s="2941"/>
      <c r="F11" s="2941"/>
      <c r="G11" s="2941"/>
      <c r="H11" s="2941"/>
      <c r="I11" s="2942"/>
      <c r="J11" s="2943"/>
      <c r="K11" s="2944"/>
      <c r="L11" s="2944"/>
      <c r="M11" s="2944"/>
      <c r="N11" s="2944"/>
      <c r="O11" s="2944"/>
      <c r="P11" s="2944"/>
      <c r="Q11" s="2944"/>
      <c r="R11" s="2944"/>
      <c r="S11" s="2944"/>
      <c r="T11" s="2944"/>
      <c r="U11" s="2945"/>
      <c r="V11" s="2941"/>
      <c r="W11" s="2941"/>
      <c r="X11" s="2941"/>
      <c r="Y11" s="2941"/>
      <c r="Z11" s="2942"/>
      <c r="AA11" s="2943"/>
      <c r="AB11" s="2944"/>
      <c r="AC11" s="2944"/>
      <c r="AD11" s="2944"/>
      <c r="AE11" s="2944"/>
      <c r="AF11" s="2944"/>
      <c r="AG11" s="2944"/>
      <c r="AH11" s="2944"/>
      <c r="AI11" s="2944"/>
      <c r="AJ11" s="2944"/>
      <c r="AK11" s="2946"/>
      <c r="AL11" s="67"/>
      <c r="AM11" s="844"/>
      <c r="AO11" s="619"/>
      <c r="AP11" s="619"/>
      <c r="AQ11" s="619"/>
      <c r="AR11" s="619"/>
      <c r="AS11" s="619"/>
      <c r="AT11" s="619"/>
      <c r="AU11" s="619"/>
      <c r="AV11" s="619"/>
      <c r="AW11" s="619"/>
      <c r="AX11" s="619"/>
      <c r="AY11" s="619"/>
      <c r="AZ11" s="619"/>
      <c r="BA11" s="619"/>
      <c r="BB11" s="619"/>
      <c r="BC11" s="619"/>
      <c r="BD11" s="619"/>
      <c r="BE11" s="619"/>
      <c r="BF11" s="619"/>
      <c r="BG11" s="619"/>
      <c r="BH11" s="619"/>
      <c r="BI11" s="619"/>
      <c r="BJ11" s="619"/>
      <c r="BK11" s="619"/>
      <c r="BL11" s="619"/>
      <c r="BM11" s="619"/>
      <c r="BN11" s="619"/>
      <c r="BO11" s="619"/>
      <c r="BP11" s="619"/>
      <c r="BQ11" s="619"/>
    </row>
    <row r="12" spans="1:70" ht="14.1" customHeight="1">
      <c r="A12" s="55"/>
      <c r="B12" s="61"/>
      <c r="C12" s="720"/>
      <c r="D12" s="2940"/>
      <c r="E12" s="2941"/>
      <c r="F12" s="2941"/>
      <c r="G12" s="2941"/>
      <c r="H12" s="2941"/>
      <c r="I12" s="2942"/>
      <c r="J12" s="2943"/>
      <c r="K12" s="2944"/>
      <c r="L12" s="2944"/>
      <c r="M12" s="2944"/>
      <c r="N12" s="2944"/>
      <c r="O12" s="2944"/>
      <c r="P12" s="2944"/>
      <c r="Q12" s="2944"/>
      <c r="R12" s="2944"/>
      <c r="S12" s="2944"/>
      <c r="T12" s="2944"/>
      <c r="U12" s="2945"/>
      <c r="V12" s="2941"/>
      <c r="W12" s="2941"/>
      <c r="X12" s="2941"/>
      <c r="Y12" s="2941"/>
      <c r="Z12" s="2942"/>
      <c r="AA12" s="2943"/>
      <c r="AB12" s="2944"/>
      <c r="AC12" s="2944"/>
      <c r="AD12" s="2944"/>
      <c r="AE12" s="2944"/>
      <c r="AF12" s="2944"/>
      <c r="AG12" s="2944"/>
      <c r="AH12" s="2944"/>
      <c r="AI12" s="2944"/>
      <c r="AJ12" s="2944"/>
      <c r="AK12" s="2946"/>
      <c r="AL12" s="118"/>
      <c r="AM12" s="651"/>
      <c r="AO12" s="619"/>
      <c r="AP12" s="619"/>
      <c r="AQ12" s="619"/>
      <c r="AR12" s="619"/>
      <c r="AS12" s="619"/>
      <c r="AT12" s="619"/>
      <c r="AU12" s="619"/>
      <c r="AV12" s="619"/>
      <c r="AW12" s="619"/>
      <c r="AX12" s="619"/>
      <c r="AY12" s="619"/>
      <c r="AZ12" s="619"/>
      <c r="BA12" s="619"/>
      <c r="BB12" s="619"/>
      <c r="BC12" s="619"/>
      <c r="BD12" s="619"/>
      <c r="BE12" s="619"/>
      <c r="BF12" s="619"/>
      <c r="BG12" s="619"/>
      <c r="BH12" s="619"/>
      <c r="BI12" s="619"/>
      <c r="BJ12" s="619"/>
      <c r="BK12" s="619"/>
      <c r="BL12" s="619"/>
      <c r="BM12" s="619"/>
      <c r="BN12" s="619"/>
      <c r="BO12" s="619"/>
      <c r="BP12" s="619"/>
      <c r="BQ12" s="619"/>
    </row>
    <row r="13" spans="1:70" ht="14.1" customHeight="1">
      <c r="A13" s="55"/>
      <c r="B13" s="61"/>
      <c r="C13" s="720"/>
      <c r="D13" s="2949"/>
      <c r="E13" s="2950"/>
      <c r="F13" s="2950"/>
      <c r="G13" s="2950"/>
      <c r="H13" s="2950"/>
      <c r="I13" s="2951"/>
      <c r="J13" s="2952"/>
      <c r="K13" s="2953"/>
      <c r="L13" s="2953"/>
      <c r="M13" s="2953"/>
      <c r="N13" s="2953"/>
      <c r="O13" s="2953"/>
      <c r="P13" s="2953"/>
      <c r="Q13" s="2953"/>
      <c r="R13" s="2953"/>
      <c r="S13" s="2953"/>
      <c r="T13" s="2953"/>
      <c r="U13" s="2954"/>
      <c r="V13" s="2950"/>
      <c r="W13" s="2950"/>
      <c r="X13" s="2950"/>
      <c r="Y13" s="2950"/>
      <c r="Z13" s="2951"/>
      <c r="AA13" s="2952"/>
      <c r="AB13" s="2953"/>
      <c r="AC13" s="2953"/>
      <c r="AD13" s="2953"/>
      <c r="AE13" s="2953"/>
      <c r="AF13" s="2953"/>
      <c r="AG13" s="2953"/>
      <c r="AH13" s="2953"/>
      <c r="AI13" s="2953"/>
      <c r="AJ13" s="2953"/>
      <c r="AK13" s="2955"/>
      <c r="AL13" s="118"/>
      <c r="AM13" s="651"/>
      <c r="AN13" s="67"/>
      <c r="AO13" s="619"/>
      <c r="AP13" s="619"/>
      <c r="AQ13" s="619"/>
      <c r="AR13" s="619"/>
      <c r="AS13" s="619"/>
      <c r="AT13" s="619"/>
      <c r="AU13" s="619"/>
      <c r="AV13" s="619"/>
      <c r="AW13" s="619"/>
      <c r="AX13" s="619"/>
      <c r="AY13" s="619"/>
      <c r="AZ13" s="619"/>
      <c r="BA13" s="619"/>
      <c r="BB13" s="619"/>
      <c r="BC13" s="619"/>
      <c r="BD13" s="619"/>
      <c r="BE13" s="619"/>
      <c r="BF13" s="619"/>
      <c r="BG13" s="619"/>
      <c r="BH13" s="619"/>
      <c r="BI13" s="619"/>
      <c r="BJ13" s="619"/>
      <c r="BK13" s="619"/>
      <c r="BL13" s="619"/>
      <c r="BM13" s="619"/>
      <c r="BN13" s="619"/>
      <c r="BO13" s="619"/>
      <c r="BP13" s="619"/>
      <c r="BQ13" s="619"/>
    </row>
    <row r="14" spans="1:70" ht="14.1" customHeight="1">
      <c r="B14" s="799"/>
      <c r="C14" s="739"/>
      <c r="D14" s="561" t="s">
        <v>30</v>
      </c>
      <c r="E14" s="2216" t="s">
        <v>486</v>
      </c>
      <c r="F14" s="2216"/>
      <c r="G14" s="2216"/>
      <c r="H14" s="2216"/>
      <c r="I14" s="2216"/>
      <c r="J14" s="2216"/>
      <c r="K14" s="2216"/>
      <c r="L14" s="2216"/>
      <c r="M14" s="2216"/>
      <c r="N14" s="2216"/>
      <c r="O14" s="2216"/>
      <c r="P14" s="2216"/>
      <c r="Q14" s="2216"/>
      <c r="R14" s="2216"/>
      <c r="S14" s="2216"/>
      <c r="T14" s="2216"/>
      <c r="U14" s="2216"/>
      <c r="V14" s="2216"/>
      <c r="W14" s="2216"/>
      <c r="X14" s="2216"/>
      <c r="Y14" s="2216"/>
      <c r="Z14" s="2216"/>
      <c r="AA14" s="62"/>
      <c r="AB14" s="566"/>
      <c r="AC14" s="118"/>
      <c r="AD14" s="118"/>
      <c r="AE14" s="118"/>
      <c r="AF14" s="118"/>
      <c r="AG14" s="118"/>
      <c r="AH14" s="118"/>
      <c r="AI14" s="118"/>
      <c r="AJ14" s="118"/>
      <c r="AK14" s="118"/>
      <c r="AL14" s="118"/>
      <c r="AM14" s="651"/>
      <c r="AN14" s="67"/>
      <c r="AO14" s="619"/>
      <c r="AP14" s="619"/>
      <c r="AQ14" s="619"/>
      <c r="AR14" s="619"/>
      <c r="AS14" s="619"/>
      <c r="AT14" s="619"/>
      <c r="AU14" s="619"/>
      <c r="AV14" s="619"/>
      <c r="AW14" s="619"/>
      <c r="AX14" s="619"/>
      <c r="AY14" s="619"/>
      <c r="AZ14" s="619"/>
      <c r="BA14" s="619"/>
      <c r="BB14" s="619"/>
      <c r="BC14" s="619"/>
      <c r="BD14" s="619"/>
      <c r="BE14" s="619"/>
      <c r="BF14" s="619"/>
      <c r="BG14" s="619"/>
      <c r="BH14" s="619"/>
      <c r="BI14" s="619"/>
      <c r="BJ14" s="619"/>
      <c r="BK14" s="619"/>
      <c r="BL14" s="619"/>
      <c r="BM14" s="619"/>
      <c r="BN14" s="619"/>
      <c r="BO14" s="619"/>
      <c r="BP14" s="619"/>
      <c r="BQ14" s="619"/>
    </row>
    <row r="15" spans="1:70" ht="14.1" customHeight="1">
      <c r="A15" s="55"/>
      <c r="B15" s="849"/>
      <c r="C15" s="55"/>
      <c r="D15" s="850"/>
      <c r="E15" s="850"/>
      <c r="F15" s="850"/>
      <c r="G15" s="850"/>
      <c r="H15" s="850"/>
      <c r="I15" s="850"/>
      <c r="J15" s="850"/>
      <c r="K15" s="850"/>
      <c r="L15" s="850"/>
      <c r="M15" s="850"/>
      <c r="N15" s="850"/>
      <c r="O15" s="850"/>
      <c r="P15" s="850"/>
      <c r="Q15" s="850"/>
      <c r="R15" s="850"/>
      <c r="S15" s="850"/>
      <c r="T15" s="850"/>
      <c r="AA15" s="62"/>
      <c r="AB15" s="566"/>
      <c r="AC15" s="118"/>
      <c r="AD15" s="118"/>
      <c r="AE15" s="118"/>
      <c r="AF15" s="118"/>
      <c r="AG15" s="118"/>
      <c r="AH15" s="118"/>
      <c r="AI15" s="118"/>
      <c r="AJ15" s="118"/>
      <c r="AK15" s="118"/>
      <c r="AL15" s="118"/>
      <c r="AM15" s="651"/>
      <c r="AN15" s="67"/>
      <c r="AO15" s="619"/>
      <c r="AP15" s="619"/>
      <c r="AQ15" s="619"/>
      <c r="AR15" s="619"/>
      <c r="AS15" s="619"/>
      <c r="AT15" s="619"/>
      <c r="AU15" s="619"/>
      <c r="AV15" s="619"/>
      <c r="AW15" s="619"/>
      <c r="AX15" s="619"/>
      <c r="AY15" s="619"/>
      <c r="AZ15" s="619"/>
      <c r="BA15" s="619"/>
      <c r="BB15" s="619"/>
      <c r="BC15" s="619"/>
      <c r="BD15" s="619"/>
      <c r="BE15" s="619"/>
      <c r="BF15" s="619"/>
      <c r="BG15" s="619"/>
      <c r="BH15" s="619"/>
      <c r="BI15" s="619"/>
      <c r="BJ15" s="619"/>
      <c r="BK15" s="619"/>
      <c r="BL15" s="619"/>
      <c r="BM15" s="619"/>
      <c r="BN15" s="619"/>
      <c r="BO15" s="619"/>
      <c r="BP15" s="619"/>
      <c r="BQ15" s="619"/>
    </row>
    <row r="16" spans="1:70" ht="14.1" customHeight="1">
      <c r="A16" s="55"/>
      <c r="B16" s="61"/>
      <c r="C16" s="531" t="s">
        <v>460</v>
      </c>
      <c r="D16" s="1852" t="s">
        <v>1411</v>
      </c>
      <c r="E16" s="1852"/>
      <c r="F16" s="1852"/>
      <c r="G16" s="1852"/>
      <c r="H16" s="1852"/>
      <c r="I16" s="1852"/>
      <c r="J16" s="1852"/>
      <c r="K16" s="1852"/>
      <c r="L16" s="1852"/>
      <c r="M16" s="1852"/>
      <c r="N16" s="1852"/>
      <c r="O16" s="1852"/>
      <c r="P16" s="1852"/>
      <c r="Q16" s="1852"/>
      <c r="R16" s="1852"/>
      <c r="S16" s="1852"/>
      <c r="T16" s="1852"/>
      <c r="U16" s="1852"/>
      <c r="V16" s="1852"/>
      <c r="W16" s="1852"/>
      <c r="X16" s="1852"/>
      <c r="Y16" s="1852"/>
      <c r="AA16" s="62"/>
      <c r="AB16" s="566"/>
      <c r="AC16" s="619"/>
      <c r="AD16" s="619"/>
      <c r="AE16" s="619"/>
      <c r="AF16" s="619"/>
      <c r="AG16" s="619"/>
      <c r="AH16" s="619"/>
      <c r="AI16" s="619"/>
      <c r="AJ16" s="619"/>
      <c r="AK16" s="619"/>
      <c r="AL16" s="118"/>
      <c r="AM16" s="844"/>
      <c r="AN16" s="67"/>
      <c r="AO16" s="619"/>
      <c r="AP16" s="619"/>
      <c r="AQ16" s="619"/>
      <c r="AR16" s="619"/>
      <c r="AS16" s="619"/>
      <c r="AT16" s="619"/>
      <c r="AU16" s="619"/>
      <c r="AV16" s="619"/>
      <c r="AW16" s="619"/>
      <c r="AX16" s="619"/>
      <c r="AY16" s="619"/>
      <c r="AZ16" s="619"/>
      <c r="BA16" s="619"/>
      <c r="BB16" s="619"/>
      <c r="BC16" s="619"/>
      <c r="BD16" s="619"/>
      <c r="BE16" s="619"/>
      <c r="BF16" s="619"/>
      <c r="BG16" s="619"/>
      <c r="BH16" s="619"/>
      <c r="BI16" s="619"/>
      <c r="BJ16" s="619"/>
      <c r="BK16" s="619"/>
      <c r="BL16" s="619"/>
      <c r="BM16" s="619"/>
      <c r="BN16" s="619"/>
      <c r="BO16" s="619"/>
      <c r="BP16" s="619"/>
      <c r="BQ16" s="619"/>
    </row>
    <row r="17" spans="1:69" ht="14.1" customHeight="1">
      <c r="A17" s="55"/>
      <c r="B17" s="61"/>
      <c r="C17" s="55"/>
      <c r="D17" s="2947"/>
      <c r="E17" s="2947"/>
      <c r="F17" s="2947"/>
      <c r="G17" s="2947"/>
      <c r="H17" s="2947"/>
      <c r="I17" s="2947"/>
      <c r="J17" s="2947"/>
      <c r="K17" s="2947"/>
      <c r="L17" s="2947"/>
      <c r="M17" s="2947"/>
      <c r="N17" s="2947"/>
      <c r="O17" s="2947"/>
      <c r="P17" s="2947"/>
      <c r="Q17" s="2947"/>
      <c r="R17" s="2947"/>
      <c r="S17" s="2947"/>
      <c r="T17" s="2947"/>
      <c r="U17" s="2947"/>
      <c r="V17" s="2947"/>
      <c r="W17" s="2947"/>
      <c r="X17" s="2947"/>
      <c r="Y17" s="2947"/>
      <c r="Z17" s="2947"/>
      <c r="AA17" s="851"/>
      <c r="AB17" s="566"/>
      <c r="AC17" s="118"/>
      <c r="AD17" s="118"/>
      <c r="AE17" s="118"/>
      <c r="AF17" s="118"/>
      <c r="AG17" s="118"/>
      <c r="AH17" s="118"/>
      <c r="AI17" s="118"/>
      <c r="AJ17" s="118"/>
      <c r="AK17" s="118"/>
      <c r="AL17" s="118"/>
      <c r="AM17" s="844"/>
      <c r="AO17" s="619"/>
      <c r="AP17" s="619"/>
      <c r="AQ17" s="619"/>
      <c r="AR17" s="619"/>
      <c r="AS17" s="619"/>
      <c r="AT17" s="619"/>
      <c r="AU17" s="619"/>
      <c r="AV17" s="619"/>
      <c r="AW17" s="619"/>
      <c r="AX17" s="619"/>
      <c r="AY17" s="619"/>
      <c r="AZ17" s="619"/>
      <c r="BA17" s="619"/>
      <c r="BB17" s="619"/>
      <c r="BC17" s="619"/>
      <c r="BD17" s="619"/>
      <c r="BE17" s="619"/>
      <c r="BF17" s="619"/>
      <c r="BG17" s="619"/>
      <c r="BH17" s="619"/>
      <c r="BI17" s="619"/>
      <c r="BJ17" s="619"/>
      <c r="BK17" s="619"/>
      <c r="BL17" s="619"/>
      <c r="BM17" s="619"/>
      <c r="BN17" s="619"/>
      <c r="BO17" s="619"/>
      <c r="BP17" s="619"/>
      <c r="BQ17" s="619"/>
    </row>
    <row r="18" spans="1:69" ht="14.1" customHeight="1">
      <c r="A18" s="55"/>
      <c r="B18" s="66"/>
      <c r="D18" s="2947"/>
      <c r="E18" s="2947"/>
      <c r="F18" s="2947"/>
      <c r="G18" s="2947"/>
      <c r="H18" s="2947"/>
      <c r="I18" s="2947"/>
      <c r="J18" s="2947"/>
      <c r="K18" s="2947"/>
      <c r="L18" s="2947"/>
      <c r="M18" s="2947"/>
      <c r="N18" s="2947"/>
      <c r="O18" s="2947"/>
      <c r="P18" s="2947"/>
      <c r="Q18" s="2947"/>
      <c r="R18" s="2947"/>
      <c r="S18" s="2947"/>
      <c r="T18" s="2947"/>
      <c r="U18" s="2947"/>
      <c r="V18" s="2947"/>
      <c r="W18" s="2947"/>
      <c r="X18" s="2947"/>
      <c r="Y18" s="2947"/>
      <c r="Z18" s="2947"/>
      <c r="AA18" s="851"/>
      <c r="AB18" s="566"/>
      <c r="AC18" s="118"/>
      <c r="AD18" s="118"/>
      <c r="AE18" s="118"/>
      <c r="AF18" s="118"/>
      <c r="AG18" s="118"/>
      <c r="AH18" s="118"/>
      <c r="AI18" s="118"/>
      <c r="AJ18" s="118"/>
      <c r="AK18" s="118"/>
      <c r="AL18" s="118"/>
      <c r="AM18" s="844"/>
      <c r="AO18" s="619"/>
      <c r="AP18" s="619"/>
      <c r="AQ18" s="619"/>
      <c r="AR18" s="619"/>
      <c r="AS18" s="619"/>
      <c r="AT18" s="619"/>
      <c r="AU18" s="619"/>
      <c r="AV18" s="619"/>
      <c r="AW18" s="619"/>
      <c r="AX18" s="619"/>
      <c r="AY18" s="619"/>
      <c r="AZ18" s="619"/>
      <c r="BA18" s="619"/>
      <c r="BB18" s="619"/>
      <c r="BC18" s="619"/>
      <c r="BD18" s="619"/>
      <c r="BE18" s="619"/>
      <c r="BF18" s="619"/>
      <c r="BG18" s="619"/>
      <c r="BH18" s="619"/>
      <c r="BI18" s="619"/>
      <c r="BJ18" s="619"/>
      <c r="BK18" s="619"/>
      <c r="BL18" s="619"/>
      <c r="BM18" s="619"/>
      <c r="BN18" s="619"/>
      <c r="BO18" s="619"/>
      <c r="BP18" s="619"/>
      <c r="BQ18" s="619"/>
    </row>
    <row r="19" spans="1:69" ht="14.1" customHeight="1">
      <c r="A19" s="55"/>
      <c r="B19" s="66"/>
      <c r="D19" s="2947"/>
      <c r="E19" s="2947"/>
      <c r="F19" s="2947"/>
      <c r="G19" s="2947"/>
      <c r="H19" s="2947"/>
      <c r="I19" s="2947"/>
      <c r="J19" s="2947"/>
      <c r="K19" s="2947"/>
      <c r="L19" s="2947"/>
      <c r="M19" s="2947"/>
      <c r="N19" s="2947"/>
      <c r="O19" s="2947"/>
      <c r="P19" s="2947"/>
      <c r="Q19" s="2947"/>
      <c r="R19" s="2947"/>
      <c r="S19" s="2947"/>
      <c r="T19" s="2947"/>
      <c r="U19" s="2947"/>
      <c r="V19" s="2947"/>
      <c r="W19" s="2947"/>
      <c r="X19" s="2947"/>
      <c r="Y19" s="2947"/>
      <c r="Z19" s="2947"/>
      <c r="AA19" s="851"/>
      <c r="AB19" s="566"/>
      <c r="AC19" s="118"/>
      <c r="AD19" s="118"/>
      <c r="AE19" s="118"/>
      <c r="AF19" s="118"/>
      <c r="AG19" s="118"/>
      <c r="AH19" s="118"/>
      <c r="AI19" s="118"/>
      <c r="AJ19" s="118"/>
      <c r="AK19" s="118"/>
      <c r="AL19" s="118"/>
      <c r="AM19" s="844"/>
      <c r="AO19" s="619"/>
      <c r="AP19" s="619"/>
      <c r="AQ19" s="619"/>
      <c r="AR19" s="619"/>
      <c r="AS19" s="619"/>
      <c r="AT19" s="619"/>
      <c r="AU19" s="619"/>
      <c r="AV19" s="619"/>
      <c r="AW19" s="619"/>
      <c r="AX19" s="619"/>
      <c r="AY19" s="619"/>
      <c r="AZ19" s="619"/>
      <c r="BA19" s="619"/>
      <c r="BB19" s="619"/>
      <c r="BC19" s="619"/>
      <c r="BD19" s="619"/>
      <c r="BE19" s="619"/>
      <c r="BF19" s="619"/>
      <c r="BG19" s="619"/>
      <c r="BH19" s="619"/>
      <c r="BI19" s="619"/>
      <c r="BJ19" s="619"/>
      <c r="BK19" s="619"/>
      <c r="BL19" s="619"/>
      <c r="BM19" s="619"/>
      <c r="BN19" s="619"/>
      <c r="BO19" s="619"/>
      <c r="BP19" s="619"/>
      <c r="BQ19" s="619"/>
    </row>
    <row r="20" spans="1:69" ht="14.1" customHeight="1">
      <c r="A20" s="55"/>
      <c r="B20" s="61"/>
      <c r="C20" s="55"/>
      <c r="K20" s="565"/>
      <c r="L20" s="565"/>
      <c r="M20" s="565"/>
      <c r="N20" s="565"/>
      <c r="O20" s="565"/>
      <c r="P20" s="565"/>
      <c r="Q20" s="565"/>
      <c r="R20" s="565"/>
      <c r="S20" s="565"/>
      <c r="T20" s="565"/>
      <c r="U20" s="565"/>
      <c r="V20" s="565"/>
      <c r="W20" s="565"/>
      <c r="X20" s="565"/>
      <c r="Y20" s="565"/>
      <c r="Z20" s="565"/>
      <c r="AA20" s="851"/>
      <c r="AB20" s="566"/>
      <c r="AC20" s="118"/>
      <c r="AD20" s="118"/>
      <c r="AE20" s="118"/>
      <c r="AF20" s="118"/>
      <c r="AG20" s="118"/>
      <c r="AH20" s="118"/>
      <c r="AI20" s="118"/>
      <c r="AJ20" s="118"/>
      <c r="AK20" s="118"/>
      <c r="AL20" s="118"/>
      <c r="AM20" s="844"/>
      <c r="AO20" s="619"/>
      <c r="AP20" s="619"/>
      <c r="AQ20" s="619"/>
      <c r="AR20" s="619"/>
      <c r="AS20" s="619"/>
      <c r="AT20" s="619"/>
      <c r="AU20" s="619"/>
      <c r="AV20" s="619"/>
      <c r="AW20" s="619"/>
      <c r="AX20" s="619"/>
      <c r="AY20" s="619"/>
      <c r="AZ20" s="619"/>
      <c r="BA20" s="619"/>
      <c r="BB20" s="619"/>
      <c r="BC20" s="619"/>
      <c r="BD20" s="619"/>
      <c r="BE20" s="619"/>
      <c r="BF20" s="619"/>
      <c r="BG20" s="619"/>
      <c r="BH20" s="619"/>
      <c r="BI20" s="619"/>
      <c r="BJ20" s="619"/>
      <c r="BK20" s="619"/>
      <c r="BL20" s="619"/>
      <c r="BM20" s="619"/>
      <c r="BN20" s="619"/>
      <c r="BO20" s="619"/>
      <c r="BP20" s="619"/>
      <c r="BQ20" s="619"/>
    </row>
    <row r="21" spans="1:69" ht="14.1" customHeight="1">
      <c r="A21" s="55"/>
      <c r="B21" s="2836" t="s">
        <v>574</v>
      </c>
      <c r="C21" s="2948"/>
      <c r="D21" s="2216" t="s">
        <v>1048</v>
      </c>
      <c r="E21" s="2216"/>
      <c r="F21" s="2216"/>
      <c r="G21" s="2216"/>
      <c r="H21" s="2216"/>
      <c r="I21" s="2216"/>
      <c r="J21" s="2216"/>
      <c r="K21" s="2216"/>
      <c r="L21" s="2216"/>
      <c r="M21" s="2216"/>
      <c r="N21" s="2216"/>
      <c r="O21" s="2216"/>
      <c r="P21" s="2216"/>
      <c r="Q21" s="2216"/>
      <c r="R21" s="2216"/>
      <c r="S21" s="2216"/>
      <c r="T21" s="2216"/>
      <c r="U21" s="2216"/>
      <c r="V21" s="2216"/>
      <c r="W21" s="2216"/>
      <c r="X21" s="2216"/>
      <c r="Y21" s="2216"/>
      <c r="Z21" s="2216"/>
      <c r="AA21" s="622"/>
      <c r="AB21" s="551" t="s">
        <v>127</v>
      </c>
      <c r="AC21" s="1849" t="s">
        <v>826</v>
      </c>
      <c r="AD21" s="1849"/>
      <c r="AE21" s="1849"/>
      <c r="AF21" s="1849"/>
      <c r="AG21" s="1849"/>
      <c r="AH21" s="1849"/>
      <c r="AI21" s="1849"/>
      <c r="AJ21" s="1849"/>
      <c r="AK21" s="1849"/>
      <c r="AL21" s="1849"/>
      <c r="AM21" s="651"/>
      <c r="AO21" s="619"/>
      <c r="AP21" s="619"/>
      <c r="AQ21" s="619"/>
      <c r="AR21" s="619"/>
      <c r="AS21" s="619"/>
      <c r="AT21" s="619"/>
      <c r="AU21" s="619"/>
      <c r="AV21" s="619"/>
      <c r="AW21" s="619"/>
      <c r="AX21" s="619"/>
      <c r="AY21" s="619"/>
      <c r="AZ21" s="619"/>
      <c r="BA21" s="619"/>
      <c r="BB21" s="619"/>
      <c r="BC21" s="619"/>
      <c r="BD21" s="619"/>
      <c r="BE21" s="619"/>
      <c r="BF21" s="619"/>
      <c r="BG21" s="619"/>
      <c r="BH21" s="619"/>
      <c r="BI21" s="619"/>
      <c r="BJ21" s="619"/>
      <c r="BK21" s="619"/>
      <c r="BL21" s="619"/>
      <c r="BM21" s="619"/>
      <c r="BN21" s="619"/>
      <c r="BO21" s="619"/>
      <c r="BP21" s="619"/>
      <c r="BQ21" s="619"/>
    </row>
    <row r="22" spans="1:69" ht="14.1" customHeight="1">
      <c r="A22" s="55"/>
      <c r="B22" s="61"/>
      <c r="C22" s="55"/>
      <c r="D22" s="577"/>
      <c r="E22" s="577"/>
      <c r="F22" s="577"/>
      <c r="G22" s="577"/>
      <c r="H22" s="577"/>
      <c r="I22" s="577"/>
      <c r="J22" s="577"/>
      <c r="K22" s="577"/>
      <c r="L22" s="577"/>
      <c r="M22" s="577"/>
      <c r="N22" s="577"/>
      <c r="O22" s="577"/>
      <c r="P22" s="577"/>
      <c r="Q22" s="577"/>
      <c r="R22" s="577"/>
      <c r="S22" s="577"/>
      <c r="T22" s="577"/>
      <c r="U22" s="577"/>
      <c r="V22" s="577"/>
      <c r="W22" s="577"/>
      <c r="X22" s="577"/>
      <c r="Y22" s="577"/>
      <c r="Z22" s="577"/>
      <c r="AA22" s="622"/>
      <c r="AB22" s="586"/>
      <c r="AC22" s="1849"/>
      <c r="AD22" s="1849"/>
      <c r="AE22" s="1849"/>
      <c r="AF22" s="1849"/>
      <c r="AG22" s="1849"/>
      <c r="AH22" s="1849"/>
      <c r="AI22" s="1849"/>
      <c r="AJ22" s="1849"/>
      <c r="AK22" s="1849"/>
      <c r="AL22" s="1849"/>
      <c r="AM22" s="651"/>
      <c r="AO22" s="619"/>
      <c r="AP22" s="619"/>
      <c r="AQ22" s="619"/>
      <c r="AR22" s="619"/>
      <c r="AS22" s="619"/>
      <c r="AT22" s="619"/>
      <c r="AU22" s="619"/>
      <c r="AV22" s="619"/>
      <c r="AW22" s="619"/>
      <c r="AX22" s="619"/>
      <c r="AY22" s="619"/>
      <c r="AZ22" s="619"/>
      <c r="BA22" s="619"/>
      <c r="BB22" s="619"/>
      <c r="BC22" s="619"/>
      <c r="BD22" s="619"/>
      <c r="BE22" s="619"/>
      <c r="BF22" s="619"/>
      <c r="BG22" s="619"/>
      <c r="BH22" s="619"/>
      <c r="BI22" s="619"/>
      <c r="BJ22" s="619"/>
      <c r="BK22" s="619"/>
      <c r="BL22" s="619"/>
      <c r="BM22" s="619"/>
      <c r="BN22" s="619"/>
      <c r="BO22" s="619"/>
      <c r="BP22" s="619"/>
      <c r="BQ22" s="619"/>
    </row>
    <row r="23" spans="1:69" ht="14.1" customHeight="1">
      <c r="A23" s="55"/>
      <c r="B23" s="61"/>
      <c r="C23" s="604" t="s">
        <v>457</v>
      </c>
      <c r="D23" s="1852" t="s">
        <v>1094</v>
      </c>
      <c r="E23" s="1852"/>
      <c r="F23" s="1852"/>
      <c r="G23" s="1852"/>
      <c r="H23" s="1852"/>
      <c r="I23" s="2956"/>
      <c r="J23" s="2956"/>
      <c r="K23" s="2956"/>
      <c r="L23" s="2956"/>
      <c r="M23" s="2956"/>
      <c r="N23" s="2956"/>
      <c r="O23" s="2956"/>
      <c r="P23" s="2956"/>
      <c r="Q23" s="2956"/>
      <c r="R23" s="2956"/>
      <c r="S23" s="2956"/>
      <c r="T23" s="2956"/>
      <c r="U23" s="2956"/>
      <c r="V23" s="2956"/>
      <c r="W23" s="2956"/>
      <c r="X23" s="2956"/>
      <c r="Y23" s="2956"/>
      <c r="Z23" s="2956"/>
      <c r="AA23" s="622"/>
      <c r="AB23" s="551" t="s">
        <v>127</v>
      </c>
      <c r="AC23" s="1849" t="s">
        <v>773</v>
      </c>
      <c r="AD23" s="1849"/>
      <c r="AE23" s="1849"/>
      <c r="AF23" s="1849"/>
      <c r="AG23" s="1849"/>
      <c r="AH23" s="1849"/>
      <c r="AI23" s="1849"/>
      <c r="AJ23" s="1849"/>
      <c r="AK23" s="1849"/>
      <c r="AL23" s="1849"/>
      <c r="AM23" s="651"/>
      <c r="AO23" s="619"/>
      <c r="AP23" s="619"/>
      <c r="AQ23" s="619"/>
      <c r="AR23" s="619"/>
      <c r="AS23" s="619"/>
      <c r="AT23" s="619"/>
      <c r="AU23" s="619"/>
      <c r="AV23" s="619"/>
      <c r="AW23" s="619"/>
      <c r="AX23" s="619"/>
      <c r="AY23" s="619"/>
      <c r="AZ23" s="619"/>
      <c r="BA23" s="619"/>
      <c r="BB23" s="619"/>
      <c r="BC23" s="619"/>
      <c r="BD23" s="619"/>
      <c r="BE23" s="619"/>
      <c r="BF23" s="619"/>
      <c r="BG23" s="619"/>
      <c r="BH23" s="619"/>
      <c r="BI23" s="619"/>
      <c r="BJ23" s="619"/>
      <c r="BK23" s="619"/>
      <c r="BL23" s="619"/>
      <c r="BM23" s="619"/>
      <c r="BN23" s="619"/>
      <c r="BO23" s="619"/>
      <c r="BP23" s="619"/>
      <c r="BQ23" s="619"/>
    </row>
    <row r="24" spans="1:69" ht="14.1" customHeight="1">
      <c r="A24" s="55"/>
      <c r="B24" s="61"/>
      <c r="D24" s="734" t="s">
        <v>482</v>
      </c>
      <c r="E24" s="2926" t="s">
        <v>483</v>
      </c>
      <c r="F24" s="2926"/>
      <c r="G24" s="2926"/>
      <c r="H24" s="2926"/>
      <c r="I24" s="2926"/>
      <c r="J24" s="2926"/>
      <c r="K24" s="2926"/>
      <c r="L24" s="2926"/>
      <c r="M24" s="852" t="s">
        <v>484</v>
      </c>
      <c r="N24" s="2957" t="s">
        <v>142</v>
      </c>
      <c r="O24" s="2957"/>
      <c r="P24" s="2958"/>
      <c r="Q24" s="2958"/>
      <c r="R24" s="852" t="s">
        <v>99</v>
      </c>
      <c r="S24" s="2958"/>
      <c r="T24" s="2958"/>
      <c r="U24" s="852" t="s">
        <v>28</v>
      </c>
      <c r="V24" s="2958"/>
      <c r="W24" s="2958"/>
      <c r="X24" s="2926" t="s">
        <v>311</v>
      </c>
      <c r="Y24" s="2926"/>
      <c r="AA24" s="851"/>
      <c r="AB24" s="853"/>
      <c r="AC24" s="1849"/>
      <c r="AD24" s="1849"/>
      <c r="AE24" s="1849"/>
      <c r="AF24" s="1849"/>
      <c r="AG24" s="1849"/>
      <c r="AH24" s="1849"/>
      <c r="AI24" s="1849"/>
      <c r="AJ24" s="1849"/>
      <c r="AK24" s="1849"/>
      <c r="AL24" s="1849"/>
      <c r="AM24" s="844"/>
      <c r="AO24" s="619"/>
      <c r="AP24" s="619"/>
      <c r="AQ24" s="619"/>
      <c r="AR24" s="619"/>
      <c r="AS24" s="619"/>
      <c r="AT24" s="619"/>
      <c r="AU24" s="619"/>
      <c r="AV24" s="619"/>
      <c r="AW24" s="619"/>
      <c r="AX24" s="619"/>
      <c r="AY24" s="619"/>
      <c r="AZ24" s="619"/>
      <c r="BA24" s="619"/>
      <c r="BB24" s="619"/>
      <c r="BC24" s="619"/>
      <c r="BD24" s="619"/>
      <c r="BE24" s="619"/>
      <c r="BF24" s="619"/>
      <c r="BG24" s="619"/>
      <c r="BH24" s="619"/>
      <c r="BI24" s="619"/>
      <c r="BJ24" s="619"/>
      <c r="BK24" s="619"/>
      <c r="BL24" s="619"/>
      <c r="BM24" s="619"/>
      <c r="BN24" s="619"/>
      <c r="BO24" s="619"/>
      <c r="BP24" s="619"/>
      <c r="BQ24" s="619"/>
    </row>
    <row r="25" spans="1:69" ht="14.1" customHeight="1">
      <c r="A25" s="55"/>
      <c r="B25" s="61"/>
      <c r="C25" s="604"/>
      <c r="Z25" s="79"/>
      <c r="AA25" s="851"/>
      <c r="AB25" s="853"/>
      <c r="AC25" s="118"/>
      <c r="AD25" s="118"/>
      <c r="AE25" s="118"/>
      <c r="AF25" s="118"/>
      <c r="AG25" s="118"/>
      <c r="AH25" s="118"/>
      <c r="AI25" s="118"/>
      <c r="AJ25" s="118"/>
      <c r="AK25" s="118"/>
      <c r="AL25" s="118"/>
      <c r="AM25" s="844"/>
      <c r="AO25" s="619"/>
      <c r="AP25" s="619"/>
      <c r="AQ25" s="619"/>
      <c r="AR25" s="619"/>
      <c r="AS25" s="619"/>
      <c r="AT25" s="619"/>
      <c r="AU25" s="619"/>
      <c r="AV25" s="619"/>
      <c r="AW25" s="619"/>
      <c r="AX25" s="619"/>
      <c r="AY25" s="619"/>
      <c r="AZ25" s="619"/>
      <c r="BA25" s="619"/>
      <c r="BB25" s="619"/>
      <c r="BC25" s="619"/>
      <c r="BD25" s="619"/>
      <c r="BE25" s="619"/>
      <c r="BF25" s="619"/>
      <c r="BG25" s="619"/>
      <c r="BH25" s="619"/>
      <c r="BI25" s="619"/>
      <c r="BJ25" s="619"/>
      <c r="BK25" s="619"/>
      <c r="BL25" s="619"/>
      <c r="BM25" s="619"/>
      <c r="BN25" s="619"/>
      <c r="BO25" s="619"/>
      <c r="BP25" s="619"/>
      <c r="BQ25" s="619"/>
    </row>
    <row r="26" spans="1:69" ht="14.1" customHeight="1">
      <c r="A26" s="55"/>
      <c r="B26" s="2836" t="s">
        <v>575</v>
      </c>
      <c r="C26" s="2644"/>
      <c r="D26" s="2216" t="s">
        <v>478</v>
      </c>
      <c r="E26" s="2216"/>
      <c r="F26" s="2216"/>
      <c r="G26" s="2216"/>
      <c r="H26" s="2216"/>
      <c r="I26" s="2216"/>
      <c r="J26" s="2216"/>
      <c r="K26" s="2216"/>
      <c r="L26" s="2216"/>
      <c r="M26" s="2216"/>
      <c r="N26" s="2216"/>
      <c r="O26" s="2216"/>
      <c r="P26" s="2216"/>
      <c r="Q26" s="2216"/>
      <c r="R26" s="2216"/>
      <c r="S26" s="2216"/>
      <c r="T26" s="2216"/>
      <c r="U26" s="2216"/>
      <c r="V26" s="2216"/>
      <c r="W26" s="2216"/>
      <c r="X26" s="2216"/>
      <c r="Y26" s="2216"/>
      <c r="Z26" s="2216"/>
      <c r="AA26" s="622"/>
      <c r="AB26" s="551" t="s">
        <v>127</v>
      </c>
      <c r="AC26" s="1849" t="s">
        <v>1003</v>
      </c>
      <c r="AD26" s="1849"/>
      <c r="AE26" s="1849"/>
      <c r="AF26" s="1849"/>
      <c r="AG26" s="1849"/>
      <c r="AH26" s="1849"/>
      <c r="AI26" s="1849"/>
      <c r="AJ26" s="1849"/>
      <c r="AK26" s="1849"/>
      <c r="AL26" s="1849"/>
      <c r="AM26" s="844"/>
      <c r="AN26" s="854"/>
      <c r="AY26" s="619"/>
      <c r="AZ26" s="619"/>
      <c r="BA26" s="619"/>
      <c r="BB26" s="619"/>
      <c r="BC26" s="619"/>
      <c r="BD26" s="619"/>
      <c r="BE26" s="619"/>
      <c r="BF26" s="619"/>
      <c r="BG26" s="619"/>
      <c r="BH26" s="619"/>
      <c r="BI26" s="619"/>
      <c r="BJ26" s="619"/>
      <c r="BK26" s="619"/>
      <c r="BL26" s="619"/>
      <c r="BM26" s="619"/>
      <c r="BN26" s="619"/>
      <c r="BO26" s="619"/>
      <c r="BP26" s="619"/>
      <c r="BQ26" s="619"/>
    </row>
    <row r="27" spans="1:69" ht="14.1" customHeight="1">
      <c r="A27" s="55"/>
      <c r="B27" s="66"/>
      <c r="C27" s="561" t="s">
        <v>35</v>
      </c>
      <c r="D27" s="705" t="s">
        <v>479</v>
      </c>
      <c r="E27" s="705"/>
      <c r="F27" s="705"/>
      <c r="G27" s="705"/>
      <c r="H27" s="705"/>
      <c r="I27" s="705"/>
      <c r="J27" s="848"/>
      <c r="K27" s="848"/>
      <c r="L27" s="848"/>
      <c r="M27" s="848"/>
      <c r="N27" s="848"/>
      <c r="O27" s="848"/>
      <c r="P27" s="848"/>
      <c r="Q27" s="848"/>
      <c r="U27" s="848"/>
      <c r="V27" s="848"/>
      <c r="W27" s="848"/>
      <c r="X27" s="848"/>
      <c r="Y27" s="848"/>
      <c r="Z27" s="848"/>
      <c r="AA27" s="622"/>
      <c r="AB27" s="551"/>
      <c r="AC27" s="1849"/>
      <c r="AD27" s="1849"/>
      <c r="AE27" s="1849"/>
      <c r="AF27" s="1849"/>
      <c r="AG27" s="1849"/>
      <c r="AH27" s="1849"/>
      <c r="AI27" s="1849"/>
      <c r="AJ27" s="1849"/>
      <c r="AK27" s="1849"/>
      <c r="AL27" s="1849"/>
      <c r="AM27" s="844"/>
      <c r="AN27" s="854"/>
      <c r="AY27" s="619"/>
      <c r="AZ27" s="619"/>
      <c r="BA27" s="619"/>
      <c r="BB27" s="619"/>
      <c r="BC27" s="619"/>
      <c r="BD27" s="619"/>
      <c r="BE27" s="619"/>
      <c r="BF27" s="619"/>
      <c r="BG27" s="619"/>
      <c r="BH27" s="619"/>
      <c r="BI27" s="619"/>
      <c r="BJ27" s="619"/>
      <c r="BK27" s="619"/>
      <c r="BL27" s="619"/>
      <c r="BM27" s="619"/>
      <c r="BN27" s="619"/>
      <c r="BO27" s="619"/>
      <c r="BP27" s="619"/>
      <c r="BQ27" s="619"/>
    </row>
    <row r="28" spans="1:69" ht="14.1" customHeight="1">
      <c r="A28" s="55"/>
      <c r="B28" s="66"/>
      <c r="C28" s="734"/>
      <c r="D28" s="2967" t="s">
        <v>1064</v>
      </c>
      <c r="E28" s="2967"/>
      <c r="F28" s="2967"/>
      <c r="G28" s="2967"/>
      <c r="H28" s="2967"/>
      <c r="I28" s="2967"/>
      <c r="J28" s="2967"/>
      <c r="K28" s="2968" t="s">
        <v>1066</v>
      </c>
      <c r="L28" s="2968"/>
      <c r="M28" s="2968"/>
      <c r="N28" s="2968"/>
      <c r="O28" s="2968"/>
      <c r="P28" s="2968"/>
      <c r="Q28" s="2968"/>
      <c r="R28" s="2968"/>
      <c r="S28" s="2968"/>
      <c r="T28" s="2968"/>
      <c r="U28" s="2968"/>
      <c r="V28" s="2968"/>
      <c r="W28" s="2401" t="s">
        <v>1065</v>
      </c>
      <c r="X28" s="2411"/>
      <c r="Y28" s="2411"/>
      <c r="Z28" s="2412"/>
      <c r="AA28" s="622"/>
      <c r="AB28" s="551" t="s">
        <v>127</v>
      </c>
      <c r="AC28" s="1849" t="s">
        <v>827</v>
      </c>
      <c r="AD28" s="1849"/>
      <c r="AE28" s="1849"/>
      <c r="AF28" s="1849"/>
      <c r="AG28" s="1849"/>
      <c r="AH28" s="1849"/>
      <c r="AI28" s="1849"/>
      <c r="AJ28" s="1849"/>
      <c r="AK28" s="1849"/>
      <c r="AL28" s="1849"/>
      <c r="AM28" s="651"/>
      <c r="AN28" s="73"/>
      <c r="AY28" s="619"/>
      <c r="AZ28" s="619"/>
      <c r="BA28" s="619"/>
      <c r="BB28" s="619"/>
      <c r="BC28" s="619"/>
      <c r="BD28" s="619"/>
      <c r="BE28" s="619"/>
      <c r="BF28" s="619"/>
      <c r="BG28" s="619"/>
      <c r="BH28" s="619"/>
      <c r="BI28" s="619"/>
      <c r="BJ28" s="619"/>
      <c r="BK28" s="619"/>
      <c r="BL28" s="619"/>
      <c r="BM28" s="619"/>
      <c r="BN28" s="619"/>
      <c r="BO28" s="619"/>
      <c r="BP28" s="619"/>
      <c r="BQ28" s="619"/>
    </row>
    <row r="29" spans="1:69" ht="14.1" customHeight="1">
      <c r="A29" s="55"/>
      <c r="B29" s="66"/>
      <c r="C29" s="855"/>
      <c r="D29" s="2967"/>
      <c r="E29" s="2967"/>
      <c r="F29" s="2967"/>
      <c r="G29" s="2967"/>
      <c r="H29" s="2967"/>
      <c r="I29" s="2967"/>
      <c r="J29" s="2967"/>
      <c r="K29" s="2968"/>
      <c r="L29" s="2968"/>
      <c r="M29" s="2968"/>
      <c r="N29" s="2968"/>
      <c r="O29" s="2968"/>
      <c r="P29" s="2968"/>
      <c r="Q29" s="2968"/>
      <c r="R29" s="2968"/>
      <c r="S29" s="2968"/>
      <c r="T29" s="2968"/>
      <c r="U29" s="2968"/>
      <c r="V29" s="2968"/>
      <c r="W29" s="2404"/>
      <c r="X29" s="2413"/>
      <c r="Y29" s="2413"/>
      <c r="Z29" s="2414"/>
      <c r="AA29" s="622"/>
      <c r="AB29" s="551"/>
      <c r="AC29" s="1849"/>
      <c r="AD29" s="1849"/>
      <c r="AE29" s="1849"/>
      <c r="AF29" s="1849"/>
      <c r="AG29" s="1849"/>
      <c r="AH29" s="1849"/>
      <c r="AI29" s="1849"/>
      <c r="AJ29" s="1849"/>
      <c r="AK29" s="1849"/>
      <c r="AL29" s="1849"/>
      <c r="AM29" s="651"/>
      <c r="AN29" s="67"/>
      <c r="AY29" s="619"/>
      <c r="AZ29" s="619"/>
      <c r="BA29" s="619"/>
      <c r="BB29" s="619"/>
      <c r="BC29" s="619"/>
      <c r="BD29" s="619"/>
      <c r="BE29" s="619"/>
      <c r="BF29" s="619"/>
      <c r="BG29" s="619"/>
      <c r="BH29" s="619"/>
      <c r="BI29" s="619"/>
      <c r="BJ29" s="619"/>
      <c r="BK29" s="619"/>
      <c r="BL29" s="619"/>
      <c r="BM29" s="619"/>
      <c r="BN29" s="619"/>
      <c r="BO29" s="619"/>
      <c r="BP29" s="619"/>
      <c r="BQ29" s="619"/>
    </row>
    <row r="30" spans="1:69" ht="14.1" customHeight="1">
      <c r="A30" s="55"/>
      <c r="B30" s="61"/>
      <c r="C30" s="55"/>
      <c r="D30" s="2959"/>
      <c r="E30" s="2959"/>
      <c r="F30" s="2959"/>
      <c r="G30" s="2959"/>
      <c r="H30" s="2959"/>
      <c r="I30" s="2959"/>
      <c r="J30" s="2959"/>
      <c r="K30" s="856"/>
      <c r="L30" s="2961" t="s">
        <v>1095</v>
      </c>
      <c r="M30" s="2961"/>
      <c r="N30" s="2961"/>
      <c r="O30" s="2961"/>
      <c r="P30" s="2961"/>
      <c r="Q30" s="2961"/>
      <c r="R30" s="2961"/>
      <c r="S30" s="2961"/>
      <c r="T30" s="2961"/>
      <c r="U30" s="2961"/>
      <c r="V30" s="857"/>
      <c r="W30" s="2573"/>
      <c r="X30" s="2574"/>
      <c r="Y30" s="2574"/>
      <c r="Z30" s="2575"/>
      <c r="AA30" s="851"/>
      <c r="AB30" s="551" t="s">
        <v>127</v>
      </c>
      <c r="AC30" s="1849" t="s">
        <v>828</v>
      </c>
      <c r="AD30" s="1849"/>
      <c r="AE30" s="1849"/>
      <c r="AF30" s="1849"/>
      <c r="AG30" s="1849"/>
      <c r="AH30" s="1849"/>
      <c r="AI30" s="1849"/>
      <c r="AJ30" s="1849"/>
      <c r="AK30" s="1849"/>
      <c r="AL30" s="1849"/>
      <c r="AM30" s="651"/>
      <c r="AN30" s="67"/>
      <c r="AY30" s="619"/>
      <c r="AZ30" s="619"/>
      <c r="BA30" s="619"/>
      <c r="BB30" s="619"/>
      <c r="BC30" s="619"/>
      <c r="BD30" s="619"/>
      <c r="BE30" s="619"/>
      <c r="BF30" s="619"/>
      <c r="BG30" s="619"/>
      <c r="BH30" s="619"/>
      <c r="BI30" s="619"/>
      <c r="BJ30" s="619"/>
      <c r="BK30" s="619"/>
      <c r="BL30" s="619"/>
      <c r="BM30" s="619"/>
      <c r="BN30" s="619"/>
      <c r="BO30" s="619"/>
      <c r="BP30" s="619"/>
      <c r="BQ30" s="619"/>
    </row>
    <row r="31" spans="1:69" ht="14.1" customHeight="1">
      <c r="A31" s="55"/>
      <c r="B31" s="66"/>
      <c r="C31" s="55"/>
      <c r="D31" s="2960"/>
      <c r="E31" s="2960"/>
      <c r="F31" s="2960"/>
      <c r="G31" s="2960"/>
      <c r="H31" s="2960"/>
      <c r="I31" s="2960"/>
      <c r="J31" s="2960"/>
      <c r="K31" s="611"/>
      <c r="L31" s="2965" t="s">
        <v>162</v>
      </c>
      <c r="M31" s="2965"/>
      <c r="N31" s="721" t="s">
        <v>27</v>
      </c>
      <c r="O31" s="2966"/>
      <c r="P31" s="2966"/>
      <c r="Q31" s="2966"/>
      <c r="R31" s="2966"/>
      <c r="S31" s="2966"/>
      <c r="T31" s="2966"/>
      <c r="U31" s="2966"/>
      <c r="V31" s="858" t="s">
        <v>17</v>
      </c>
      <c r="W31" s="2962"/>
      <c r="X31" s="2963"/>
      <c r="Y31" s="2963"/>
      <c r="Z31" s="2964"/>
      <c r="AA31" s="622"/>
      <c r="AB31" s="551"/>
      <c r="AC31" s="1849"/>
      <c r="AD31" s="1849"/>
      <c r="AE31" s="1849"/>
      <c r="AF31" s="1849"/>
      <c r="AG31" s="1849"/>
      <c r="AH31" s="1849"/>
      <c r="AI31" s="1849"/>
      <c r="AJ31" s="1849"/>
      <c r="AK31" s="1849"/>
      <c r="AL31" s="1849"/>
      <c r="AM31" s="651"/>
      <c r="AY31" s="619"/>
      <c r="AZ31" s="619"/>
      <c r="BA31" s="619"/>
      <c r="BB31" s="619"/>
      <c r="BC31" s="619"/>
      <c r="BD31" s="619"/>
      <c r="BE31" s="619"/>
      <c r="BF31" s="619"/>
      <c r="BG31" s="619"/>
      <c r="BH31" s="619"/>
      <c r="BI31" s="619"/>
      <c r="BJ31" s="619"/>
      <c r="BK31" s="619"/>
      <c r="BL31" s="619"/>
      <c r="BM31" s="619"/>
      <c r="BN31" s="619"/>
      <c r="BO31" s="619"/>
      <c r="BP31" s="619"/>
      <c r="BQ31" s="619"/>
    </row>
    <row r="32" spans="1:69" ht="14.1" customHeight="1">
      <c r="A32" s="55"/>
      <c r="B32" s="66"/>
      <c r="C32" s="55"/>
      <c r="D32" s="2974"/>
      <c r="E32" s="2974"/>
      <c r="F32" s="2974"/>
      <c r="G32" s="2974"/>
      <c r="H32" s="2974"/>
      <c r="I32" s="2974"/>
      <c r="J32" s="2974"/>
      <c r="K32" s="856"/>
      <c r="L32" s="2970" t="s">
        <v>1095</v>
      </c>
      <c r="M32" s="2970"/>
      <c r="N32" s="2970"/>
      <c r="O32" s="2970"/>
      <c r="P32" s="2970"/>
      <c r="Q32" s="2970"/>
      <c r="R32" s="2970"/>
      <c r="S32" s="2970"/>
      <c r="T32" s="2970"/>
      <c r="U32" s="2970"/>
      <c r="V32" s="859"/>
      <c r="W32" s="2962"/>
      <c r="X32" s="2963"/>
      <c r="Y32" s="2963"/>
      <c r="Z32" s="2964"/>
      <c r="AA32" s="622"/>
      <c r="AB32" s="551" t="s">
        <v>127</v>
      </c>
      <c r="AC32" s="1849" t="s">
        <v>829</v>
      </c>
      <c r="AD32" s="1849"/>
      <c r="AE32" s="1849"/>
      <c r="AF32" s="1849"/>
      <c r="AG32" s="1849"/>
      <c r="AH32" s="1849"/>
      <c r="AI32" s="1849"/>
      <c r="AJ32" s="1849"/>
      <c r="AK32" s="1849"/>
      <c r="AL32" s="1849"/>
      <c r="AM32" s="844"/>
      <c r="AY32" s="619"/>
      <c r="AZ32" s="619"/>
      <c r="BA32" s="619"/>
      <c r="BB32" s="619"/>
      <c r="BC32" s="619"/>
      <c r="BD32" s="619"/>
      <c r="BE32" s="619"/>
      <c r="BF32" s="619"/>
      <c r="BG32" s="619"/>
      <c r="BH32" s="619"/>
      <c r="BI32" s="619"/>
      <c r="BJ32" s="619"/>
      <c r="BK32" s="619"/>
      <c r="BL32" s="619"/>
      <c r="BM32" s="619"/>
      <c r="BN32" s="619"/>
      <c r="BO32" s="619"/>
      <c r="BP32" s="619"/>
      <c r="BQ32" s="619"/>
    </row>
    <row r="33" spans="1:69" ht="14.1" customHeight="1">
      <c r="A33" s="55"/>
      <c r="B33" s="860"/>
      <c r="C33" s="705"/>
      <c r="D33" s="2969"/>
      <c r="E33" s="2969"/>
      <c r="F33" s="2969"/>
      <c r="G33" s="2969"/>
      <c r="H33" s="2969"/>
      <c r="I33" s="2969"/>
      <c r="J33" s="2969"/>
      <c r="K33" s="861"/>
      <c r="L33" s="2965" t="s">
        <v>162</v>
      </c>
      <c r="M33" s="2965"/>
      <c r="N33" s="721" t="s">
        <v>27</v>
      </c>
      <c r="O33" s="2966"/>
      <c r="P33" s="2966"/>
      <c r="Q33" s="2966"/>
      <c r="R33" s="2966"/>
      <c r="S33" s="2966"/>
      <c r="T33" s="2966"/>
      <c r="U33" s="2966"/>
      <c r="V33" s="858" t="s">
        <v>17</v>
      </c>
      <c r="W33" s="2971"/>
      <c r="X33" s="2972"/>
      <c r="Y33" s="2972"/>
      <c r="Z33" s="2973"/>
      <c r="AA33" s="622"/>
      <c r="AB33" s="551"/>
      <c r="AC33" s="1849"/>
      <c r="AD33" s="1849"/>
      <c r="AE33" s="1849"/>
      <c r="AF33" s="1849"/>
      <c r="AG33" s="1849"/>
      <c r="AH33" s="1849"/>
      <c r="AI33" s="1849"/>
      <c r="AJ33" s="1849"/>
      <c r="AK33" s="1849"/>
      <c r="AL33" s="1849"/>
      <c r="AM33" s="651"/>
      <c r="AY33" s="619"/>
      <c r="AZ33" s="619"/>
      <c r="BA33" s="619"/>
      <c r="BB33" s="619"/>
      <c r="BC33" s="619"/>
      <c r="BD33" s="619"/>
      <c r="BE33" s="619"/>
      <c r="BF33" s="619"/>
      <c r="BG33" s="619"/>
      <c r="BH33" s="619"/>
      <c r="BI33" s="619"/>
      <c r="BJ33" s="619"/>
      <c r="BK33" s="619"/>
      <c r="BL33" s="619"/>
      <c r="BM33" s="619"/>
      <c r="BN33" s="619"/>
      <c r="BO33" s="619"/>
      <c r="BP33" s="619"/>
      <c r="BQ33" s="619"/>
    </row>
    <row r="34" spans="1:69" ht="14.1" customHeight="1">
      <c r="A34" s="55"/>
      <c r="B34" s="61"/>
      <c r="C34" s="55"/>
      <c r="D34" s="2969"/>
      <c r="E34" s="2969"/>
      <c r="F34" s="2969"/>
      <c r="G34" s="2969"/>
      <c r="H34" s="2969"/>
      <c r="I34" s="2969"/>
      <c r="J34" s="2969"/>
      <c r="K34" s="856"/>
      <c r="L34" s="2970" t="s">
        <v>1095</v>
      </c>
      <c r="M34" s="2970"/>
      <c r="N34" s="2970"/>
      <c r="O34" s="2970"/>
      <c r="P34" s="2970"/>
      <c r="Q34" s="2970"/>
      <c r="R34" s="2970"/>
      <c r="S34" s="2970"/>
      <c r="T34" s="2970"/>
      <c r="U34" s="2970"/>
      <c r="V34" s="859"/>
      <c r="W34" s="2971"/>
      <c r="X34" s="2972"/>
      <c r="Y34" s="2972"/>
      <c r="Z34" s="2973"/>
      <c r="AA34" s="851"/>
      <c r="AB34" s="551" t="s">
        <v>127</v>
      </c>
      <c r="AC34" s="1669" t="s">
        <v>1366</v>
      </c>
      <c r="AD34" s="1669"/>
      <c r="AE34" s="1669"/>
      <c r="AF34" s="1669"/>
      <c r="AG34" s="1669"/>
      <c r="AH34" s="1669"/>
      <c r="AI34" s="1669"/>
      <c r="AJ34" s="1669"/>
      <c r="AK34" s="1669"/>
      <c r="AL34" s="1669"/>
      <c r="AM34" s="651"/>
      <c r="AO34" s="619"/>
      <c r="AP34" s="619"/>
      <c r="AQ34" s="619"/>
      <c r="AR34" s="619"/>
      <c r="AS34" s="619"/>
      <c r="AT34" s="619"/>
      <c r="AU34" s="619"/>
      <c r="AV34" s="619"/>
      <c r="AW34" s="619"/>
      <c r="AX34" s="619"/>
      <c r="AY34" s="619"/>
      <c r="AZ34" s="619"/>
      <c r="BA34" s="619"/>
      <c r="BB34" s="619"/>
      <c r="BC34" s="619"/>
      <c r="BD34" s="619"/>
      <c r="BE34" s="619"/>
      <c r="BF34" s="619"/>
      <c r="BG34" s="619"/>
      <c r="BH34" s="619"/>
      <c r="BI34" s="619"/>
      <c r="BJ34" s="619"/>
      <c r="BK34" s="619"/>
      <c r="BL34" s="619"/>
      <c r="BM34" s="619"/>
      <c r="BN34" s="619"/>
      <c r="BO34" s="619"/>
      <c r="BP34" s="619"/>
      <c r="BQ34" s="619"/>
    </row>
    <row r="35" spans="1:69" ht="14.1" customHeight="1">
      <c r="A35" s="55"/>
      <c r="B35" s="61"/>
      <c r="C35" s="562"/>
      <c r="D35" s="2969"/>
      <c r="E35" s="2969"/>
      <c r="F35" s="2969"/>
      <c r="G35" s="2969"/>
      <c r="H35" s="2969"/>
      <c r="I35" s="2969"/>
      <c r="J35" s="2969"/>
      <c r="K35" s="861"/>
      <c r="L35" s="2965" t="s">
        <v>162</v>
      </c>
      <c r="M35" s="2965"/>
      <c r="N35" s="721" t="s">
        <v>27</v>
      </c>
      <c r="O35" s="2966"/>
      <c r="P35" s="2966"/>
      <c r="Q35" s="2966"/>
      <c r="R35" s="2966"/>
      <c r="S35" s="2966"/>
      <c r="T35" s="2966"/>
      <c r="U35" s="2966"/>
      <c r="V35" s="858" t="s">
        <v>17</v>
      </c>
      <c r="W35" s="2971"/>
      <c r="X35" s="2972"/>
      <c r="Y35" s="2972"/>
      <c r="Z35" s="2973"/>
      <c r="AA35" s="851"/>
      <c r="AB35" s="551"/>
      <c r="AC35" s="1669"/>
      <c r="AD35" s="1669"/>
      <c r="AE35" s="1669"/>
      <c r="AF35" s="1669"/>
      <c r="AG35" s="1669"/>
      <c r="AH35" s="1669"/>
      <c r="AI35" s="1669"/>
      <c r="AJ35" s="1669"/>
      <c r="AK35" s="1669"/>
      <c r="AL35" s="1669"/>
      <c r="AM35" s="844"/>
      <c r="AO35" s="619"/>
    </row>
    <row r="36" spans="1:69" ht="14.1" customHeight="1">
      <c r="A36" s="55"/>
      <c r="B36" s="66"/>
      <c r="D36" s="2969"/>
      <c r="E36" s="2969"/>
      <c r="F36" s="2969"/>
      <c r="G36" s="2969"/>
      <c r="H36" s="2969"/>
      <c r="I36" s="2969"/>
      <c r="J36" s="2969"/>
      <c r="K36" s="856"/>
      <c r="L36" s="2970" t="s">
        <v>1095</v>
      </c>
      <c r="M36" s="2970"/>
      <c r="N36" s="2970"/>
      <c r="O36" s="2970"/>
      <c r="P36" s="2970"/>
      <c r="Q36" s="2970"/>
      <c r="R36" s="2970"/>
      <c r="S36" s="2970"/>
      <c r="T36" s="2970"/>
      <c r="U36" s="2970"/>
      <c r="V36" s="859"/>
      <c r="W36" s="2971"/>
      <c r="X36" s="2972"/>
      <c r="Y36" s="2972"/>
      <c r="Z36" s="2973"/>
      <c r="AA36" s="846"/>
      <c r="AB36" s="551" t="s">
        <v>127</v>
      </c>
      <c r="AC36" s="1849" t="s">
        <v>1526</v>
      </c>
      <c r="AD36" s="1849"/>
      <c r="AE36" s="1849"/>
      <c r="AF36" s="1849"/>
      <c r="AG36" s="1849"/>
      <c r="AH36" s="1849"/>
      <c r="AI36" s="1849"/>
      <c r="AJ36" s="1849"/>
      <c r="AK36" s="1849"/>
      <c r="AL36" s="1849"/>
      <c r="AM36" s="651"/>
      <c r="AN36" s="118"/>
      <c r="AO36" s="619"/>
    </row>
    <row r="37" spans="1:69" ht="14.1" customHeight="1">
      <c r="A37" s="55"/>
      <c r="B37" s="860"/>
      <c r="C37" s="705"/>
      <c r="D37" s="2969"/>
      <c r="E37" s="2969"/>
      <c r="F37" s="2969"/>
      <c r="G37" s="2969"/>
      <c r="H37" s="2969"/>
      <c r="I37" s="2969"/>
      <c r="J37" s="2969"/>
      <c r="K37" s="861"/>
      <c r="L37" s="2965" t="s">
        <v>162</v>
      </c>
      <c r="M37" s="2965"/>
      <c r="N37" s="721" t="s">
        <v>27</v>
      </c>
      <c r="O37" s="2966"/>
      <c r="P37" s="2966"/>
      <c r="Q37" s="2966"/>
      <c r="R37" s="2966"/>
      <c r="S37" s="2966"/>
      <c r="T37" s="2966"/>
      <c r="U37" s="2966"/>
      <c r="V37" s="858" t="s">
        <v>17</v>
      </c>
      <c r="W37" s="2971"/>
      <c r="X37" s="2972"/>
      <c r="Y37" s="2972"/>
      <c r="Z37" s="2973"/>
      <c r="AA37" s="862"/>
      <c r="AB37" s="853"/>
      <c r="AC37" s="1849"/>
      <c r="AD37" s="1849"/>
      <c r="AE37" s="1849"/>
      <c r="AF37" s="1849"/>
      <c r="AG37" s="1849"/>
      <c r="AH37" s="1849"/>
      <c r="AI37" s="1849"/>
      <c r="AJ37" s="1849"/>
      <c r="AK37" s="1849"/>
      <c r="AL37" s="1849"/>
      <c r="AM37" s="651"/>
    </row>
    <row r="38" spans="1:69" ht="14.1" customHeight="1">
      <c r="A38" s="55"/>
      <c r="B38" s="860"/>
      <c r="C38" s="705"/>
      <c r="D38" s="2976"/>
      <c r="E38" s="2976"/>
      <c r="F38" s="2976"/>
      <c r="G38" s="2976"/>
      <c r="H38" s="2976"/>
      <c r="I38" s="2976"/>
      <c r="J38" s="2976"/>
      <c r="K38" s="856"/>
      <c r="L38" s="2970" t="s">
        <v>1095</v>
      </c>
      <c r="M38" s="2970"/>
      <c r="N38" s="2970"/>
      <c r="O38" s="2970"/>
      <c r="P38" s="2970"/>
      <c r="Q38" s="2970"/>
      <c r="R38" s="2970"/>
      <c r="S38" s="2970"/>
      <c r="T38" s="2970"/>
      <c r="U38" s="2970"/>
      <c r="V38" s="859"/>
      <c r="W38" s="2977"/>
      <c r="X38" s="2978"/>
      <c r="Y38" s="2978"/>
      <c r="Z38" s="2979"/>
      <c r="AA38" s="862"/>
      <c r="AB38" s="853"/>
      <c r="AC38" s="1849"/>
      <c r="AD38" s="1849"/>
      <c r="AE38" s="1849"/>
      <c r="AF38" s="1849"/>
      <c r="AG38" s="1849"/>
      <c r="AH38" s="1849"/>
      <c r="AI38" s="1849"/>
      <c r="AJ38" s="1849"/>
      <c r="AK38" s="1849"/>
      <c r="AL38" s="1849"/>
      <c r="AM38" s="651"/>
    </row>
    <row r="39" spans="1:69" ht="14.1" customHeight="1">
      <c r="A39" s="55"/>
      <c r="B39" s="860"/>
      <c r="C39" s="705"/>
      <c r="D39" s="2959"/>
      <c r="E39" s="2959"/>
      <c r="F39" s="2959"/>
      <c r="G39" s="2959"/>
      <c r="H39" s="2959"/>
      <c r="I39" s="2959"/>
      <c r="J39" s="2959"/>
      <c r="K39" s="863"/>
      <c r="L39" s="2980" t="s">
        <v>162</v>
      </c>
      <c r="M39" s="2980"/>
      <c r="N39" s="535" t="s">
        <v>27</v>
      </c>
      <c r="O39" s="2975"/>
      <c r="P39" s="2975"/>
      <c r="Q39" s="2975"/>
      <c r="R39" s="2975"/>
      <c r="S39" s="2975"/>
      <c r="T39" s="2975"/>
      <c r="U39" s="2975"/>
      <c r="V39" s="583" t="s">
        <v>17</v>
      </c>
      <c r="W39" s="2576"/>
      <c r="X39" s="2577"/>
      <c r="Y39" s="2577"/>
      <c r="Z39" s="2578"/>
      <c r="AA39" s="862"/>
      <c r="AB39" s="853"/>
      <c r="AC39" s="1849"/>
      <c r="AD39" s="1849"/>
      <c r="AE39" s="1849"/>
      <c r="AF39" s="1849"/>
      <c r="AG39" s="1849"/>
      <c r="AH39" s="1849"/>
      <c r="AI39" s="1849"/>
      <c r="AJ39" s="1849"/>
      <c r="AK39" s="1849"/>
      <c r="AL39" s="1849"/>
      <c r="AM39" s="651"/>
    </row>
    <row r="40" spans="1:69" ht="14.1" customHeight="1">
      <c r="A40" s="55"/>
      <c r="B40" s="61"/>
      <c r="C40" s="55"/>
      <c r="F40" s="79"/>
      <c r="G40" s="79"/>
      <c r="H40" s="79"/>
      <c r="I40" s="79"/>
      <c r="J40" s="79"/>
      <c r="K40" s="79"/>
      <c r="L40" s="79"/>
      <c r="M40" s="79"/>
      <c r="N40" s="79"/>
      <c r="O40" s="79"/>
      <c r="P40" s="79"/>
      <c r="Q40" s="79"/>
      <c r="R40" s="79"/>
      <c r="S40" s="79"/>
      <c r="T40" s="79"/>
      <c r="U40" s="79"/>
      <c r="V40" s="79"/>
      <c r="W40" s="79"/>
      <c r="X40" s="79"/>
      <c r="Y40" s="79"/>
      <c r="Z40" s="79"/>
      <c r="AA40" s="846"/>
      <c r="AB40" s="853"/>
      <c r="AC40" s="619"/>
      <c r="AD40" s="619"/>
      <c r="AE40" s="619"/>
      <c r="AF40" s="619"/>
      <c r="AG40" s="619"/>
      <c r="AH40" s="619"/>
      <c r="AI40" s="619"/>
      <c r="AJ40" s="619"/>
      <c r="AK40" s="619"/>
      <c r="AL40" s="619"/>
      <c r="AM40" s="651"/>
    </row>
    <row r="41" spans="1:69" ht="14.1" customHeight="1">
      <c r="A41" s="55"/>
      <c r="B41" s="2836" t="s">
        <v>481</v>
      </c>
      <c r="C41" s="2644"/>
      <c r="D41" s="2037" t="s">
        <v>720</v>
      </c>
      <c r="E41" s="2037"/>
      <c r="F41" s="2037"/>
      <c r="G41" s="2037"/>
      <c r="H41" s="2037"/>
      <c r="I41" s="2037"/>
      <c r="J41" s="2037"/>
      <c r="K41" s="2037"/>
      <c r="L41" s="2037"/>
      <c r="M41" s="2037"/>
      <c r="N41" s="2037"/>
      <c r="O41" s="2037"/>
      <c r="P41" s="2037"/>
      <c r="Q41" s="2037"/>
      <c r="R41" s="2037"/>
      <c r="S41" s="2037"/>
      <c r="T41" s="2037"/>
      <c r="U41" s="2037"/>
      <c r="V41" s="2037"/>
      <c r="W41" s="2037"/>
      <c r="X41" s="2037"/>
      <c r="Y41" s="2037"/>
      <c r="Z41" s="2037"/>
      <c r="AA41" s="62"/>
      <c r="AB41" s="551" t="s">
        <v>127</v>
      </c>
      <c r="AC41" s="1849" t="s">
        <v>830</v>
      </c>
      <c r="AD41" s="1849"/>
      <c r="AE41" s="1849"/>
      <c r="AF41" s="1849"/>
      <c r="AG41" s="1849"/>
      <c r="AH41" s="1849"/>
      <c r="AI41" s="1849"/>
      <c r="AJ41" s="1849"/>
      <c r="AK41" s="1849"/>
      <c r="AL41" s="1849"/>
      <c r="AM41" s="864"/>
      <c r="AN41" s="854"/>
      <c r="AO41" s="865"/>
    </row>
    <row r="42" spans="1:69" ht="14.1" customHeight="1">
      <c r="A42" s="55"/>
      <c r="B42" s="66"/>
      <c r="D42" s="2037"/>
      <c r="E42" s="2037"/>
      <c r="F42" s="2037"/>
      <c r="G42" s="2037"/>
      <c r="H42" s="2037"/>
      <c r="I42" s="2037"/>
      <c r="J42" s="2037"/>
      <c r="K42" s="2037"/>
      <c r="L42" s="2037"/>
      <c r="M42" s="2037"/>
      <c r="N42" s="2037"/>
      <c r="O42" s="2037"/>
      <c r="P42" s="2037"/>
      <c r="Q42" s="2037"/>
      <c r="R42" s="2037"/>
      <c r="S42" s="2037"/>
      <c r="T42" s="2037"/>
      <c r="U42" s="2037"/>
      <c r="V42" s="2037"/>
      <c r="W42" s="2037"/>
      <c r="X42" s="2037"/>
      <c r="Y42" s="2037"/>
      <c r="Z42" s="2037"/>
      <c r="AA42" s="62"/>
      <c r="AB42" s="551"/>
      <c r="AC42" s="1849"/>
      <c r="AD42" s="1849"/>
      <c r="AE42" s="1849"/>
      <c r="AF42" s="1849"/>
      <c r="AG42" s="1849"/>
      <c r="AH42" s="1849"/>
      <c r="AI42" s="1849"/>
      <c r="AJ42" s="1849"/>
      <c r="AK42" s="1849"/>
      <c r="AL42" s="1849"/>
      <c r="AM42" s="651"/>
      <c r="AN42" s="854"/>
      <c r="AO42" s="865"/>
    </row>
    <row r="43" spans="1:69" ht="14.1" customHeight="1">
      <c r="A43" s="55"/>
      <c r="B43" s="66"/>
      <c r="AA43" s="846"/>
      <c r="AB43" s="551" t="s">
        <v>127</v>
      </c>
      <c r="AC43" s="1849" t="s">
        <v>831</v>
      </c>
      <c r="AD43" s="1849"/>
      <c r="AE43" s="1849"/>
      <c r="AF43" s="1849"/>
      <c r="AG43" s="1849"/>
      <c r="AH43" s="1849"/>
      <c r="AI43" s="1849"/>
      <c r="AJ43" s="1849"/>
      <c r="AK43" s="1849"/>
      <c r="AL43" s="1849"/>
      <c r="AM43" s="651"/>
      <c r="AO43" s="619"/>
    </row>
    <row r="44" spans="1:69" ht="14.1" customHeight="1">
      <c r="A44" s="55"/>
      <c r="B44" s="2330">
        <v>5</v>
      </c>
      <c r="C44" s="2331"/>
      <c r="D44" s="1898" t="s">
        <v>712</v>
      </c>
      <c r="E44" s="1898"/>
      <c r="F44" s="1898"/>
      <c r="G44" s="1898"/>
      <c r="H44" s="1898"/>
      <c r="I44" s="1898"/>
      <c r="J44" s="1898"/>
      <c r="K44" s="1898"/>
      <c r="L44" s="1898"/>
      <c r="M44" s="1898"/>
      <c r="N44" s="1898"/>
      <c r="O44" s="1898"/>
      <c r="P44" s="1898"/>
      <c r="Q44" s="1898"/>
      <c r="R44" s="1898"/>
      <c r="S44" s="1898"/>
      <c r="T44" s="1898"/>
      <c r="U44" s="1898"/>
      <c r="V44" s="1898"/>
      <c r="W44" s="1898"/>
      <c r="X44" s="1898"/>
      <c r="Y44" s="1898"/>
      <c r="Z44" s="1898"/>
      <c r="AA44" s="866"/>
      <c r="AB44" s="566"/>
      <c r="AC44" s="1849"/>
      <c r="AD44" s="1849"/>
      <c r="AE44" s="1849"/>
      <c r="AF44" s="1849"/>
      <c r="AG44" s="1849"/>
      <c r="AH44" s="1849"/>
      <c r="AI44" s="1849"/>
      <c r="AJ44" s="1849"/>
      <c r="AK44" s="1849"/>
      <c r="AL44" s="1849"/>
      <c r="AM44" s="867"/>
      <c r="AN44" s="67"/>
      <c r="AO44" s="619"/>
    </row>
    <row r="45" spans="1:69" ht="14.1" customHeight="1">
      <c r="A45" s="55"/>
      <c r="B45" s="2981" t="s">
        <v>683</v>
      </c>
      <c r="C45" s="2982"/>
      <c r="D45" s="1852" t="s">
        <v>713</v>
      </c>
      <c r="E45" s="1852"/>
      <c r="F45" s="1852"/>
      <c r="G45" s="1852"/>
      <c r="H45" s="1852"/>
      <c r="I45" s="1852"/>
      <c r="J45" s="1852"/>
      <c r="K45" s="1852"/>
      <c r="L45" s="1852"/>
      <c r="M45" s="1852"/>
      <c r="N45" s="1852"/>
      <c r="O45" s="1852"/>
      <c r="P45" s="1852"/>
      <c r="Q45" s="1852"/>
      <c r="R45" s="1852"/>
      <c r="S45" s="1852"/>
      <c r="T45" s="1852"/>
      <c r="U45" s="1852"/>
      <c r="V45" s="1852"/>
      <c r="W45" s="1852"/>
      <c r="X45" s="1852"/>
      <c r="Y45" s="1852"/>
      <c r="Z45" s="1852"/>
      <c r="AB45" s="869" t="s">
        <v>30</v>
      </c>
      <c r="AC45" s="2227" t="s">
        <v>33</v>
      </c>
      <c r="AD45" s="2227"/>
      <c r="AE45" s="2227"/>
      <c r="AF45" s="2227"/>
      <c r="AG45" s="2227"/>
      <c r="AH45" s="2227"/>
      <c r="AI45" s="2227"/>
      <c r="AJ45" s="2227"/>
      <c r="AK45" s="2227"/>
      <c r="AL45" s="2227"/>
      <c r="AM45" s="844"/>
      <c r="AO45" s="619"/>
    </row>
    <row r="46" spans="1:69" ht="14.1" customHeight="1">
      <c r="A46" s="55"/>
      <c r="B46" s="870"/>
      <c r="J46" s="871"/>
      <c r="K46" s="872"/>
      <c r="L46" s="872"/>
      <c r="M46" s="577"/>
      <c r="N46" s="577"/>
      <c r="O46" s="871"/>
      <c r="P46" s="2983"/>
      <c r="Q46" s="2983"/>
      <c r="R46" s="705"/>
      <c r="U46" s="848"/>
      <c r="V46" s="848"/>
      <c r="W46" s="848"/>
      <c r="X46" s="848"/>
      <c r="Y46" s="848"/>
      <c r="Z46" s="848"/>
      <c r="AA46" s="846"/>
      <c r="AB46" s="843"/>
      <c r="AC46" s="1849" t="s">
        <v>34</v>
      </c>
      <c r="AD46" s="1849"/>
      <c r="AE46" s="1849"/>
      <c r="AF46" s="1849"/>
      <c r="AG46" s="1849"/>
      <c r="AH46" s="1849"/>
      <c r="AI46" s="1849"/>
      <c r="AJ46" s="1849"/>
      <c r="AK46" s="1849"/>
      <c r="AL46" s="1849"/>
      <c r="AM46" s="651"/>
      <c r="AO46" s="630"/>
    </row>
    <row r="47" spans="1:69" ht="14.1" customHeight="1">
      <c r="A47" s="55"/>
      <c r="B47" s="870"/>
      <c r="C47" s="531" t="s">
        <v>15</v>
      </c>
      <c r="D47" s="1852" t="s">
        <v>1527</v>
      </c>
      <c r="E47" s="1852"/>
      <c r="F47" s="1852"/>
      <c r="G47" s="1852"/>
      <c r="H47" s="1852"/>
      <c r="I47" s="1852"/>
      <c r="J47" s="1852"/>
      <c r="K47" s="1852"/>
      <c r="L47" s="1852"/>
      <c r="M47" s="1852"/>
      <c r="N47" s="1852"/>
      <c r="O47" s="1852"/>
      <c r="P47" s="1852"/>
      <c r="Q47" s="1852"/>
      <c r="R47" s="1852"/>
      <c r="S47" s="1852"/>
      <c r="T47" s="1852"/>
      <c r="U47" s="1852"/>
      <c r="V47" s="1852"/>
      <c r="W47" s="1852"/>
      <c r="X47" s="1852"/>
      <c r="Y47" s="1852"/>
      <c r="Z47" s="1852"/>
      <c r="AA47" s="79"/>
      <c r="AB47" s="843"/>
      <c r="AC47" s="1849"/>
      <c r="AD47" s="1849"/>
      <c r="AE47" s="1849"/>
      <c r="AF47" s="1849"/>
      <c r="AG47" s="1849"/>
      <c r="AH47" s="1849"/>
      <c r="AI47" s="1849"/>
      <c r="AJ47" s="1849"/>
      <c r="AK47" s="1849"/>
      <c r="AL47" s="1849"/>
      <c r="AM47" s="651"/>
      <c r="AO47" s="630"/>
    </row>
    <row r="48" spans="1:69" ht="14.1" customHeight="1">
      <c r="A48" s="55"/>
      <c r="B48" s="870"/>
      <c r="C48" s="739"/>
      <c r="D48" s="1852" t="s">
        <v>312</v>
      </c>
      <c r="E48" s="1852"/>
      <c r="F48" s="1852"/>
      <c r="G48" s="1852"/>
      <c r="H48" s="1852"/>
      <c r="I48" s="1852"/>
      <c r="J48" s="1852"/>
      <c r="K48" s="1852"/>
      <c r="L48" s="1852"/>
      <c r="M48" s="1852"/>
      <c r="N48" s="1852"/>
      <c r="O48" s="1852"/>
      <c r="P48" s="1852"/>
      <c r="Q48" s="1852"/>
      <c r="R48" s="1852"/>
      <c r="S48" s="1852"/>
      <c r="T48" s="1852"/>
      <c r="U48" s="1852"/>
      <c r="V48" s="1852"/>
      <c r="W48" s="1852"/>
      <c r="X48" s="1852"/>
      <c r="Y48" s="1852"/>
      <c r="Z48" s="1852"/>
      <c r="AB48" s="843"/>
      <c r="AC48" s="1849"/>
      <c r="AD48" s="1849"/>
      <c r="AE48" s="1849"/>
      <c r="AF48" s="1849"/>
      <c r="AG48" s="1849"/>
      <c r="AH48" s="1849"/>
      <c r="AI48" s="1849"/>
      <c r="AJ48" s="1849"/>
      <c r="AK48" s="1849"/>
      <c r="AL48" s="1849"/>
      <c r="AM48" s="651"/>
      <c r="AO48" s="630"/>
    </row>
    <row r="49" spans="1:70" ht="14.1" customHeight="1">
      <c r="A49" s="55"/>
      <c r="B49" s="870"/>
      <c r="C49" s="739"/>
      <c r="D49" s="739"/>
      <c r="E49" s="1852" t="s">
        <v>754</v>
      </c>
      <c r="F49" s="1852"/>
      <c r="G49" s="1852"/>
      <c r="H49" s="1852"/>
      <c r="I49" s="1852"/>
      <c r="J49" s="1852"/>
      <c r="K49" s="739" t="s">
        <v>15</v>
      </c>
      <c r="M49" s="1852" t="s">
        <v>756</v>
      </c>
      <c r="N49" s="1852"/>
      <c r="O49" s="1852"/>
      <c r="P49" s="1852"/>
      <c r="Q49" s="55"/>
      <c r="R49" s="55"/>
      <c r="S49" s="55"/>
      <c r="V49" s="739"/>
      <c r="W49" s="739"/>
      <c r="X49" s="739"/>
      <c r="Y49" s="739"/>
      <c r="Z49" s="739"/>
      <c r="AA49" s="739"/>
      <c r="AB49" s="843"/>
      <c r="AC49" s="1849"/>
      <c r="AD49" s="1849"/>
      <c r="AE49" s="1849"/>
      <c r="AF49" s="1849"/>
      <c r="AG49" s="1849"/>
      <c r="AH49" s="1849"/>
      <c r="AI49" s="1849"/>
      <c r="AJ49" s="1849"/>
      <c r="AK49" s="1849"/>
      <c r="AL49" s="1849"/>
      <c r="AM49" s="651"/>
    </row>
    <row r="50" spans="1:70" ht="14.1" customHeight="1">
      <c r="A50" s="55"/>
      <c r="B50" s="870"/>
      <c r="C50" s="55"/>
      <c r="AA50" s="62"/>
      <c r="AB50" s="843"/>
      <c r="AC50" s="1849"/>
      <c r="AD50" s="1849"/>
      <c r="AE50" s="1849"/>
      <c r="AF50" s="1849"/>
      <c r="AG50" s="1849"/>
      <c r="AH50" s="1849"/>
      <c r="AI50" s="1849"/>
      <c r="AJ50" s="1849"/>
      <c r="AK50" s="1849"/>
      <c r="AL50" s="1849"/>
      <c r="AM50" s="651"/>
      <c r="AO50" s="630"/>
    </row>
    <row r="51" spans="1:70" ht="14.1" customHeight="1">
      <c r="A51" s="55"/>
      <c r="B51" s="2987" t="s">
        <v>488</v>
      </c>
      <c r="C51" s="2988"/>
      <c r="D51" s="2216" t="s">
        <v>489</v>
      </c>
      <c r="E51" s="2216"/>
      <c r="F51" s="2216"/>
      <c r="G51" s="2216"/>
      <c r="H51" s="2216"/>
      <c r="I51" s="2216"/>
      <c r="J51" s="2216"/>
      <c r="K51" s="2216"/>
      <c r="L51" s="2216"/>
      <c r="M51" s="2216"/>
      <c r="N51" s="2216"/>
      <c r="O51" s="2216"/>
      <c r="P51" s="2216"/>
      <c r="Q51" s="2216"/>
      <c r="R51" s="2216"/>
      <c r="S51" s="2216"/>
      <c r="T51" s="2216"/>
      <c r="U51" s="2216"/>
      <c r="V51" s="2216"/>
      <c r="W51" s="2216"/>
      <c r="X51" s="2216"/>
      <c r="Y51" s="2216"/>
      <c r="Z51" s="2216"/>
      <c r="AA51" s="705"/>
      <c r="AB51" s="843"/>
      <c r="AM51" s="867"/>
      <c r="AO51" s="630"/>
    </row>
    <row r="52" spans="1:70" ht="14.1" customHeight="1">
      <c r="A52" s="55"/>
      <c r="B52" s="66"/>
      <c r="F52" s="2133" t="s">
        <v>931</v>
      </c>
      <c r="G52" s="2133"/>
      <c r="H52" s="2133"/>
      <c r="I52" s="2133"/>
      <c r="J52" s="2133"/>
      <c r="K52" s="2133"/>
      <c r="L52" s="2133"/>
      <c r="M52" s="2989"/>
      <c r="N52" s="2989"/>
      <c r="O52" s="2989"/>
      <c r="P52" s="2989"/>
      <c r="Q52" s="2989"/>
      <c r="R52" s="2989"/>
      <c r="S52" s="2989"/>
      <c r="T52" s="2989"/>
      <c r="U52" s="2989"/>
      <c r="V52" s="2989"/>
      <c r="W52" s="740" t="s">
        <v>223</v>
      </c>
      <c r="X52" s="740"/>
      <c r="Y52" s="740"/>
      <c r="Z52" s="740"/>
      <c r="AA52" s="740"/>
      <c r="AB52" s="843"/>
      <c r="AM52" s="867"/>
      <c r="AN52" s="67"/>
      <c r="AP52" s="848" t="s">
        <v>220</v>
      </c>
      <c r="AQ52" s="847"/>
      <c r="AR52" s="847"/>
      <c r="AS52" s="847"/>
      <c r="AT52" s="847"/>
      <c r="AU52" s="847"/>
      <c r="AV52" s="847"/>
      <c r="AW52" s="847"/>
      <c r="AX52" s="848"/>
      <c r="AY52" s="848"/>
      <c r="AZ52" s="137"/>
      <c r="BA52" s="137"/>
      <c r="BB52" s="137"/>
      <c r="BC52" s="137"/>
      <c r="BD52" s="137"/>
      <c r="BE52" s="137"/>
      <c r="BF52" s="137"/>
      <c r="BG52" s="137"/>
      <c r="BH52" s="137"/>
      <c r="BI52" s="137"/>
      <c r="BJ52" s="137"/>
      <c r="BK52" s="137"/>
      <c r="BL52" s="137"/>
      <c r="BM52" s="137"/>
      <c r="BN52" s="137"/>
    </row>
    <row r="53" spans="1:70" ht="14.1" customHeight="1">
      <c r="A53" s="55"/>
      <c r="B53" s="870"/>
      <c r="C53" s="561"/>
      <c r="AA53" s="62"/>
      <c r="AB53" s="843"/>
      <c r="AM53" s="64"/>
      <c r="AP53" s="873"/>
      <c r="AQ53" s="874"/>
      <c r="AR53" s="874"/>
      <c r="AS53" s="874"/>
      <c r="AT53" s="874"/>
      <c r="AU53" s="874"/>
      <c r="AV53" s="874"/>
      <c r="AW53" s="874"/>
      <c r="AX53" s="874"/>
      <c r="AY53" s="874"/>
      <c r="AZ53" s="874"/>
      <c r="BA53" s="874"/>
      <c r="BB53" s="874"/>
      <c r="BC53" s="874"/>
      <c r="BD53" s="874"/>
      <c r="BE53" s="874"/>
      <c r="BF53" s="874"/>
      <c r="BG53" s="874"/>
      <c r="BH53" s="874"/>
      <c r="BI53" s="874"/>
      <c r="BJ53" s="874"/>
      <c r="BK53" s="874"/>
      <c r="BL53" s="874"/>
      <c r="BM53" s="874"/>
      <c r="BN53" s="874"/>
      <c r="BO53" s="874"/>
      <c r="BP53" s="874"/>
      <c r="BQ53" s="874"/>
      <c r="BR53" s="875"/>
    </row>
    <row r="54" spans="1:70" ht="14.1" customHeight="1">
      <c r="A54" s="55"/>
      <c r="B54" s="2981" t="s">
        <v>687</v>
      </c>
      <c r="C54" s="2982"/>
      <c r="D54" s="1852" t="s">
        <v>714</v>
      </c>
      <c r="E54" s="1852"/>
      <c r="F54" s="1852"/>
      <c r="G54" s="1852"/>
      <c r="H54" s="1852"/>
      <c r="I54" s="1852"/>
      <c r="J54" s="1852"/>
      <c r="K54" s="1852"/>
      <c r="L54" s="1852"/>
      <c r="M54" s="1852"/>
      <c r="N54" s="1852"/>
      <c r="O54" s="1852"/>
      <c r="P54" s="1852"/>
      <c r="Q54" s="1852"/>
      <c r="R54" s="1852"/>
      <c r="S54" s="1852"/>
      <c r="T54" s="1852"/>
      <c r="U54" s="1852"/>
      <c r="V54" s="1852"/>
      <c r="W54" s="1852"/>
      <c r="X54" s="1852"/>
      <c r="Y54" s="1852"/>
      <c r="Z54" s="1852"/>
      <c r="AB54" s="568" t="s">
        <v>15</v>
      </c>
      <c r="AC54" s="2227" t="s">
        <v>216</v>
      </c>
      <c r="AD54" s="2227"/>
      <c r="AE54" s="2227"/>
      <c r="AF54" s="2227"/>
      <c r="AG54" s="2227"/>
      <c r="AH54" s="2227"/>
      <c r="AI54" s="2227"/>
      <c r="AJ54" s="2227"/>
      <c r="AK54" s="2227"/>
      <c r="AL54" s="2227"/>
      <c r="AM54" s="844"/>
      <c r="AP54" s="876" t="s">
        <v>15</v>
      </c>
      <c r="AQ54" s="865" t="s">
        <v>216</v>
      </c>
      <c r="AR54" s="118"/>
      <c r="AS54" s="118"/>
      <c r="AT54" s="118"/>
      <c r="AU54" s="118"/>
      <c r="AV54" s="118"/>
      <c r="AW54" s="118"/>
      <c r="AX54" s="118"/>
      <c r="AY54" s="118"/>
      <c r="AZ54" s="118"/>
      <c r="BA54" s="118"/>
      <c r="BB54" s="118"/>
      <c r="BC54" s="118"/>
      <c r="BD54" s="118"/>
      <c r="BE54" s="118"/>
      <c r="BF54" s="118"/>
      <c r="BG54" s="118"/>
      <c r="BH54" s="118"/>
      <c r="BI54" s="118"/>
      <c r="BJ54" s="118"/>
      <c r="BK54" s="118"/>
      <c r="BL54" s="118"/>
      <c r="BM54" s="118"/>
      <c r="BN54" s="118"/>
      <c r="BO54" s="118"/>
      <c r="BP54" s="118"/>
      <c r="BQ54" s="118"/>
      <c r="BR54" s="877"/>
    </row>
    <row r="55" spans="1:70" ht="14.1" customHeight="1">
      <c r="A55" s="55"/>
      <c r="B55" s="69"/>
      <c r="C55" s="878"/>
      <c r="D55" s="55"/>
      <c r="E55" s="55"/>
      <c r="F55" s="55"/>
      <c r="G55" s="55"/>
      <c r="H55" s="55"/>
      <c r="I55" s="55"/>
      <c r="J55" s="55"/>
      <c r="K55" s="55"/>
      <c r="L55" s="55"/>
      <c r="M55" s="55"/>
      <c r="N55" s="55"/>
      <c r="O55" s="55"/>
      <c r="P55" s="55"/>
      <c r="Q55" s="55"/>
      <c r="R55" s="55"/>
      <c r="S55" s="55"/>
      <c r="T55" s="55"/>
      <c r="U55" s="55"/>
      <c r="V55" s="55"/>
      <c r="W55" s="55"/>
      <c r="X55" s="55"/>
      <c r="Y55" s="55"/>
      <c r="Z55" s="55"/>
      <c r="AB55" s="568" t="s">
        <v>15</v>
      </c>
      <c r="AC55" s="2227" t="s">
        <v>765</v>
      </c>
      <c r="AD55" s="2227"/>
      <c r="AE55" s="2227"/>
      <c r="AF55" s="2227"/>
      <c r="AG55" s="2227"/>
      <c r="AH55" s="2227"/>
      <c r="AI55" s="2227"/>
      <c r="AJ55" s="2227"/>
      <c r="AK55" s="2227"/>
      <c r="AL55" s="2227"/>
      <c r="AM55" s="844"/>
      <c r="AO55" s="67"/>
      <c r="AP55" s="876"/>
      <c r="AQ55" s="1849" t="s">
        <v>1019</v>
      </c>
      <c r="AR55" s="1849"/>
      <c r="AS55" s="1849"/>
      <c r="AT55" s="1849"/>
      <c r="AU55" s="1849"/>
      <c r="AV55" s="1849"/>
      <c r="AW55" s="1849"/>
      <c r="AX55" s="1849"/>
      <c r="AY55" s="1849"/>
      <c r="AZ55" s="1849"/>
      <c r="BA55" s="1849"/>
      <c r="BB55" s="1849"/>
      <c r="BC55" s="1849"/>
      <c r="BD55" s="1849"/>
      <c r="BE55" s="1849"/>
      <c r="BF55" s="1849"/>
      <c r="BG55" s="1849"/>
      <c r="BH55" s="1849"/>
      <c r="BI55" s="1849"/>
      <c r="BJ55" s="1849"/>
      <c r="BK55" s="1849"/>
      <c r="BL55" s="1849"/>
      <c r="BM55" s="1849"/>
      <c r="BN55" s="1849"/>
      <c r="BO55" s="1849"/>
      <c r="BP55" s="1849"/>
      <c r="BQ55" s="1849"/>
      <c r="BR55" s="877"/>
    </row>
    <row r="56" spans="1:70" ht="14.1" customHeight="1">
      <c r="A56" s="55"/>
      <c r="B56" s="69"/>
      <c r="C56" s="878"/>
      <c r="D56" s="55"/>
      <c r="E56" s="55"/>
      <c r="F56" s="55"/>
      <c r="G56" s="55"/>
      <c r="H56" s="55"/>
      <c r="I56" s="55"/>
      <c r="J56" s="55"/>
      <c r="K56" s="55"/>
      <c r="L56" s="55"/>
      <c r="M56" s="55"/>
      <c r="N56" s="55"/>
      <c r="O56" s="55"/>
      <c r="P56" s="55"/>
      <c r="Q56" s="55"/>
      <c r="R56" s="55"/>
      <c r="S56" s="55"/>
      <c r="T56" s="55"/>
      <c r="U56" s="55"/>
      <c r="V56" s="55"/>
      <c r="W56" s="55"/>
      <c r="X56" s="55"/>
      <c r="Y56" s="55"/>
      <c r="Z56" s="55"/>
      <c r="AB56" s="63"/>
      <c r="AC56" s="2038" t="s">
        <v>35</v>
      </c>
      <c r="AD56" s="1849" t="s">
        <v>36</v>
      </c>
      <c r="AE56" s="1849"/>
      <c r="AF56" s="1849"/>
      <c r="AG56" s="1849"/>
      <c r="AH56" s="1849"/>
      <c r="AI56" s="1849"/>
      <c r="AJ56" s="1849"/>
      <c r="AK56" s="1849"/>
      <c r="AL56" s="1849"/>
      <c r="AM56" s="651"/>
      <c r="AO56" s="67"/>
      <c r="AP56" s="879"/>
      <c r="AQ56" s="1849"/>
      <c r="AR56" s="1849"/>
      <c r="AS56" s="1849"/>
      <c r="AT56" s="1849"/>
      <c r="AU56" s="1849"/>
      <c r="AV56" s="1849"/>
      <c r="AW56" s="1849"/>
      <c r="AX56" s="1849"/>
      <c r="AY56" s="1849"/>
      <c r="AZ56" s="1849"/>
      <c r="BA56" s="1849"/>
      <c r="BB56" s="1849"/>
      <c r="BC56" s="1849"/>
      <c r="BD56" s="1849"/>
      <c r="BE56" s="1849"/>
      <c r="BF56" s="1849"/>
      <c r="BG56" s="1849"/>
      <c r="BH56" s="1849"/>
      <c r="BI56" s="1849"/>
      <c r="BJ56" s="1849"/>
      <c r="BK56" s="1849"/>
      <c r="BL56" s="1849"/>
      <c r="BM56" s="1849"/>
      <c r="BN56" s="1849"/>
      <c r="BO56" s="1849"/>
      <c r="BP56" s="1849"/>
      <c r="BQ56" s="1849"/>
      <c r="BR56" s="880"/>
    </row>
    <row r="57" spans="1:70" ht="14.1" customHeight="1">
      <c r="A57" s="55"/>
      <c r="B57" s="870"/>
      <c r="C57" s="531" t="s">
        <v>457</v>
      </c>
      <c r="D57" s="1852" t="s">
        <v>715</v>
      </c>
      <c r="E57" s="1852"/>
      <c r="F57" s="1852"/>
      <c r="G57" s="1852"/>
      <c r="H57" s="1852"/>
      <c r="I57" s="1852"/>
      <c r="J57" s="1852"/>
      <c r="K57" s="1852"/>
      <c r="L57" s="1852"/>
      <c r="M57" s="1852"/>
      <c r="N57" s="1852"/>
      <c r="O57" s="1852"/>
      <c r="P57" s="1852"/>
      <c r="Q57" s="1852"/>
      <c r="R57" s="1852"/>
      <c r="S57" s="1852"/>
      <c r="T57" s="1852"/>
      <c r="U57" s="1852"/>
      <c r="V57" s="1852"/>
      <c r="W57" s="1852"/>
      <c r="X57" s="1852"/>
      <c r="Y57" s="1852"/>
      <c r="Z57" s="1852"/>
      <c r="AA57" s="62"/>
      <c r="AB57" s="63"/>
      <c r="AC57" s="2985"/>
      <c r="AD57" s="1849"/>
      <c r="AE57" s="1849"/>
      <c r="AF57" s="1849"/>
      <c r="AG57" s="1849"/>
      <c r="AH57" s="1849"/>
      <c r="AI57" s="1849"/>
      <c r="AJ57" s="1849"/>
      <c r="AK57" s="1849"/>
      <c r="AL57" s="1849"/>
      <c r="AM57" s="651"/>
      <c r="AO57" s="67"/>
      <c r="AP57" s="879"/>
      <c r="AQ57" s="1849"/>
      <c r="AR57" s="1849"/>
      <c r="AS57" s="1849"/>
      <c r="AT57" s="1849"/>
      <c r="AU57" s="1849"/>
      <c r="AV57" s="1849"/>
      <c r="AW57" s="1849"/>
      <c r="AX57" s="1849"/>
      <c r="AY57" s="1849"/>
      <c r="AZ57" s="1849"/>
      <c r="BA57" s="1849"/>
      <c r="BB57" s="1849"/>
      <c r="BC57" s="1849"/>
      <c r="BD57" s="1849"/>
      <c r="BE57" s="1849"/>
      <c r="BF57" s="1849"/>
      <c r="BG57" s="1849"/>
      <c r="BH57" s="1849"/>
      <c r="BI57" s="1849"/>
      <c r="BJ57" s="1849"/>
      <c r="BK57" s="1849"/>
      <c r="BL57" s="1849"/>
      <c r="BM57" s="1849"/>
      <c r="BN57" s="1849"/>
      <c r="BO57" s="1849"/>
      <c r="BP57" s="1849"/>
      <c r="BQ57" s="1849"/>
      <c r="BR57" s="880"/>
    </row>
    <row r="58" spans="1:70" ht="14.1" customHeight="1">
      <c r="A58" s="55"/>
      <c r="B58" s="860"/>
      <c r="C58" s="55"/>
      <c r="D58" s="2947"/>
      <c r="E58" s="2947"/>
      <c r="F58" s="2947"/>
      <c r="G58" s="2947"/>
      <c r="H58" s="2947"/>
      <c r="I58" s="2947"/>
      <c r="J58" s="2947"/>
      <c r="K58" s="2947"/>
      <c r="L58" s="2947"/>
      <c r="M58" s="2947"/>
      <c r="N58" s="2947"/>
      <c r="O58" s="2947"/>
      <c r="P58" s="2947"/>
      <c r="Q58" s="2947"/>
      <c r="R58" s="2947"/>
      <c r="S58" s="2947"/>
      <c r="T58" s="2947"/>
      <c r="U58" s="2947"/>
      <c r="V58" s="2947"/>
      <c r="W58" s="2947"/>
      <c r="X58" s="2947"/>
      <c r="Y58" s="2947"/>
      <c r="Z58" s="2947"/>
      <c r="AA58" s="622"/>
      <c r="AB58" s="63"/>
      <c r="AC58" s="138" t="s">
        <v>32</v>
      </c>
      <c r="AD58" s="2227" t="s">
        <v>37</v>
      </c>
      <c r="AE58" s="2227"/>
      <c r="AF58" s="2227"/>
      <c r="AG58" s="2227"/>
      <c r="AH58" s="2227"/>
      <c r="AI58" s="2227"/>
      <c r="AJ58" s="2227"/>
      <c r="AK58" s="2227"/>
      <c r="AL58" s="2227"/>
      <c r="AM58" s="2986"/>
      <c r="AP58" s="879"/>
      <c r="AQ58" s="1849"/>
      <c r="AR58" s="1849"/>
      <c r="AS58" s="1849"/>
      <c r="AT58" s="1849"/>
      <c r="AU58" s="1849"/>
      <c r="AV58" s="1849"/>
      <c r="AW58" s="1849"/>
      <c r="AX58" s="1849"/>
      <c r="AY58" s="1849"/>
      <c r="AZ58" s="1849"/>
      <c r="BA58" s="1849"/>
      <c r="BB58" s="1849"/>
      <c r="BC58" s="1849"/>
      <c r="BD58" s="1849"/>
      <c r="BE58" s="1849"/>
      <c r="BF58" s="1849"/>
      <c r="BG58" s="1849"/>
      <c r="BH58" s="1849"/>
      <c r="BI58" s="1849"/>
      <c r="BJ58" s="1849"/>
      <c r="BK58" s="1849"/>
      <c r="BL58" s="1849"/>
      <c r="BM58" s="1849"/>
      <c r="BN58" s="1849"/>
      <c r="BO58" s="1849"/>
      <c r="BP58" s="1849"/>
      <c r="BQ58" s="1849"/>
      <c r="BR58" s="880"/>
    </row>
    <row r="59" spans="1:70" ht="14.1" customHeight="1">
      <c r="A59" s="55"/>
      <c r="B59" s="870"/>
      <c r="C59" s="55"/>
      <c r="D59" s="2947"/>
      <c r="E59" s="2947"/>
      <c r="F59" s="2947"/>
      <c r="G59" s="2947"/>
      <c r="H59" s="2947"/>
      <c r="I59" s="2947"/>
      <c r="J59" s="2947"/>
      <c r="K59" s="2947"/>
      <c r="L59" s="2947"/>
      <c r="M59" s="2947"/>
      <c r="N59" s="2947"/>
      <c r="O59" s="2947"/>
      <c r="P59" s="2947"/>
      <c r="Q59" s="2947"/>
      <c r="R59" s="2947"/>
      <c r="S59" s="2947"/>
      <c r="T59" s="2947"/>
      <c r="U59" s="2947"/>
      <c r="V59" s="2947"/>
      <c r="W59" s="2947"/>
      <c r="X59" s="2947"/>
      <c r="Y59" s="2947"/>
      <c r="Z59" s="2947"/>
      <c r="AA59" s="622"/>
      <c r="AB59" s="63"/>
      <c r="AC59" s="634" t="s">
        <v>38</v>
      </c>
      <c r="AD59" s="1849" t="s">
        <v>1629</v>
      </c>
      <c r="AE59" s="1849"/>
      <c r="AF59" s="1849"/>
      <c r="AG59" s="1849"/>
      <c r="AH59" s="1849"/>
      <c r="AI59" s="1849"/>
      <c r="AJ59" s="1849"/>
      <c r="AK59" s="1849"/>
      <c r="AL59" s="1849"/>
      <c r="AM59" s="780"/>
      <c r="AP59" s="879"/>
      <c r="AQ59" s="1849"/>
      <c r="AR59" s="1849"/>
      <c r="AS59" s="1849"/>
      <c r="AT59" s="1849"/>
      <c r="AU59" s="1849"/>
      <c r="AV59" s="1849"/>
      <c r="AW59" s="1849"/>
      <c r="AX59" s="1849"/>
      <c r="AY59" s="1849"/>
      <c r="AZ59" s="1849"/>
      <c r="BA59" s="1849"/>
      <c r="BB59" s="1849"/>
      <c r="BC59" s="1849"/>
      <c r="BD59" s="1849"/>
      <c r="BE59" s="1849"/>
      <c r="BF59" s="1849"/>
      <c r="BG59" s="1849"/>
      <c r="BH59" s="1849"/>
      <c r="BI59" s="1849"/>
      <c r="BJ59" s="1849"/>
      <c r="BK59" s="1849"/>
      <c r="BL59" s="1849"/>
      <c r="BM59" s="1849"/>
      <c r="BN59" s="1849"/>
      <c r="BO59" s="1849"/>
      <c r="BP59" s="1849"/>
      <c r="BQ59" s="1849"/>
      <c r="BR59" s="880"/>
    </row>
    <row r="60" spans="1:70" ht="14.1" customHeight="1">
      <c r="A60" s="55"/>
      <c r="B60" s="66"/>
      <c r="C60" s="55"/>
      <c r="D60" s="2947"/>
      <c r="E60" s="2947"/>
      <c r="F60" s="2947"/>
      <c r="G60" s="2947"/>
      <c r="H60" s="2947"/>
      <c r="I60" s="2947"/>
      <c r="J60" s="2947"/>
      <c r="K60" s="2947"/>
      <c r="L60" s="2947"/>
      <c r="M60" s="2947"/>
      <c r="N60" s="2947"/>
      <c r="O60" s="2947"/>
      <c r="P60" s="2947"/>
      <c r="Q60" s="2947"/>
      <c r="R60" s="2947"/>
      <c r="S60" s="2947"/>
      <c r="T60" s="2947"/>
      <c r="U60" s="2947"/>
      <c r="V60" s="2947"/>
      <c r="W60" s="2947"/>
      <c r="X60" s="2947"/>
      <c r="Y60" s="2947"/>
      <c r="Z60" s="2947"/>
      <c r="AA60" s="62"/>
      <c r="AB60" s="63"/>
      <c r="AC60" s="834"/>
      <c r="AD60" s="1849"/>
      <c r="AE60" s="1849"/>
      <c r="AF60" s="1849"/>
      <c r="AG60" s="1849"/>
      <c r="AH60" s="1849"/>
      <c r="AI60" s="1849"/>
      <c r="AJ60" s="1849"/>
      <c r="AK60" s="1849"/>
      <c r="AL60" s="1849"/>
      <c r="AM60" s="651"/>
      <c r="AP60" s="879"/>
      <c r="AQ60" s="1849"/>
      <c r="AR60" s="1849"/>
      <c r="AS60" s="1849"/>
      <c r="AT60" s="1849"/>
      <c r="AU60" s="1849"/>
      <c r="AV60" s="1849"/>
      <c r="AW60" s="1849"/>
      <c r="AX60" s="1849"/>
      <c r="AY60" s="1849"/>
      <c r="AZ60" s="1849"/>
      <c r="BA60" s="1849"/>
      <c r="BB60" s="1849"/>
      <c r="BC60" s="1849"/>
      <c r="BD60" s="1849"/>
      <c r="BE60" s="1849"/>
      <c r="BF60" s="1849"/>
      <c r="BG60" s="1849"/>
      <c r="BH60" s="1849"/>
      <c r="BI60" s="1849"/>
      <c r="BJ60" s="1849"/>
      <c r="BK60" s="1849"/>
      <c r="BL60" s="1849"/>
      <c r="BM60" s="1849"/>
      <c r="BN60" s="1849"/>
      <c r="BO60" s="1849"/>
      <c r="BP60" s="1849"/>
      <c r="BQ60" s="1849"/>
      <c r="BR60" s="880"/>
    </row>
    <row r="61" spans="1:70" ht="10.5" customHeight="1" thickBot="1">
      <c r="A61" s="606"/>
      <c r="B61" s="126"/>
      <c r="C61" s="127"/>
      <c r="D61" s="128"/>
      <c r="E61" s="128"/>
      <c r="F61" s="128"/>
      <c r="G61" s="128"/>
      <c r="H61" s="128"/>
      <c r="I61" s="128"/>
      <c r="J61" s="129"/>
      <c r="K61" s="129"/>
      <c r="L61" s="128"/>
      <c r="M61" s="128"/>
      <c r="N61" s="128"/>
      <c r="O61" s="128"/>
      <c r="P61" s="128"/>
      <c r="Q61" s="128"/>
      <c r="R61" s="127"/>
      <c r="S61" s="881"/>
      <c r="T61" s="881"/>
      <c r="U61" s="882"/>
      <c r="V61" s="883"/>
      <c r="W61" s="883"/>
      <c r="X61" s="127"/>
      <c r="Y61" s="127"/>
      <c r="Z61" s="127"/>
      <c r="AA61" s="128"/>
      <c r="AB61" s="624"/>
      <c r="AC61" s="128"/>
      <c r="AD61" s="2355"/>
      <c r="AE61" s="2355"/>
      <c r="AF61" s="2355"/>
      <c r="AG61" s="2355"/>
      <c r="AH61" s="2355"/>
      <c r="AI61" s="2355"/>
      <c r="AJ61" s="2355"/>
      <c r="AK61" s="2355"/>
      <c r="AL61" s="2355"/>
      <c r="AM61" s="884"/>
      <c r="AN61" s="67"/>
      <c r="AP61" s="879"/>
      <c r="AQ61" s="1849"/>
      <c r="AR61" s="1849"/>
      <c r="AS61" s="1849"/>
      <c r="AT61" s="1849"/>
      <c r="AU61" s="1849"/>
      <c r="AV61" s="1849"/>
      <c r="AW61" s="1849"/>
      <c r="AX61" s="1849"/>
      <c r="AY61" s="1849"/>
      <c r="AZ61" s="1849"/>
      <c r="BA61" s="1849"/>
      <c r="BB61" s="1849"/>
      <c r="BC61" s="1849"/>
      <c r="BD61" s="1849"/>
      <c r="BE61" s="1849"/>
      <c r="BF61" s="1849"/>
      <c r="BG61" s="1849"/>
      <c r="BH61" s="1849"/>
      <c r="BI61" s="1849"/>
      <c r="BJ61" s="1849"/>
      <c r="BK61" s="1849"/>
      <c r="BL61" s="1849"/>
      <c r="BM61" s="1849"/>
      <c r="BN61" s="1849"/>
      <c r="BO61" s="1849"/>
      <c r="BP61" s="1849"/>
      <c r="BQ61" s="1849"/>
      <c r="BR61" s="880"/>
    </row>
    <row r="62" spans="1:70" ht="14.1" customHeight="1">
      <c r="A62" s="55"/>
      <c r="B62" s="885"/>
      <c r="C62" s="886"/>
      <c r="D62" s="887"/>
      <c r="E62" s="887"/>
      <c r="F62" s="887"/>
      <c r="G62" s="888"/>
      <c r="H62" s="888"/>
      <c r="I62" s="888"/>
      <c r="J62" s="888"/>
      <c r="K62" s="888"/>
      <c r="L62" s="888"/>
      <c r="M62" s="888"/>
      <c r="N62" s="888"/>
      <c r="O62" s="888"/>
      <c r="P62" s="888"/>
      <c r="Q62" s="888"/>
      <c r="R62" s="888"/>
      <c r="S62" s="888"/>
      <c r="T62" s="888"/>
      <c r="U62" s="888"/>
      <c r="V62" s="888"/>
      <c r="W62" s="888"/>
      <c r="X62" s="888"/>
      <c r="Y62" s="888"/>
      <c r="Z62" s="888"/>
      <c r="AA62" s="888"/>
      <c r="AB62" s="579"/>
      <c r="AC62" s="579"/>
      <c r="AD62" s="785"/>
      <c r="AE62" s="785"/>
      <c r="AF62" s="785"/>
      <c r="AG62" s="785"/>
      <c r="AH62" s="785"/>
      <c r="AI62" s="785"/>
      <c r="AJ62" s="785"/>
      <c r="AK62" s="785"/>
      <c r="AL62" s="785"/>
      <c r="AM62" s="785"/>
      <c r="AN62" s="67"/>
      <c r="AP62" s="889"/>
      <c r="AQ62" s="2984"/>
      <c r="AR62" s="2984"/>
      <c r="AS62" s="2984"/>
      <c r="AT62" s="2984"/>
      <c r="AU62" s="2984"/>
      <c r="AV62" s="2984"/>
      <c r="AW62" s="2984"/>
      <c r="AX62" s="2984"/>
      <c r="AY62" s="2984"/>
      <c r="AZ62" s="2984"/>
      <c r="BA62" s="2984"/>
      <c r="BB62" s="2984"/>
      <c r="BC62" s="2984"/>
      <c r="BD62" s="2984"/>
      <c r="BE62" s="2984"/>
      <c r="BF62" s="2984"/>
      <c r="BG62" s="2984"/>
      <c r="BH62" s="2984"/>
      <c r="BI62" s="2984"/>
      <c r="BJ62" s="2984"/>
      <c r="BK62" s="2984"/>
      <c r="BL62" s="2984"/>
      <c r="BM62" s="2984"/>
      <c r="BN62" s="2984"/>
      <c r="BO62" s="2984"/>
      <c r="BP62" s="2984"/>
      <c r="BQ62" s="2984"/>
      <c r="BR62" s="890"/>
    </row>
    <row r="63" spans="1:70" ht="14.1" customHeight="1">
      <c r="A63" s="55"/>
      <c r="B63" s="55"/>
      <c r="D63" s="55"/>
      <c r="E63" s="137"/>
      <c r="F63" s="137"/>
      <c r="G63" s="137"/>
      <c r="H63" s="137"/>
      <c r="I63" s="137"/>
      <c r="J63" s="137"/>
      <c r="K63" s="137"/>
      <c r="L63" s="137"/>
      <c r="M63" s="137"/>
      <c r="N63" s="55"/>
      <c r="O63" s="55"/>
      <c r="P63" s="137"/>
      <c r="Q63" s="137"/>
      <c r="R63" s="137"/>
      <c r="S63" s="137"/>
      <c r="T63" s="137"/>
      <c r="U63" s="137"/>
      <c r="V63" s="137"/>
      <c r="W63" s="137"/>
      <c r="X63" s="137"/>
      <c r="Y63" s="137"/>
      <c r="AM63" s="79"/>
      <c r="AN63" s="67"/>
    </row>
    <row r="64" spans="1:70" ht="14.1" customHeight="1">
      <c r="A64" s="55"/>
      <c r="B64" s="604"/>
      <c r="C64" s="137"/>
      <c r="D64" s="565"/>
      <c r="E64" s="565"/>
      <c r="F64" s="565"/>
      <c r="G64" s="565"/>
      <c r="H64" s="565"/>
      <c r="I64" s="565"/>
      <c r="J64" s="565"/>
      <c r="K64" s="565"/>
      <c r="L64" s="565"/>
      <c r="M64" s="565"/>
      <c r="N64" s="604"/>
      <c r="O64" s="547"/>
      <c r="P64" s="565"/>
      <c r="Q64" s="565"/>
      <c r="R64" s="565"/>
      <c r="S64" s="565"/>
      <c r="T64" s="565"/>
      <c r="U64" s="565"/>
      <c r="V64" s="565"/>
      <c r="W64" s="565"/>
      <c r="X64" s="565"/>
      <c r="Y64" s="565"/>
      <c r="Z64" s="604"/>
      <c r="AA64" s="547"/>
      <c r="AB64" s="565"/>
      <c r="AC64" s="565"/>
      <c r="AD64" s="565"/>
      <c r="AE64" s="565"/>
      <c r="AF64" s="565"/>
      <c r="AG64" s="565"/>
      <c r="AH64" s="565"/>
      <c r="AI64" s="565"/>
      <c r="AJ64" s="565"/>
      <c r="AK64" s="565"/>
      <c r="AL64" s="726"/>
      <c r="AN64" s="67"/>
    </row>
    <row r="65" spans="1:75" ht="14.1" customHeight="1">
      <c r="A65" s="55"/>
      <c r="B65" s="604"/>
      <c r="C65" s="137"/>
      <c r="D65" s="565"/>
      <c r="E65" s="565"/>
      <c r="F65" s="565"/>
      <c r="G65" s="565"/>
      <c r="H65" s="565"/>
      <c r="I65" s="565"/>
      <c r="J65" s="565"/>
      <c r="K65" s="565"/>
      <c r="L65" s="565"/>
      <c r="M65" s="565"/>
      <c r="N65" s="604"/>
      <c r="O65" s="547"/>
      <c r="P65" s="565"/>
      <c r="Q65" s="565"/>
      <c r="R65" s="565"/>
      <c r="S65" s="565"/>
      <c r="T65" s="565"/>
      <c r="U65" s="565"/>
      <c r="V65" s="565"/>
      <c r="W65" s="565"/>
      <c r="X65" s="565"/>
      <c r="Y65" s="565"/>
      <c r="Z65" s="604"/>
      <c r="AA65" s="547"/>
      <c r="AB65" s="565"/>
      <c r="AC65" s="565"/>
      <c r="AD65" s="565"/>
      <c r="AE65" s="565"/>
      <c r="AF65" s="565"/>
      <c r="AG65" s="565"/>
      <c r="AH65" s="565"/>
      <c r="AI65" s="565"/>
      <c r="AJ65" s="565"/>
      <c r="AK65" s="565"/>
      <c r="AL65" s="726"/>
      <c r="AN65" s="67"/>
      <c r="AP65" s="891"/>
      <c r="AQ65" s="865"/>
      <c r="AR65" s="118"/>
      <c r="AS65" s="118"/>
      <c r="AT65" s="118"/>
      <c r="AU65" s="118"/>
      <c r="AV65" s="118"/>
      <c r="AW65" s="118"/>
      <c r="AX65" s="118"/>
      <c r="AY65" s="118"/>
      <c r="AZ65" s="118"/>
      <c r="BA65" s="118"/>
      <c r="BB65" s="118"/>
      <c r="BC65" s="118"/>
      <c r="BD65" s="118"/>
      <c r="BE65" s="118"/>
      <c r="BF65" s="118"/>
      <c r="BG65" s="118"/>
      <c r="BH65" s="118"/>
      <c r="BI65" s="118"/>
      <c r="BJ65" s="118"/>
      <c r="BK65" s="118"/>
      <c r="BL65" s="118"/>
      <c r="BM65" s="118"/>
      <c r="BN65" s="118"/>
      <c r="BO65" s="118"/>
      <c r="BP65" s="118"/>
      <c r="BQ65" s="118"/>
      <c r="BR65" s="118"/>
    </row>
    <row r="66" spans="1:75" ht="14.1" customHeight="1">
      <c r="B66" s="604"/>
      <c r="C66" s="137"/>
      <c r="D66" s="565"/>
      <c r="E66" s="565"/>
      <c r="F66" s="565"/>
      <c r="G66" s="565"/>
      <c r="H66" s="565"/>
      <c r="I66" s="565"/>
      <c r="J66" s="565"/>
      <c r="K66" s="565"/>
      <c r="L66" s="565"/>
      <c r="M66" s="565"/>
      <c r="N66" s="604"/>
      <c r="O66" s="547"/>
      <c r="P66" s="565"/>
      <c r="Q66" s="565"/>
      <c r="R66" s="565"/>
      <c r="S66" s="565"/>
      <c r="T66" s="565"/>
      <c r="U66" s="565"/>
      <c r="V66" s="565"/>
      <c r="W66" s="565"/>
      <c r="X66" s="565"/>
      <c r="Y66" s="565"/>
      <c r="Z66" s="604"/>
      <c r="AA66" s="547"/>
      <c r="AB66" s="565"/>
      <c r="AC66" s="565"/>
      <c r="AD66" s="565"/>
      <c r="AE66" s="565"/>
      <c r="AF66" s="565"/>
      <c r="AG66" s="565"/>
      <c r="AH66" s="565"/>
      <c r="AI66" s="565"/>
      <c r="AJ66" s="565"/>
      <c r="AK66" s="565"/>
      <c r="AL66" s="726"/>
      <c r="AN66" s="67"/>
      <c r="AQ66" s="619"/>
      <c r="AR66" s="619"/>
      <c r="AS66" s="619"/>
      <c r="AT66" s="619"/>
      <c r="AU66" s="619"/>
      <c r="AV66" s="619"/>
      <c r="AW66" s="619"/>
      <c r="AX66" s="619"/>
      <c r="AY66" s="619"/>
      <c r="AZ66" s="619"/>
      <c r="BA66" s="619"/>
      <c r="BB66" s="619"/>
      <c r="BC66" s="619"/>
      <c r="BD66" s="619"/>
      <c r="BE66" s="619"/>
      <c r="BF66" s="619"/>
      <c r="BG66" s="619"/>
      <c r="BH66" s="619"/>
      <c r="BI66" s="619"/>
      <c r="BJ66" s="619"/>
      <c r="BK66" s="619"/>
      <c r="BL66" s="619"/>
      <c r="BM66" s="619"/>
      <c r="BN66" s="619"/>
      <c r="BO66" s="619"/>
      <c r="BP66" s="619"/>
      <c r="BQ66" s="619"/>
      <c r="BR66" s="619"/>
    </row>
    <row r="67" spans="1:75" ht="14.1" customHeight="1">
      <c r="B67" s="604"/>
      <c r="C67" s="137"/>
      <c r="D67" s="565"/>
      <c r="E67" s="565"/>
      <c r="F67" s="565"/>
      <c r="G67" s="565"/>
      <c r="H67" s="565"/>
      <c r="I67" s="565"/>
      <c r="J67" s="565"/>
      <c r="K67" s="565"/>
      <c r="L67" s="565"/>
      <c r="M67" s="565"/>
      <c r="N67" s="604"/>
      <c r="O67" s="547"/>
      <c r="P67" s="565"/>
      <c r="Q67" s="565"/>
      <c r="R67" s="565"/>
      <c r="S67" s="565"/>
      <c r="T67" s="565"/>
      <c r="U67" s="565"/>
      <c r="V67" s="565"/>
      <c r="W67" s="565"/>
      <c r="X67" s="565"/>
      <c r="Y67" s="565"/>
      <c r="Z67" s="604"/>
      <c r="AA67" s="547"/>
      <c r="AB67" s="565"/>
      <c r="AC67" s="565"/>
      <c r="AD67" s="565"/>
      <c r="AE67" s="565"/>
      <c r="AF67" s="565"/>
      <c r="AG67" s="565"/>
      <c r="AH67" s="565"/>
      <c r="AI67" s="565"/>
      <c r="AJ67" s="565"/>
      <c r="AK67" s="565"/>
      <c r="AL67" s="726"/>
      <c r="AN67" s="67"/>
      <c r="AQ67" s="619"/>
      <c r="AR67" s="619"/>
      <c r="AS67" s="619"/>
      <c r="AT67" s="619"/>
      <c r="AU67" s="619"/>
      <c r="AV67" s="619"/>
      <c r="AW67" s="619"/>
      <c r="AX67" s="619"/>
      <c r="AY67" s="619"/>
      <c r="AZ67" s="619"/>
      <c r="BA67" s="619"/>
      <c r="BB67" s="619"/>
      <c r="BC67" s="619"/>
      <c r="BD67" s="619"/>
      <c r="BE67" s="619"/>
      <c r="BF67" s="619"/>
      <c r="BG67" s="619"/>
      <c r="BH67" s="619"/>
      <c r="BI67" s="619"/>
      <c r="BJ67" s="619"/>
      <c r="BK67" s="619"/>
      <c r="BL67" s="619"/>
      <c r="BM67" s="619"/>
      <c r="BN67" s="619"/>
      <c r="BO67" s="619"/>
      <c r="BP67" s="619"/>
      <c r="BQ67" s="619"/>
      <c r="BR67" s="619"/>
    </row>
    <row r="68" spans="1:75" ht="14.1" customHeight="1">
      <c r="A68" s="55"/>
      <c r="B68" s="604"/>
      <c r="C68" s="137"/>
      <c r="D68" s="565"/>
      <c r="E68" s="565"/>
      <c r="F68" s="565"/>
      <c r="G68" s="565"/>
      <c r="H68" s="565"/>
      <c r="I68" s="565"/>
      <c r="J68" s="565"/>
      <c r="K68" s="565"/>
      <c r="L68" s="565"/>
      <c r="M68" s="565"/>
      <c r="N68" s="604"/>
      <c r="O68" s="547"/>
      <c r="P68" s="565"/>
      <c r="Q68" s="565"/>
      <c r="R68" s="565"/>
      <c r="S68" s="565"/>
      <c r="T68" s="565"/>
      <c r="U68" s="565"/>
      <c r="V68" s="565"/>
      <c r="W68" s="565"/>
      <c r="X68" s="565"/>
      <c r="Y68" s="565"/>
      <c r="Z68" s="604"/>
      <c r="AA68" s="547"/>
      <c r="AB68" s="565"/>
      <c r="AC68" s="565"/>
      <c r="AD68" s="565"/>
      <c r="AE68" s="565"/>
      <c r="AF68" s="565"/>
      <c r="AG68" s="565"/>
      <c r="AH68" s="565"/>
      <c r="AI68" s="565"/>
      <c r="AJ68" s="565"/>
      <c r="AK68" s="565"/>
      <c r="AL68" s="726"/>
      <c r="AN68" s="67"/>
      <c r="AQ68" s="619"/>
      <c r="AR68" s="619"/>
      <c r="AS68" s="619"/>
      <c r="AT68" s="619"/>
      <c r="AU68" s="619"/>
      <c r="AV68" s="619"/>
      <c r="AW68" s="619"/>
      <c r="AX68" s="619"/>
      <c r="AY68" s="619"/>
      <c r="AZ68" s="619"/>
      <c r="BA68" s="619"/>
      <c r="BB68" s="619"/>
      <c r="BC68" s="619"/>
      <c r="BD68" s="619"/>
      <c r="BE68" s="619"/>
      <c r="BF68" s="619"/>
      <c r="BG68" s="619"/>
      <c r="BH68" s="619"/>
      <c r="BI68" s="619"/>
      <c r="BJ68" s="619"/>
      <c r="BK68" s="619"/>
      <c r="BL68" s="619"/>
      <c r="BM68" s="619"/>
      <c r="BN68" s="619"/>
      <c r="BO68" s="619"/>
      <c r="BP68" s="619"/>
      <c r="BQ68" s="619"/>
      <c r="BR68" s="619"/>
    </row>
    <row r="69" spans="1:75" ht="14.1" customHeight="1">
      <c r="A69" s="55"/>
      <c r="B69" s="604"/>
      <c r="C69" s="137"/>
      <c r="D69" s="565"/>
      <c r="E69" s="565"/>
      <c r="F69" s="565"/>
      <c r="G69" s="565"/>
      <c r="H69" s="565"/>
      <c r="I69" s="565"/>
      <c r="J69" s="565"/>
      <c r="K69" s="565"/>
      <c r="L69" s="565"/>
      <c r="M69" s="565"/>
      <c r="N69" s="604"/>
      <c r="O69" s="547"/>
      <c r="P69" s="565"/>
      <c r="Q69" s="565"/>
      <c r="R69" s="565"/>
      <c r="S69" s="565"/>
      <c r="T69" s="565"/>
      <c r="U69" s="565"/>
      <c r="V69" s="565"/>
      <c r="W69" s="565"/>
      <c r="X69" s="565"/>
      <c r="Y69" s="565"/>
      <c r="Z69" s="604"/>
      <c r="AA69" s="547"/>
      <c r="AB69" s="565"/>
      <c r="AC69" s="565"/>
      <c r="AD69" s="565"/>
      <c r="AE69" s="565"/>
      <c r="AF69" s="565"/>
      <c r="AG69" s="565"/>
      <c r="AH69" s="565"/>
      <c r="AI69" s="565"/>
      <c r="AJ69" s="565"/>
      <c r="AK69" s="565"/>
      <c r="AL69" s="726"/>
      <c r="AN69" s="67"/>
      <c r="AQ69" s="619"/>
      <c r="AR69" s="619"/>
      <c r="AS69" s="619"/>
      <c r="AT69" s="619"/>
      <c r="AU69" s="619"/>
      <c r="AV69" s="619"/>
      <c r="AW69" s="619"/>
      <c r="AX69" s="619"/>
      <c r="AY69" s="619"/>
      <c r="AZ69" s="619"/>
      <c r="BA69" s="619"/>
      <c r="BB69" s="619"/>
      <c r="BC69" s="619"/>
      <c r="BD69" s="619"/>
      <c r="BE69" s="619"/>
      <c r="BF69" s="619"/>
      <c r="BG69" s="619"/>
      <c r="BH69" s="619"/>
      <c r="BI69" s="619"/>
      <c r="BJ69" s="619"/>
      <c r="BK69" s="619"/>
      <c r="BL69" s="619"/>
      <c r="BM69" s="619"/>
      <c r="BN69" s="619"/>
      <c r="BO69" s="619"/>
      <c r="BP69" s="619"/>
      <c r="BQ69" s="619"/>
      <c r="BR69" s="619"/>
    </row>
    <row r="70" spans="1:75" ht="14.1" customHeight="1">
      <c r="A70" s="55"/>
      <c r="B70" s="604"/>
      <c r="C70" s="137"/>
      <c r="D70" s="565"/>
      <c r="E70" s="565"/>
      <c r="F70" s="565"/>
      <c r="G70" s="565"/>
      <c r="H70" s="565"/>
      <c r="I70" s="565"/>
      <c r="J70" s="565"/>
      <c r="K70" s="565"/>
      <c r="L70" s="565"/>
      <c r="M70" s="565"/>
      <c r="N70" s="604"/>
      <c r="O70" s="547"/>
      <c r="P70" s="565"/>
      <c r="Q70" s="565"/>
      <c r="R70" s="565"/>
      <c r="S70" s="565"/>
      <c r="T70" s="565"/>
      <c r="U70" s="565"/>
      <c r="V70" s="565"/>
      <c r="W70" s="565"/>
      <c r="X70" s="565"/>
      <c r="Y70" s="565"/>
      <c r="Z70" s="604"/>
      <c r="AA70" s="547"/>
      <c r="AB70" s="565"/>
      <c r="AC70" s="565"/>
      <c r="AD70" s="565"/>
      <c r="AE70" s="565"/>
      <c r="AF70" s="565"/>
      <c r="AG70" s="565"/>
      <c r="AH70" s="565"/>
      <c r="AI70" s="565"/>
      <c r="AJ70" s="565"/>
      <c r="AK70" s="565"/>
      <c r="AL70" s="726"/>
      <c r="AN70" s="73"/>
      <c r="AQ70" s="619"/>
      <c r="AR70" s="619"/>
      <c r="AS70" s="619"/>
      <c r="AT70" s="619"/>
      <c r="AU70" s="619"/>
      <c r="AV70" s="619"/>
      <c r="AW70" s="619"/>
      <c r="AX70" s="619"/>
      <c r="AY70" s="619"/>
      <c r="AZ70" s="619"/>
      <c r="BA70" s="619"/>
      <c r="BB70" s="619"/>
      <c r="BC70" s="619"/>
      <c r="BD70" s="619"/>
      <c r="BE70" s="619"/>
      <c r="BF70" s="619"/>
      <c r="BG70" s="619"/>
      <c r="BH70" s="619"/>
      <c r="BI70" s="619"/>
      <c r="BJ70" s="619"/>
      <c r="BK70" s="619"/>
      <c r="BL70" s="619"/>
      <c r="BM70" s="619"/>
      <c r="BN70" s="619"/>
      <c r="BO70" s="619"/>
      <c r="BP70" s="619"/>
      <c r="BQ70" s="619"/>
      <c r="BR70" s="619"/>
    </row>
    <row r="71" spans="1:75" ht="14.1" customHeight="1">
      <c r="A71" s="55"/>
      <c r="B71" s="604"/>
      <c r="C71" s="137"/>
      <c r="D71" s="565"/>
      <c r="E71" s="565"/>
      <c r="F71" s="565"/>
      <c r="G71" s="565"/>
      <c r="H71" s="565"/>
      <c r="I71" s="565"/>
      <c r="J71" s="565"/>
      <c r="K71" s="565"/>
      <c r="L71" s="565"/>
      <c r="M71" s="565"/>
      <c r="N71" s="604"/>
      <c r="O71" s="547"/>
      <c r="P71" s="565"/>
      <c r="Q71" s="565"/>
      <c r="R71" s="565"/>
      <c r="S71" s="565"/>
      <c r="T71" s="565"/>
      <c r="U71" s="565"/>
      <c r="V71" s="565"/>
      <c r="W71" s="565"/>
      <c r="X71" s="565"/>
      <c r="Y71" s="565"/>
      <c r="Z71" s="604"/>
      <c r="AA71" s="547"/>
      <c r="AB71" s="565"/>
      <c r="AC71" s="565"/>
      <c r="AD71" s="565"/>
      <c r="AE71" s="565"/>
      <c r="AF71" s="565"/>
      <c r="AG71" s="565"/>
      <c r="AH71" s="565"/>
      <c r="AI71" s="565"/>
      <c r="AJ71" s="565"/>
      <c r="AK71" s="565"/>
      <c r="AL71" s="726"/>
      <c r="AQ71" s="619"/>
      <c r="AR71" s="619"/>
      <c r="AS71" s="619"/>
      <c r="AT71" s="619"/>
      <c r="AU71" s="619"/>
      <c r="AV71" s="619"/>
      <c r="AW71" s="619"/>
      <c r="AX71" s="619"/>
      <c r="AY71" s="619"/>
      <c r="AZ71" s="619"/>
      <c r="BA71" s="619"/>
      <c r="BB71" s="619"/>
      <c r="BC71" s="619"/>
      <c r="BD71" s="619"/>
      <c r="BE71" s="619"/>
      <c r="BF71" s="619"/>
      <c r="BG71" s="619"/>
      <c r="BH71" s="619"/>
      <c r="BI71" s="619"/>
      <c r="BJ71" s="619"/>
      <c r="BK71" s="619"/>
      <c r="BL71" s="619"/>
      <c r="BM71" s="619"/>
      <c r="BN71" s="619"/>
      <c r="BO71" s="619"/>
      <c r="BP71" s="619"/>
      <c r="BQ71" s="619"/>
      <c r="BR71" s="619"/>
      <c r="BS71" s="55"/>
      <c r="BT71" s="55"/>
      <c r="BU71" s="55"/>
      <c r="BV71" s="55"/>
      <c r="BW71" s="55"/>
    </row>
    <row r="72" spans="1:75" ht="14.1" customHeight="1">
      <c r="A72" s="55"/>
      <c r="B72" s="604"/>
      <c r="C72" s="137"/>
      <c r="D72" s="565"/>
      <c r="E72" s="565"/>
      <c r="F72" s="565"/>
      <c r="G72" s="565"/>
      <c r="H72" s="565"/>
      <c r="I72" s="565"/>
      <c r="J72" s="565"/>
      <c r="K72" s="565"/>
      <c r="L72" s="565"/>
      <c r="M72" s="565"/>
      <c r="N72" s="604"/>
      <c r="O72" s="547"/>
      <c r="P72" s="565"/>
      <c r="Q72" s="565"/>
      <c r="R72" s="565"/>
      <c r="S72" s="565"/>
      <c r="T72" s="565"/>
      <c r="U72" s="565"/>
      <c r="V72" s="565"/>
      <c r="W72" s="565"/>
      <c r="X72" s="565"/>
      <c r="Y72" s="565"/>
      <c r="Z72" s="604"/>
      <c r="AA72" s="547"/>
      <c r="AB72" s="565"/>
      <c r="AC72" s="565"/>
      <c r="AD72" s="565"/>
      <c r="AE72" s="565"/>
      <c r="AF72" s="565"/>
      <c r="AG72" s="565"/>
      <c r="AH72" s="565"/>
      <c r="AI72" s="565"/>
      <c r="AJ72" s="565"/>
      <c r="AK72" s="565"/>
      <c r="AL72" s="726"/>
      <c r="AQ72" s="619"/>
      <c r="AR72" s="619"/>
      <c r="AS72" s="619"/>
      <c r="AT72" s="619"/>
      <c r="AU72" s="619"/>
      <c r="AV72" s="619"/>
      <c r="AW72" s="619"/>
      <c r="AX72" s="619"/>
      <c r="AY72" s="619"/>
      <c r="AZ72" s="619"/>
      <c r="BA72" s="619"/>
      <c r="BB72" s="619"/>
      <c r="BC72" s="619"/>
      <c r="BD72" s="619"/>
      <c r="BE72" s="619"/>
      <c r="BF72" s="619"/>
      <c r="BG72" s="619"/>
      <c r="BH72" s="619"/>
      <c r="BI72" s="619"/>
      <c r="BJ72" s="619"/>
      <c r="BK72" s="619"/>
      <c r="BL72" s="619"/>
      <c r="BM72" s="619"/>
      <c r="BN72" s="619"/>
      <c r="BO72" s="619"/>
      <c r="BP72" s="619"/>
      <c r="BQ72" s="619"/>
      <c r="BR72" s="619"/>
      <c r="BS72" s="55"/>
      <c r="BT72" s="55"/>
      <c r="BU72" s="55"/>
      <c r="BV72" s="55"/>
      <c r="BW72" s="55"/>
    </row>
    <row r="73" spans="1:75" ht="14.1" customHeight="1">
      <c r="A73" s="55"/>
      <c r="B73" s="604"/>
      <c r="C73" s="137"/>
      <c r="D73" s="565"/>
      <c r="E73" s="565"/>
      <c r="F73" s="565"/>
      <c r="G73" s="565"/>
      <c r="H73" s="565"/>
      <c r="I73" s="565"/>
      <c r="J73" s="565"/>
      <c r="K73" s="565"/>
      <c r="L73" s="565"/>
      <c r="M73" s="565"/>
      <c r="N73" s="604"/>
      <c r="O73" s="547"/>
      <c r="P73" s="565"/>
      <c r="Q73" s="565"/>
      <c r="R73" s="565"/>
      <c r="S73" s="565"/>
      <c r="T73" s="565"/>
      <c r="U73" s="565"/>
      <c r="V73" s="565"/>
      <c r="W73" s="565"/>
      <c r="X73" s="565"/>
      <c r="Y73" s="565"/>
      <c r="Z73" s="604"/>
      <c r="AA73" s="547"/>
      <c r="AB73" s="565"/>
      <c r="AC73" s="565"/>
      <c r="AD73" s="565"/>
      <c r="AE73" s="565"/>
      <c r="AF73" s="565"/>
      <c r="AG73" s="565"/>
      <c r="AH73" s="565"/>
      <c r="AI73" s="565"/>
      <c r="AJ73" s="565"/>
      <c r="AK73" s="565"/>
      <c r="AL73" s="726"/>
      <c r="AQ73" s="619"/>
      <c r="AR73" s="619"/>
      <c r="AS73" s="619"/>
      <c r="AT73" s="619"/>
      <c r="AU73" s="619"/>
      <c r="AV73" s="619"/>
      <c r="AW73" s="619"/>
      <c r="AX73" s="619"/>
      <c r="AY73" s="619"/>
      <c r="AZ73" s="619"/>
      <c r="BA73" s="619"/>
      <c r="BB73" s="619"/>
      <c r="BC73" s="619"/>
      <c r="BD73" s="619"/>
      <c r="BE73" s="619"/>
      <c r="BF73" s="619"/>
      <c r="BG73" s="619"/>
      <c r="BH73" s="619"/>
      <c r="BI73" s="619"/>
      <c r="BJ73" s="619"/>
      <c r="BK73" s="619"/>
      <c r="BL73" s="619"/>
      <c r="BM73" s="619"/>
      <c r="BN73" s="619"/>
      <c r="BO73" s="619"/>
      <c r="BP73" s="619"/>
      <c r="BQ73" s="619"/>
      <c r="BR73" s="619"/>
      <c r="BS73" s="55"/>
      <c r="BT73" s="55"/>
      <c r="BU73" s="55"/>
      <c r="BV73" s="55"/>
      <c r="BW73" s="55"/>
    </row>
    <row r="74" spans="1:75" ht="14.1" customHeight="1">
      <c r="A74" s="55"/>
      <c r="B74" s="604"/>
      <c r="C74" s="137"/>
      <c r="D74" s="565"/>
      <c r="E74" s="565"/>
      <c r="F74" s="565"/>
      <c r="G74" s="565"/>
      <c r="H74" s="565"/>
      <c r="I74" s="565"/>
      <c r="J74" s="565"/>
      <c r="K74" s="565"/>
      <c r="L74" s="565"/>
      <c r="M74" s="565"/>
      <c r="N74" s="604"/>
      <c r="O74" s="547"/>
      <c r="P74" s="565"/>
      <c r="Q74" s="565"/>
      <c r="R74" s="565"/>
      <c r="S74" s="565"/>
      <c r="T74" s="565"/>
      <c r="U74" s="565"/>
      <c r="V74" s="565"/>
      <c r="W74" s="565"/>
      <c r="X74" s="565"/>
      <c r="Y74" s="565"/>
      <c r="Z74" s="604"/>
      <c r="AA74" s="547"/>
      <c r="AB74" s="565"/>
      <c r="AC74" s="565"/>
      <c r="AD74" s="565"/>
      <c r="AE74" s="565"/>
      <c r="AF74" s="565"/>
      <c r="AG74" s="565"/>
      <c r="AH74" s="565"/>
      <c r="AI74" s="565"/>
      <c r="AJ74" s="565"/>
      <c r="AK74" s="565"/>
      <c r="AL74" s="726"/>
      <c r="AQ74" s="619"/>
      <c r="AR74" s="619"/>
      <c r="AS74" s="619"/>
      <c r="AT74" s="619"/>
      <c r="AU74" s="619"/>
      <c r="AV74" s="619"/>
      <c r="AW74" s="619"/>
      <c r="AX74" s="619"/>
      <c r="AY74" s="619"/>
      <c r="AZ74" s="619"/>
      <c r="BA74" s="619"/>
      <c r="BB74" s="619"/>
      <c r="BC74" s="619"/>
      <c r="BD74" s="619"/>
      <c r="BE74" s="619"/>
      <c r="BF74" s="619"/>
      <c r="BG74" s="619"/>
      <c r="BH74" s="619"/>
      <c r="BI74" s="619"/>
      <c r="BJ74" s="619"/>
      <c r="BK74" s="619"/>
      <c r="BL74" s="619"/>
      <c r="BM74" s="619"/>
      <c r="BN74" s="619"/>
      <c r="BO74" s="619"/>
      <c r="BP74" s="619"/>
      <c r="BQ74" s="619"/>
      <c r="BR74" s="619"/>
    </row>
    <row r="75" spans="1:75" ht="14.1" customHeight="1">
      <c r="A75" s="55"/>
      <c r="B75" s="604"/>
      <c r="C75" s="137"/>
      <c r="D75" s="565"/>
      <c r="E75" s="565"/>
      <c r="F75" s="565"/>
      <c r="G75" s="565"/>
      <c r="H75" s="565"/>
      <c r="I75" s="565"/>
      <c r="J75" s="565"/>
      <c r="K75" s="565"/>
      <c r="L75" s="565"/>
      <c r="M75" s="565"/>
      <c r="N75" s="604"/>
      <c r="O75" s="547"/>
      <c r="P75" s="565"/>
      <c r="Q75" s="565"/>
      <c r="R75" s="565"/>
      <c r="S75" s="565"/>
      <c r="T75" s="565"/>
      <c r="U75" s="565"/>
      <c r="V75" s="565"/>
      <c r="W75" s="565"/>
      <c r="X75" s="565"/>
      <c r="Y75" s="565"/>
      <c r="Z75" s="604"/>
      <c r="AA75" s="547"/>
      <c r="AB75" s="565"/>
      <c r="AC75" s="565"/>
      <c r="AD75" s="565"/>
      <c r="AE75" s="565"/>
      <c r="AF75" s="565"/>
      <c r="AG75" s="565"/>
      <c r="AH75" s="565"/>
      <c r="AI75" s="565"/>
      <c r="AJ75" s="565"/>
      <c r="AK75" s="565"/>
      <c r="AL75" s="726"/>
      <c r="AN75" s="73"/>
    </row>
    <row r="76" spans="1:75" ht="14.1" customHeight="1">
      <c r="A76" s="55"/>
      <c r="B76" s="604"/>
      <c r="C76" s="137"/>
      <c r="D76" s="565"/>
      <c r="E76" s="565"/>
      <c r="F76" s="565"/>
      <c r="G76" s="565"/>
      <c r="H76" s="565"/>
      <c r="I76" s="565"/>
      <c r="J76" s="565"/>
      <c r="K76" s="565"/>
      <c r="L76" s="565"/>
      <c r="M76" s="565"/>
      <c r="N76" s="604"/>
      <c r="O76" s="547"/>
      <c r="P76" s="565"/>
      <c r="Q76" s="565"/>
      <c r="R76" s="565"/>
      <c r="S76" s="565"/>
      <c r="T76" s="565"/>
      <c r="U76" s="565"/>
      <c r="V76" s="565"/>
      <c r="W76" s="565"/>
      <c r="X76" s="565"/>
      <c r="Y76" s="565"/>
      <c r="Z76" s="604"/>
      <c r="AA76" s="547"/>
      <c r="AB76" s="565"/>
      <c r="AC76" s="565"/>
      <c r="AD76" s="565"/>
      <c r="AE76" s="565"/>
      <c r="AF76" s="565"/>
      <c r="AG76" s="565"/>
      <c r="AH76" s="565"/>
      <c r="AI76" s="565"/>
      <c r="AJ76" s="565"/>
      <c r="AK76" s="565"/>
      <c r="AL76" s="726"/>
      <c r="AN76" s="73"/>
    </row>
    <row r="77" spans="1:75" ht="14.1" customHeight="1">
      <c r="A77" s="55"/>
      <c r="B77" s="604"/>
      <c r="C77" s="137"/>
      <c r="D77" s="565"/>
      <c r="E77" s="565"/>
      <c r="F77" s="565"/>
      <c r="G77" s="565"/>
      <c r="H77" s="565"/>
      <c r="I77" s="565"/>
      <c r="J77" s="565"/>
      <c r="K77" s="565"/>
      <c r="L77" s="565"/>
      <c r="M77" s="565"/>
      <c r="N77" s="604"/>
      <c r="O77" s="547"/>
      <c r="P77" s="565"/>
      <c r="Q77" s="565"/>
      <c r="R77" s="565"/>
      <c r="S77" s="565"/>
      <c r="T77" s="565"/>
      <c r="U77" s="565"/>
      <c r="V77" s="565"/>
      <c r="W77" s="565"/>
      <c r="X77" s="565"/>
      <c r="Y77" s="565"/>
      <c r="Z77" s="604"/>
      <c r="AA77" s="547"/>
      <c r="AB77" s="565"/>
      <c r="AC77" s="565"/>
      <c r="AD77" s="565"/>
      <c r="AE77" s="565"/>
      <c r="AF77" s="565"/>
      <c r="AG77" s="565"/>
      <c r="AH77" s="565"/>
      <c r="AI77" s="565"/>
      <c r="AJ77" s="565"/>
      <c r="AK77" s="565"/>
      <c r="AL77" s="726"/>
    </row>
    <row r="78" spans="1:75" ht="14.1" customHeight="1">
      <c r="A78" s="55"/>
      <c r="B78" s="604"/>
      <c r="C78" s="137"/>
      <c r="D78" s="565"/>
      <c r="E78" s="565"/>
      <c r="F78" s="565"/>
      <c r="G78" s="565"/>
      <c r="H78" s="565"/>
      <c r="I78" s="565"/>
      <c r="J78" s="565"/>
      <c r="K78" s="565"/>
      <c r="L78" s="565"/>
      <c r="M78" s="565"/>
      <c r="N78" s="604"/>
      <c r="O78" s="547"/>
      <c r="P78" s="565"/>
      <c r="Q78" s="565"/>
      <c r="R78" s="565"/>
      <c r="S78" s="565"/>
      <c r="T78" s="565"/>
      <c r="U78" s="565"/>
      <c r="V78" s="565"/>
      <c r="W78" s="565"/>
      <c r="X78" s="565"/>
      <c r="Y78" s="565"/>
      <c r="Z78" s="604"/>
      <c r="AA78" s="547"/>
      <c r="AB78" s="565"/>
      <c r="AC78" s="565"/>
      <c r="AD78" s="565"/>
      <c r="AE78" s="565"/>
      <c r="AF78" s="565"/>
      <c r="AG78" s="565"/>
      <c r="AH78" s="565"/>
      <c r="AI78" s="565"/>
      <c r="AJ78" s="565"/>
      <c r="AK78" s="565"/>
      <c r="AL78" s="726"/>
      <c r="AN78" s="67"/>
    </row>
    <row r="79" spans="1:75" ht="14.1" customHeight="1">
      <c r="A79" s="55"/>
      <c r="B79" s="604"/>
      <c r="C79" s="137"/>
      <c r="D79" s="565"/>
      <c r="E79" s="565"/>
      <c r="F79" s="565"/>
      <c r="G79" s="565"/>
      <c r="H79" s="565"/>
      <c r="I79" s="565"/>
      <c r="J79" s="565"/>
      <c r="K79" s="565"/>
      <c r="L79" s="565"/>
      <c r="M79" s="565"/>
      <c r="N79" s="604"/>
      <c r="O79" s="547"/>
      <c r="P79" s="565"/>
      <c r="Q79" s="565"/>
      <c r="R79" s="565"/>
      <c r="S79" s="565"/>
      <c r="T79" s="565"/>
      <c r="U79" s="565"/>
      <c r="V79" s="565"/>
      <c r="W79" s="565"/>
      <c r="X79" s="565"/>
      <c r="Y79" s="565"/>
      <c r="Z79" s="604"/>
      <c r="AA79" s="547"/>
      <c r="AB79" s="565"/>
      <c r="AC79" s="565"/>
      <c r="AD79" s="565"/>
      <c r="AE79" s="565"/>
      <c r="AF79" s="565"/>
      <c r="AG79" s="565"/>
      <c r="AH79" s="565"/>
      <c r="AI79" s="565"/>
      <c r="AJ79" s="565"/>
      <c r="AK79" s="565"/>
      <c r="AL79" s="726"/>
      <c r="AN79" s="73"/>
    </row>
    <row r="80" spans="1:75" ht="14.1" customHeight="1">
      <c r="A80" s="55"/>
      <c r="B80" s="604"/>
      <c r="C80" s="137"/>
      <c r="D80" s="565"/>
      <c r="E80" s="565"/>
      <c r="F80" s="565"/>
      <c r="G80" s="565"/>
      <c r="H80" s="565"/>
      <c r="I80" s="565"/>
      <c r="J80" s="565"/>
      <c r="K80" s="565"/>
      <c r="L80" s="565"/>
      <c r="M80" s="565"/>
      <c r="N80" s="604"/>
      <c r="O80" s="547"/>
      <c r="P80" s="565"/>
      <c r="Q80" s="565"/>
      <c r="R80" s="565"/>
      <c r="S80" s="565"/>
      <c r="T80" s="565"/>
      <c r="U80" s="565"/>
      <c r="V80" s="565"/>
      <c r="W80" s="565"/>
      <c r="X80" s="565"/>
      <c r="Y80" s="565"/>
      <c r="Z80" s="604"/>
      <c r="AA80" s="547"/>
      <c r="AB80" s="565"/>
      <c r="AC80" s="565"/>
      <c r="AD80" s="565"/>
      <c r="AE80" s="565"/>
      <c r="AF80" s="565"/>
      <c r="AG80" s="565"/>
      <c r="AH80" s="565"/>
      <c r="AI80" s="565"/>
      <c r="AJ80" s="565"/>
      <c r="AK80" s="565"/>
      <c r="AL80" s="726"/>
    </row>
    <row r="81" spans="1:72" ht="14.1" customHeight="1">
      <c r="A81" s="55"/>
      <c r="B81" s="604"/>
      <c r="C81" s="137"/>
      <c r="D81" s="565"/>
      <c r="E81" s="565"/>
      <c r="F81" s="565"/>
      <c r="G81" s="565"/>
      <c r="H81" s="565"/>
      <c r="I81" s="565"/>
      <c r="J81" s="565"/>
      <c r="K81" s="565"/>
      <c r="L81" s="565"/>
      <c r="M81" s="565"/>
      <c r="N81" s="604"/>
      <c r="O81" s="547"/>
      <c r="P81" s="565"/>
      <c r="Q81" s="565"/>
      <c r="R81" s="565"/>
      <c r="S81" s="565"/>
      <c r="T81" s="565"/>
      <c r="U81" s="565"/>
      <c r="V81" s="565"/>
      <c r="W81" s="565"/>
      <c r="X81" s="565"/>
      <c r="Y81" s="565"/>
      <c r="Z81" s="604"/>
      <c r="AA81" s="547"/>
      <c r="AB81" s="565"/>
      <c r="AC81" s="565"/>
      <c r="AD81" s="565"/>
      <c r="AE81" s="565"/>
      <c r="AF81" s="565"/>
      <c r="AG81" s="565"/>
      <c r="AH81" s="565"/>
      <c r="AI81" s="565"/>
      <c r="AJ81" s="565"/>
      <c r="AK81" s="565"/>
      <c r="AL81" s="726"/>
      <c r="BM81" s="137"/>
      <c r="BN81" s="137"/>
      <c r="BO81" s="137"/>
      <c r="BP81" s="137"/>
      <c r="BQ81" s="137"/>
      <c r="BR81" s="137"/>
      <c r="BS81" s="137"/>
      <c r="BT81" s="137"/>
    </row>
    <row r="82" spans="1:72" ht="14.1" customHeight="1">
      <c r="A82" s="55"/>
      <c r="B82" s="604"/>
      <c r="C82" s="137"/>
      <c r="D82" s="892"/>
      <c r="E82" s="892"/>
      <c r="F82" s="892"/>
      <c r="G82" s="892"/>
      <c r="H82" s="892"/>
      <c r="I82" s="892"/>
      <c r="J82" s="892"/>
      <c r="K82" s="892"/>
      <c r="L82" s="892"/>
      <c r="M82" s="892"/>
      <c r="N82" s="604"/>
      <c r="O82" s="547"/>
      <c r="P82" s="565"/>
      <c r="Q82" s="565"/>
      <c r="R82" s="565"/>
      <c r="S82" s="565"/>
      <c r="T82" s="565"/>
      <c r="U82" s="565"/>
      <c r="V82" s="565"/>
      <c r="W82" s="565"/>
      <c r="X82" s="565"/>
      <c r="Y82" s="565"/>
      <c r="Z82" s="604"/>
      <c r="AA82" s="547"/>
      <c r="AB82" s="565"/>
      <c r="AC82" s="565"/>
      <c r="AD82" s="565"/>
      <c r="AE82" s="565"/>
      <c r="AF82" s="565"/>
      <c r="AG82" s="565"/>
      <c r="AH82" s="565"/>
      <c r="AI82" s="565"/>
      <c r="AJ82" s="565"/>
      <c r="AK82" s="565"/>
      <c r="AL82" s="726"/>
      <c r="BO82" s="55"/>
      <c r="BP82" s="55"/>
      <c r="BQ82" s="55"/>
      <c r="BR82" s="55"/>
      <c r="BS82" s="55"/>
      <c r="BT82" s="55"/>
    </row>
    <row r="83" spans="1:72" ht="14.1" customHeight="1">
      <c r="B83" s="604"/>
      <c r="C83" s="137"/>
      <c r="D83" s="565"/>
      <c r="E83" s="565"/>
      <c r="F83" s="565"/>
      <c r="G83" s="565"/>
      <c r="H83" s="565"/>
      <c r="I83" s="565"/>
      <c r="J83" s="565"/>
      <c r="K83" s="565"/>
      <c r="L83" s="565"/>
      <c r="M83" s="565"/>
      <c r="N83" s="604"/>
      <c r="O83" s="547"/>
      <c r="P83" s="565"/>
      <c r="Q83" s="565"/>
      <c r="R83" s="565"/>
      <c r="S83" s="565"/>
      <c r="T83" s="565"/>
      <c r="U83" s="565"/>
      <c r="V83" s="565"/>
      <c r="W83" s="565"/>
      <c r="X83" s="565"/>
      <c r="Y83" s="565"/>
      <c r="Z83" s="604"/>
      <c r="AA83" s="547"/>
      <c r="AB83" s="565"/>
      <c r="AC83" s="565"/>
      <c r="AD83" s="565"/>
      <c r="AE83" s="565"/>
      <c r="AF83" s="565"/>
      <c r="AG83" s="565"/>
      <c r="AH83" s="565"/>
      <c r="AI83" s="565"/>
      <c r="AJ83" s="565"/>
      <c r="AK83" s="565"/>
      <c r="AL83" s="726"/>
      <c r="AN83" s="67"/>
    </row>
    <row r="84" spans="1:72" ht="14.1" customHeight="1"/>
    <row r="85" spans="1:72" ht="14.1" customHeight="1">
      <c r="AM85" s="67"/>
    </row>
    <row r="86" spans="1:72" ht="14.1" customHeight="1"/>
    <row r="87" spans="1:72" ht="14.1" customHeight="1"/>
    <row r="88" spans="1:72" ht="14.1" customHeight="1">
      <c r="BK88" s="79"/>
      <c r="BL88" s="79"/>
      <c r="BM88" s="79"/>
      <c r="BN88" s="79"/>
      <c r="BO88" s="79"/>
      <c r="BP88" s="79"/>
      <c r="BQ88" s="79"/>
      <c r="BR88" s="851"/>
    </row>
    <row r="89" spans="1:72" ht="14.1" customHeight="1">
      <c r="BQ89" s="55"/>
      <c r="BR89" s="55"/>
      <c r="BS89" s="55"/>
    </row>
    <row r="90" spans="1:72" ht="14.1" customHeight="1">
      <c r="BP90" s="55"/>
      <c r="BQ90" s="55"/>
      <c r="BR90" s="55"/>
      <c r="BS90" s="55"/>
    </row>
    <row r="91" spans="1:72" ht="14.1" customHeight="1">
      <c r="BP91" s="55"/>
      <c r="BQ91" s="55"/>
      <c r="BR91" s="55"/>
      <c r="BS91" s="55"/>
    </row>
    <row r="92" spans="1:72" ht="14.1" customHeight="1">
      <c r="BP92" s="55"/>
      <c r="BQ92" s="55"/>
      <c r="BR92" s="55"/>
      <c r="BS92" s="55"/>
    </row>
    <row r="93" spans="1:72" ht="14.1" customHeight="1">
      <c r="BK93" s="55"/>
      <c r="BL93" s="55"/>
      <c r="BM93" s="55"/>
      <c r="BN93" s="55"/>
      <c r="BO93" s="55"/>
    </row>
    <row r="94" spans="1:72" ht="14.1" customHeight="1"/>
    <row r="95" spans="1:72" ht="14.1" customHeight="1"/>
    <row r="96" spans="1:72" ht="14.1" customHeight="1"/>
    <row r="97" ht="14.1" customHeight="1"/>
  </sheetData>
  <sheetProtection algorithmName="SHA-512" hashValue="1AzTbrN4UBb9It+YdpdvnMbcu+3Za4yY6Xydh1yWbwbJERj7YYisyJZIfWWQOZjRkzxI9zQeAJE4jTu51wUPWg==" saltValue="Az8yopRdJDubsVBPPawkSw==" spinCount="100000" sheet="1" objects="1" scenarios="1"/>
  <mergeCells count="112">
    <mergeCell ref="AC55:AL55"/>
    <mergeCell ref="AQ55:BQ62"/>
    <mergeCell ref="AC56:AC57"/>
    <mergeCell ref="AD56:AL57"/>
    <mergeCell ref="D57:Z57"/>
    <mergeCell ref="D58:Z60"/>
    <mergeCell ref="AD58:AM58"/>
    <mergeCell ref="AD59:AL61"/>
    <mergeCell ref="B51:C51"/>
    <mergeCell ref="D51:Z51"/>
    <mergeCell ref="F52:L52"/>
    <mergeCell ref="M52:V52"/>
    <mergeCell ref="B54:C54"/>
    <mergeCell ref="D54:Z54"/>
    <mergeCell ref="AC54:AL54"/>
    <mergeCell ref="B45:C45"/>
    <mergeCell ref="D45:Z45"/>
    <mergeCell ref="AC45:AL45"/>
    <mergeCell ref="P46:Q46"/>
    <mergeCell ref="AC46:AL50"/>
    <mergeCell ref="D47:Z47"/>
    <mergeCell ref="D48:Z48"/>
    <mergeCell ref="E49:J49"/>
    <mergeCell ref="M49:P49"/>
    <mergeCell ref="O39:U39"/>
    <mergeCell ref="B41:C41"/>
    <mergeCell ref="D41:Z42"/>
    <mergeCell ref="AC41:AL42"/>
    <mergeCell ref="AC43:AL44"/>
    <mergeCell ref="B44:C44"/>
    <mergeCell ref="D44:Z44"/>
    <mergeCell ref="D36:J37"/>
    <mergeCell ref="L36:U36"/>
    <mergeCell ref="W36:Z37"/>
    <mergeCell ref="AC36:AL39"/>
    <mergeCell ref="L37:M37"/>
    <mergeCell ref="O37:U37"/>
    <mergeCell ref="D38:J39"/>
    <mergeCell ref="L38:U38"/>
    <mergeCell ref="W38:Z39"/>
    <mergeCell ref="L39:M39"/>
    <mergeCell ref="D34:J35"/>
    <mergeCell ref="L34:U34"/>
    <mergeCell ref="W34:Z35"/>
    <mergeCell ref="AC34:AL35"/>
    <mergeCell ref="L35:M35"/>
    <mergeCell ref="O35:U35"/>
    <mergeCell ref="D32:J33"/>
    <mergeCell ref="L32:U32"/>
    <mergeCell ref="W32:Z33"/>
    <mergeCell ref="AC32:AL33"/>
    <mergeCell ref="L33:M33"/>
    <mergeCell ref="O33:U33"/>
    <mergeCell ref="D30:J31"/>
    <mergeCell ref="L30:U30"/>
    <mergeCell ref="W30:Z31"/>
    <mergeCell ref="AC30:AL31"/>
    <mergeCell ref="L31:M31"/>
    <mergeCell ref="O31:U31"/>
    <mergeCell ref="B26:C26"/>
    <mergeCell ref="D26:Z26"/>
    <mergeCell ref="AC26:AL27"/>
    <mergeCell ref="D28:J29"/>
    <mergeCell ref="K28:V29"/>
    <mergeCell ref="W28:Z29"/>
    <mergeCell ref="AC28:AL29"/>
    <mergeCell ref="D23:H23"/>
    <mergeCell ref="I23:Z23"/>
    <mergeCell ref="AC23:AL24"/>
    <mergeCell ref="E24:L24"/>
    <mergeCell ref="N24:O24"/>
    <mergeCell ref="P24:Q24"/>
    <mergeCell ref="S24:T24"/>
    <mergeCell ref="V24:W24"/>
    <mergeCell ref="X24:Y24"/>
    <mergeCell ref="E14:Z14"/>
    <mergeCell ref="D16:Y16"/>
    <mergeCell ref="D17:Z19"/>
    <mergeCell ref="B21:C21"/>
    <mergeCell ref="D21:Z21"/>
    <mergeCell ref="AC21:AL22"/>
    <mergeCell ref="D12:I12"/>
    <mergeCell ref="J12:T12"/>
    <mergeCell ref="U12:Z12"/>
    <mergeCell ref="AA12:AK12"/>
    <mergeCell ref="D13:I13"/>
    <mergeCell ref="J13:T13"/>
    <mergeCell ref="U13:Z13"/>
    <mergeCell ref="AA13:AK13"/>
    <mergeCell ref="D10:I10"/>
    <mergeCell ref="J10:T10"/>
    <mergeCell ref="U10:Z10"/>
    <mergeCell ref="AA10:AK10"/>
    <mergeCell ref="D11:I11"/>
    <mergeCell ref="J11:T11"/>
    <mergeCell ref="U11:Z11"/>
    <mergeCell ref="AA11:AK11"/>
    <mergeCell ref="AN4:AN5"/>
    <mergeCell ref="AO4:BR5"/>
    <mergeCell ref="D7:Z7"/>
    <mergeCell ref="D8:I8"/>
    <mergeCell ref="U8:AK8"/>
    <mergeCell ref="D9:I9"/>
    <mergeCell ref="J9:T9"/>
    <mergeCell ref="U9:Z9"/>
    <mergeCell ref="AA9:AK9"/>
    <mergeCell ref="A1:AM1"/>
    <mergeCell ref="B3:AA3"/>
    <mergeCell ref="AB3:AL3"/>
    <mergeCell ref="B4:C4"/>
    <mergeCell ref="D4:Z5"/>
    <mergeCell ref="AC4:AL7"/>
  </mergeCells>
  <phoneticPr fontId="4"/>
  <conditionalFormatting sqref="D17">
    <cfRule type="containsBlanks" dxfId="404" priority="2">
      <formula>LEN(TRIM(D17))=0</formula>
    </cfRule>
  </conditionalFormatting>
  <conditionalFormatting sqref="D10:J13 I23:Z23 P24:Q24 S24:T24 V24:W24 D58">
    <cfRule type="containsBlanks" dxfId="403" priority="7">
      <formula>LEN(TRIM(D10))=0</formula>
    </cfRule>
  </conditionalFormatting>
  <conditionalFormatting sqref="D30:J39">
    <cfRule type="containsBlanks" dxfId="402" priority="4">
      <formula>LEN(TRIM(D30))=0</formula>
    </cfRule>
  </conditionalFormatting>
  <conditionalFormatting sqref="M52:V52">
    <cfRule type="containsBlanks" dxfId="401" priority="5">
      <formula>LEN(TRIM(M52))=0</formula>
    </cfRule>
  </conditionalFormatting>
  <conditionalFormatting sqref="N24:O24">
    <cfRule type="containsBlanks" dxfId="400" priority="8">
      <formula>LEN(TRIM(N24))=0</formula>
    </cfRule>
  </conditionalFormatting>
  <conditionalFormatting sqref="O31:U31 O33:U33 O35:U35 O37:U37 O39:U39">
    <cfRule type="containsBlanks" dxfId="399" priority="1">
      <formula>LEN(TRIM(O31))=0</formula>
    </cfRule>
  </conditionalFormatting>
  <conditionalFormatting sqref="U10:AA13">
    <cfRule type="containsBlanks" dxfId="398" priority="3">
      <formula>LEN(TRIM(U10))=0</formula>
    </cfRule>
  </conditionalFormatting>
  <conditionalFormatting sqref="W30:Z39">
    <cfRule type="containsBlanks" dxfId="397" priority="6">
      <formula>LEN(TRIM(W30))=0</formula>
    </cfRule>
  </conditionalFormatting>
  <dataValidations count="2">
    <dataValidation type="list" allowBlank="1" showInputMessage="1" showErrorMessage="1" sqref="N24:O24" xr:uid="{0AFE16EE-51AE-4371-971B-2C276D61FE3E}">
      <formula1>"　,平成,令和"</formula1>
    </dataValidation>
    <dataValidation type="list" allowBlank="1" showInputMessage="1" showErrorMessage="1" sqref="W30:Z39" xr:uid="{33D6AE38-E366-4A85-82F7-9A64DFC0DABE}">
      <formula1>"　,☑あり,☑なし"</formula1>
    </dataValidation>
  </dataValidations>
  <printOptions horizontalCentered="1"/>
  <pageMargins left="0.70866141732283472" right="0.31496062992125984" top="0.39370078740157483" bottom="0.39370078740157483" header="0.51181102362204722" footer="0.51181102362204722"/>
  <pageSetup paperSize="9" fitToWidth="0" fitToHeight="0" orientation="portrait" cellComments="asDisplayed" r:id="rId1"/>
  <headerFooter alignWithMargins="0"/>
  <colBreaks count="1" manualBreakCount="1">
    <brk id="39" max="61" man="1"/>
  </colBreaks>
  <drawing r:id="rId2"/>
  <legacyDrawing r:id="rId3"/>
  <mc:AlternateContent xmlns:mc="http://schemas.openxmlformats.org/markup-compatibility/2006">
    <mc:Choice Requires="x14">
      <controls>
        <mc:AlternateContent xmlns:mc="http://schemas.openxmlformats.org/markup-compatibility/2006">
          <mc:Choice Requires="x14">
            <control shapeId="1267713" r:id="rId4" name="Check Box 26">
              <controlPr defaultSize="0" autoFill="0" autoLine="0" autoPict="0">
                <anchor moveWithCells="1">
                  <from>
                    <xdr:col>23</xdr:col>
                    <xdr:colOff>95250</xdr:colOff>
                    <xdr:row>4</xdr:row>
                    <xdr:rowOff>161925</xdr:rowOff>
                  </from>
                  <to>
                    <xdr:col>26</xdr:col>
                    <xdr:colOff>95250</xdr:colOff>
                    <xdr:row>6</xdr:row>
                    <xdr:rowOff>19050</xdr:rowOff>
                  </to>
                </anchor>
              </controlPr>
            </control>
          </mc:Choice>
        </mc:AlternateContent>
        <mc:AlternateContent xmlns:mc="http://schemas.openxmlformats.org/markup-compatibility/2006">
          <mc:Choice Requires="x14">
            <control shapeId="1267714" r:id="rId5" name="Check Box 27">
              <controlPr defaultSize="0" autoFill="0" autoLine="0" autoPict="0">
                <anchor moveWithCells="1">
                  <from>
                    <xdr:col>19</xdr:col>
                    <xdr:colOff>114300</xdr:colOff>
                    <xdr:row>4</xdr:row>
                    <xdr:rowOff>171450</xdr:rowOff>
                  </from>
                  <to>
                    <xdr:col>23</xdr:col>
                    <xdr:colOff>38100</xdr:colOff>
                    <xdr:row>6</xdr:row>
                    <xdr:rowOff>9525</xdr:rowOff>
                  </to>
                </anchor>
              </controlPr>
            </control>
          </mc:Choice>
        </mc:AlternateContent>
        <mc:AlternateContent xmlns:mc="http://schemas.openxmlformats.org/markup-compatibility/2006">
          <mc:Choice Requires="x14">
            <control shapeId="1267715" r:id="rId6" name="Check Box 3">
              <controlPr defaultSize="0" autoFill="0" autoLine="0" autoPict="0">
                <anchor moveWithCells="1">
                  <from>
                    <xdr:col>19</xdr:col>
                    <xdr:colOff>114300</xdr:colOff>
                    <xdr:row>20</xdr:row>
                    <xdr:rowOff>0</xdr:rowOff>
                  </from>
                  <to>
                    <xdr:col>22</xdr:col>
                    <xdr:colOff>123825</xdr:colOff>
                    <xdr:row>21</xdr:row>
                    <xdr:rowOff>28575</xdr:rowOff>
                  </to>
                </anchor>
              </controlPr>
            </control>
          </mc:Choice>
        </mc:AlternateContent>
        <mc:AlternateContent xmlns:mc="http://schemas.openxmlformats.org/markup-compatibility/2006">
          <mc:Choice Requires="x14">
            <control shapeId="1267716" r:id="rId7" name="Check Box 4">
              <controlPr defaultSize="0" autoFill="0" autoLine="0" autoPict="0">
                <anchor moveWithCells="1">
                  <from>
                    <xdr:col>22</xdr:col>
                    <xdr:colOff>171450</xdr:colOff>
                    <xdr:row>20</xdr:row>
                    <xdr:rowOff>0</xdr:rowOff>
                  </from>
                  <to>
                    <xdr:col>25</xdr:col>
                    <xdr:colOff>180975</xdr:colOff>
                    <xdr:row>21</xdr:row>
                    <xdr:rowOff>19050</xdr:rowOff>
                  </to>
                </anchor>
              </controlPr>
            </control>
          </mc:Choice>
        </mc:AlternateContent>
        <mc:AlternateContent xmlns:mc="http://schemas.openxmlformats.org/markup-compatibility/2006">
          <mc:Choice Requires="x14">
            <control shapeId="1267717" r:id="rId8" name="Check Box 5">
              <controlPr defaultSize="0" autoFill="0" autoLine="0" autoPict="0">
                <anchor moveWithCells="1">
                  <from>
                    <xdr:col>19</xdr:col>
                    <xdr:colOff>104775</xdr:colOff>
                    <xdr:row>41</xdr:row>
                    <xdr:rowOff>9525</xdr:rowOff>
                  </from>
                  <to>
                    <xdr:col>22</xdr:col>
                    <xdr:colOff>114300</xdr:colOff>
                    <xdr:row>42</xdr:row>
                    <xdr:rowOff>28575</xdr:rowOff>
                  </to>
                </anchor>
              </controlPr>
            </control>
          </mc:Choice>
        </mc:AlternateContent>
        <mc:AlternateContent xmlns:mc="http://schemas.openxmlformats.org/markup-compatibility/2006">
          <mc:Choice Requires="x14">
            <control shapeId="1267718" r:id="rId9" name="Check Box 6">
              <controlPr defaultSize="0" autoFill="0" autoLine="0" autoPict="0">
                <anchor moveWithCells="1">
                  <from>
                    <xdr:col>22</xdr:col>
                    <xdr:colOff>161925</xdr:colOff>
                    <xdr:row>41</xdr:row>
                    <xdr:rowOff>9525</xdr:rowOff>
                  </from>
                  <to>
                    <xdr:col>25</xdr:col>
                    <xdr:colOff>171450</xdr:colOff>
                    <xdr:row>42</xdr:row>
                    <xdr:rowOff>28575</xdr:rowOff>
                  </to>
                </anchor>
              </controlPr>
            </control>
          </mc:Choice>
        </mc:AlternateContent>
        <mc:AlternateContent xmlns:mc="http://schemas.openxmlformats.org/markup-compatibility/2006">
          <mc:Choice Requires="x14">
            <control shapeId="1267719" r:id="rId10" name="Check Box 7">
              <controlPr defaultSize="0" autoFill="0" autoLine="0" autoPict="0">
                <anchor moveWithCells="1">
                  <from>
                    <xdr:col>9</xdr:col>
                    <xdr:colOff>171450</xdr:colOff>
                    <xdr:row>29</xdr:row>
                    <xdr:rowOff>0</xdr:rowOff>
                  </from>
                  <to>
                    <xdr:col>11</xdr:col>
                    <xdr:colOff>57150</xdr:colOff>
                    <xdr:row>30</xdr:row>
                    <xdr:rowOff>0</xdr:rowOff>
                  </to>
                </anchor>
              </controlPr>
            </control>
          </mc:Choice>
        </mc:AlternateContent>
        <mc:AlternateContent xmlns:mc="http://schemas.openxmlformats.org/markup-compatibility/2006">
          <mc:Choice Requires="x14">
            <control shapeId="1267720" r:id="rId11" name="Check Box 8">
              <controlPr defaultSize="0" autoFill="0" autoLine="0" autoPict="0">
                <anchor moveWithCells="1">
                  <from>
                    <xdr:col>9</xdr:col>
                    <xdr:colOff>171450</xdr:colOff>
                    <xdr:row>33</xdr:row>
                    <xdr:rowOff>9525</xdr:rowOff>
                  </from>
                  <to>
                    <xdr:col>11</xdr:col>
                    <xdr:colOff>76200</xdr:colOff>
                    <xdr:row>34</xdr:row>
                    <xdr:rowOff>9525</xdr:rowOff>
                  </to>
                </anchor>
              </controlPr>
            </control>
          </mc:Choice>
        </mc:AlternateContent>
        <mc:AlternateContent xmlns:mc="http://schemas.openxmlformats.org/markup-compatibility/2006">
          <mc:Choice Requires="x14">
            <control shapeId="1267721" r:id="rId12" name="Check Box 9">
              <controlPr defaultSize="0" autoFill="0" autoLine="0" autoPict="0">
                <anchor moveWithCells="1">
                  <from>
                    <xdr:col>9</xdr:col>
                    <xdr:colOff>171450</xdr:colOff>
                    <xdr:row>34</xdr:row>
                    <xdr:rowOff>9525</xdr:rowOff>
                  </from>
                  <to>
                    <xdr:col>11</xdr:col>
                    <xdr:colOff>76200</xdr:colOff>
                    <xdr:row>35</xdr:row>
                    <xdr:rowOff>9525</xdr:rowOff>
                  </to>
                </anchor>
              </controlPr>
            </control>
          </mc:Choice>
        </mc:AlternateContent>
        <mc:AlternateContent xmlns:mc="http://schemas.openxmlformats.org/markup-compatibility/2006">
          <mc:Choice Requires="x14">
            <control shapeId="1267722" r:id="rId13" name="Check Box 10">
              <controlPr defaultSize="0" autoFill="0" autoLine="0" autoPict="0">
                <anchor moveWithCells="1">
                  <from>
                    <xdr:col>9</xdr:col>
                    <xdr:colOff>171450</xdr:colOff>
                    <xdr:row>35</xdr:row>
                    <xdr:rowOff>9525</xdr:rowOff>
                  </from>
                  <to>
                    <xdr:col>11</xdr:col>
                    <xdr:colOff>76200</xdr:colOff>
                    <xdr:row>36</xdr:row>
                    <xdr:rowOff>9525</xdr:rowOff>
                  </to>
                </anchor>
              </controlPr>
            </control>
          </mc:Choice>
        </mc:AlternateContent>
        <mc:AlternateContent xmlns:mc="http://schemas.openxmlformats.org/markup-compatibility/2006">
          <mc:Choice Requires="x14">
            <control shapeId="1267723" r:id="rId14" name="Check Box 11">
              <controlPr defaultSize="0" autoFill="0" autoLine="0" autoPict="0">
                <anchor moveWithCells="1">
                  <from>
                    <xdr:col>9</xdr:col>
                    <xdr:colOff>171450</xdr:colOff>
                    <xdr:row>36</xdr:row>
                    <xdr:rowOff>9525</xdr:rowOff>
                  </from>
                  <to>
                    <xdr:col>11</xdr:col>
                    <xdr:colOff>76200</xdr:colOff>
                    <xdr:row>37</xdr:row>
                    <xdr:rowOff>9525</xdr:rowOff>
                  </to>
                </anchor>
              </controlPr>
            </control>
          </mc:Choice>
        </mc:AlternateContent>
        <mc:AlternateContent xmlns:mc="http://schemas.openxmlformats.org/markup-compatibility/2006">
          <mc:Choice Requires="x14">
            <control shapeId="1267724" r:id="rId15" name="Check Box 12">
              <controlPr defaultSize="0" autoFill="0" autoLine="0" autoPict="0">
                <anchor moveWithCells="1">
                  <from>
                    <xdr:col>19</xdr:col>
                    <xdr:colOff>133350</xdr:colOff>
                    <xdr:row>25</xdr:row>
                    <xdr:rowOff>142875</xdr:rowOff>
                  </from>
                  <to>
                    <xdr:col>22</xdr:col>
                    <xdr:colOff>142875</xdr:colOff>
                    <xdr:row>26</xdr:row>
                    <xdr:rowOff>161925</xdr:rowOff>
                  </to>
                </anchor>
              </controlPr>
            </control>
          </mc:Choice>
        </mc:AlternateContent>
        <mc:AlternateContent xmlns:mc="http://schemas.openxmlformats.org/markup-compatibility/2006">
          <mc:Choice Requires="x14">
            <control shapeId="1267725" r:id="rId16" name="Check Box 13">
              <controlPr defaultSize="0" autoFill="0" autoLine="0" autoPict="0">
                <anchor moveWithCells="1">
                  <from>
                    <xdr:col>23</xdr:col>
                    <xdr:colOff>9525</xdr:colOff>
                    <xdr:row>25</xdr:row>
                    <xdr:rowOff>142875</xdr:rowOff>
                  </from>
                  <to>
                    <xdr:col>26</xdr:col>
                    <xdr:colOff>19050</xdr:colOff>
                    <xdr:row>26</xdr:row>
                    <xdr:rowOff>152400</xdr:rowOff>
                  </to>
                </anchor>
              </controlPr>
            </control>
          </mc:Choice>
        </mc:AlternateContent>
        <mc:AlternateContent xmlns:mc="http://schemas.openxmlformats.org/markup-compatibility/2006">
          <mc:Choice Requires="x14">
            <control shapeId="1267726" r:id="rId17" name="Check Box 14">
              <controlPr defaultSize="0" autoFill="0" autoLine="0" autoPict="0">
                <anchor moveWithCells="1">
                  <from>
                    <xdr:col>9</xdr:col>
                    <xdr:colOff>171450</xdr:colOff>
                    <xdr:row>36</xdr:row>
                    <xdr:rowOff>9525</xdr:rowOff>
                  </from>
                  <to>
                    <xdr:col>11</xdr:col>
                    <xdr:colOff>76200</xdr:colOff>
                    <xdr:row>37</xdr:row>
                    <xdr:rowOff>9525</xdr:rowOff>
                  </to>
                </anchor>
              </controlPr>
            </control>
          </mc:Choice>
        </mc:AlternateContent>
        <mc:AlternateContent xmlns:mc="http://schemas.openxmlformats.org/markup-compatibility/2006">
          <mc:Choice Requires="x14">
            <control shapeId="1267727" r:id="rId18" name="Check Box 15">
              <controlPr defaultSize="0" autoFill="0" autoLine="0" autoPict="0">
                <anchor moveWithCells="1">
                  <from>
                    <xdr:col>19</xdr:col>
                    <xdr:colOff>104775</xdr:colOff>
                    <xdr:row>43</xdr:row>
                    <xdr:rowOff>161925</xdr:rowOff>
                  </from>
                  <to>
                    <xdr:col>22</xdr:col>
                    <xdr:colOff>114300</xdr:colOff>
                    <xdr:row>45</xdr:row>
                    <xdr:rowOff>19050</xdr:rowOff>
                  </to>
                </anchor>
              </controlPr>
            </control>
          </mc:Choice>
        </mc:AlternateContent>
        <mc:AlternateContent xmlns:mc="http://schemas.openxmlformats.org/markup-compatibility/2006">
          <mc:Choice Requires="x14">
            <control shapeId="1267728" r:id="rId19" name="Check Box 16">
              <controlPr defaultSize="0" autoFill="0" autoLine="0" autoPict="0">
                <anchor moveWithCells="1">
                  <from>
                    <xdr:col>22</xdr:col>
                    <xdr:colOff>161925</xdr:colOff>
                    <xdr:row>43</xdr:row>
                    <xdr:rowOff>161925</xdr:rowOff>
                  </from>
                  <to>
                    <xdr:col>25</xdr:col>
                    <xdr:colOff>171450</xdr:colOff>
                    <xdr:row>45</xdr:row>
                    <xdr:rowOff>9525</xdr:rowOff>
                  </to>
                </anchor>
              </controlPr>
            </control>
          </mc:Choice>
        </mc:AlternateContent>
        <mc:AlternateContent xmlns:mc="http://schemas.openxmlformats.org/markup-compatibility/2006">
          <mc:Choice Requires="x14">
            <control shapeId="1267729" r:id="rId20" name="Check Box 17">
              <controlPr defaultSize="0" autoFill="0" autoLine="0" autoPict="0">
                <anchor moveWithCells="1">
                  <from>
                    <xdr:col>19</xdr:col>
                    <xdr:colOff>104775</xdr:colOff>
                    <xdr:row>46</xdr:row>
                    <xdr:rowOff>0</xdr:rowOff>
                  </from>
                  <to>
                    <xdr:col>22</xdr:col>
                    <xdr:colOff>114300</xdr:colOff>
                    <xdr:row>47</xdr:row>
                    <xdr:rowOff>28575</xdr:rowOff>
                  </to>
                </anchor>
              </controlPr>
            </control>
          </mc:Choice>
        </mc:AlternateContent>
        <mc:AlternateContent xmlns:mc="http://schemas.openxmlformats.org/markup-compatibility/2006">
          <mc:Choice Requires="x14">
            <control shapeId="1267730" r:id="rId21" name="Check Box 18">
              <controlPr defaultSize="0" autoFill="0" autoLine="0" autoPict="0">
                <anchor moveWithCells="1">
                  <from>
                    <xdr:col>22</xdr:col>
                    <xdr:colOff>161925</xdr:colOff>
                    <xdr:row>46</xdr:row>
                    <xdr:rowOff>0</xdr:rowOff>
                  </from>
                  <to>
                    <xdr:col>25</xdr:col>
                    <xdr:colOff>171450</xdr:colOff>
                    <xdr:row>47</xdr:row>
                    <xdr:rowOff>19050</xdr:rowOff>
                  </to>
                </anchor>
              </controlPr>
            </control>
          </mc:Choice>
        </mc:AlternateContent>
        <mc:AlternateContent xmlns:mc="http://schemas.openxmlformats.org/markup-compatibility/2006">
          <mc:Choice Requires="x14">
            <control shapeId="1267731" r:id="rId22" name="Check Box 103">
              <controlPr defaultSize="0" autoFill="0" autoLine="0" autoPict="0">
                <anchor moveWithCells="1">
                  <from>
                    <xdr:col>3</xdr:col>
                    <xdr:colOff>0</xdr:colOff>
                    <xdr:row>48</xdr:row>
                    <xdr:rowOff>0</xdr:rowOff>
                  </from>
                  <to>
                    <xdr:col>5</xdr:col>
                    <xdr:colOff>57150</xdr:colOff>
                    <xdr:row>48</xdr:row>
                    <xdr:rowOff>161925</xdr:rowOff>
                  </to>
                </anchor>
              </controlPr>
            </control>
          </mc:Choice>
        </mc:AlternateContent>
        <mc:AlternateContent xmlns:mc="http://schemas.openxmlformats.org/markup-compatibility/2006">
          <mc:Choice Requires="x14">
            <control shapeId="1267732" r:id="rId23" name="Check Box 20">
              <controlPr defaultSize="0" autoFill="0" autoLine="0" autoPict="0">
                <anchor moveWithCells="1">
                  <from>
                    <xdr:col>11</xdr:col>
                    <xdr:colOff>0</xdr:colOff>
                    <xdr:row>48</xdr:row>
                    <xdr:rowOff>0</xdr:rowOff>
                  </from>
                  <to>
                    <xdr:col>13</xdr:col>
                    <xdr:colOff>57150</xdr:colOff>
                    <xdr:row>48</xdr:row>
                    <xdr:rowOff>161925</xdr:rowOff>
                  </to>
                </anchor>
              </controlPr>
            </control>
          </mc:Choice>
        </mc:AlternateContent>
        <mc:AlternateContent xmlns:mc="http://schemas.openxmlformats.org/markup-compatibility/2006">
          <mc:Choice Requires="x14">
            <control shapeId="1267733" r:id="rId24" name="Check Box 147">
              <controlPr defaultSize="0" autoFill="0" autoLine="0" autoPict="0">
                <anchor moveWithCells="1">
                  <from>
                    <xdr:col>2</xdr:col>
                    <xdr:colOff>142875</xdr:colOff>
                    <xdr:row>50</xdr:row>
                    <xdr:rowOff>133350</xdr:rowOff>
                  </from>
                  <to>
                    <xdr:col>5</xdr:col>
                    <xdr:colOff>57150</xdr:colOff>
                    <xdr:row>52</xdr:row>
                    <xdr:rowOff>28575</xdr:rowOff>
                  </to>
                </anchor>
              </controlPr>
            </control>
          </mc:Choice>
        </mc:AlternateContent>
        <mc:AlternateContent xmlns:mc="http://schemas.openxmlformats.org/markup-compatibility/2006">
          <mc:Choice Requires="x14">
            <control shapeId="1267734" r:id="rId25" name="Check Box 148">
              <controlPr defaultSize="0" autoFill="0" autoLine="0" autoPict="0" altText="いない･">
                <anchor moveWithCells="1">
                  <from>
                    <xdr:col>23</xdr:col>
                    <xdr:colOff>47625</xdr:colOff>
                    <xdr:row>50</xdr:row>
                    <xdr:rowOff>142875</xdr:rowOff>
                  </from>
                  <to>
                    <xdr:col>27</xdr:col>
                    <xdr:colOff>0</xdr:colOff>
                    <xdr:row>52</xdr:row>
                    <xdr:rowOff>9525</xdr:rowOff>
                  </to>
                </anchor>
              </controlPr>
            </control>
          </mc:Choice>
        </mc:AlternateContent>
        <mc:AlternateContent xmlns:mc="http://schemas.openxmlformats.org/markup-compatibility/2006">
          <mc:Choice Requires="x14">
            <control shapeId="1267735" r:id="rId26" name="Check Box 23">
              <controlPr defaultSize="0" autoFill="0" autoLine="0" autoPict="0">
                <anchor moveWithCells="1">
                  <from>
                    <xdr:col>19</xdr:col>
                    <xdr:colOff>104775</xdr:colOff>
                    <xdr:row>54</xdr:row>
                    <xdr:rowOff>0</xdr:rowOff>
                  </from>
                  <to>
                    <xdr:col>22</xdr:col>
                    <xdr:colOff>114300</xdr:colOff>
                    <xdr:row>55</xdr:row>
                    <xdr:rowOff>28575</xdr:rowOff>
                  </to>
                </anchor>
              </controlPr>
            </control>
          </mc:Choice>
        </mc:AlternateContent>
        <mc:AlternateContent xmlns:mc="http://schemas.openxmlformats.org/markup-compatibility/2006">
          <mc:Choice Requires="x14">
            <control shapeId="1267736" r:id="rId27" name="Check Box 24">
              <controlPr defaultSize="0" autoFill="0" autoLine="0" autoPict="0">
                <anchor moveWithCells="1">
                  <from>
                    <xdr:col>22</xdr:col>
                    <xdr:colOff>161925</xdr:colOff>
                    <xdr:row>54</xdr:row>
                    <xdr:rowOff>0</xdr:rowOff>
                  </from>
                  <to>
                    <xdr:col>25</xdr:col>
                    <xdr:colOff>171450</xdr:colOff>
                    <xdr:row>55</xdr:row>
                    <xdr:rowOff>19050</xdr:rowOff>
                  </to>
                </anchor>
              </controlPr>
            </control>
          </mc:Choice>
        </mc:AlternateContent>
        <mc:AlternateContent xmlns:mc="http://schemas.openxmlformats.org/markup-compatibility/2006">
          <mc:Choice Requires="x14">
            <control shapeId="1267737" r:id="rId28" name="Check Box 25">
              <controlPr defaultSize="0" autoFill="0" autoLine="0" autoPict="0">
                <anchor moveWithCells="1">
                  <from>
                    <xdr:col>9</xdr:col>
                    <xdr:colOff>171450</xdr:colOff>
                    <xdr:row>36</xdr:row>
                    <xdr:rowOff>9525</xdr:rowOff>
                  </from>
                  <to>
                    <xdr:col>11</xdr:col>
                    <xdr:colOff>76200</xdr:colOff>
                    <xdr:row>37</xdr:row>
                    <xdr:rowOff>9525</xdr:rowOff>
                  </to>
                </anchor>
              </controlPr>
            </control>
          </mc:Choice>
        </mc:AlternateContent>
        <mc:AlternateContent xmlns:mc="http://schemas.openxmlformats.org/markup-compatibility/2006">
          <mc:Choice Requires="x14">
            <control shapeId="1267738" r:id="rId29" name="Check Box 26">
              <controlPr defaultSize="0" autoFill="0" autoLine="0" autoPict="0">
                <anchor moveWithCells="1">
                  <from>
                    <xdr:col>9</xdr:col>
                    <xdr:colOff>171450</xdr:colOff>
                    <xdr:row>37</xdr:row>
                    <xdr:rowOff>9525</xdr:rowOff>
                  </from>
                  <to>
                    <xdr:col>11</xdr:col>
                    <xdr:colOff>76200</xdr:colOff>
                    <xdr:row>38</xdr:row>
                    <xdr:rowOff>9525</xdr:rowOff>
                  </to>
                </anchor>
              </controlPr>
            </control>
          </mc:Choice>
        </mc:AlternateContent>
        <mc:AlternateContent xmlns:mc="http://schemas.openxmlformats.org/markup-compatibility/2006">
          <mc:Choice Requires="x14">
            <control shapeId="1267739" r:id="rId30" name="Check Box 27">
              <controlPr defaultSize="0" autoFill="0" autoLine="0" autoPict="0">
                <anchor moveWithCells="1">
                  <from>
                    <xdr:col>9</xdr:col>
                    <xdr:colOff>171450</xdr:colOff>
                    <xdr:row>38</xdr:row>
                    <xdr:rowOff>9525</xdr:rowOff>
                  </from>
                  <to>
                    <xdr:col>11</xdr:col>
                    <xdr:colOff>76200</xdr:colOff>
                    <xdr:row>39</xdr:row>
                    <xdr:rowOff>9525</xdr:rowOff>
                  </to>
                </anchor>
              </controlPr>
            </control>
          </mc:Choice>
        </mc:AlternateContent>
        <mc:AlternateContent xmlns:mc="http://schemas.openxmlformats.org/markup-compatibility/2006">
          <mc:Choice Requires="x14">
            <control shapeId="1267740" r:id="rId31" name="Check Box 28">
              <controlPr defaultSize="0" autoFill="0" autoLine="0" autoPict="0">
                <anchor moveWithCells="1">
                  <from>
                    <xdr:col>9</xdr:col>
                    <xdr:colOff>171450</xdr:colOff>
                    <xdr:row>38</xdr:row>
                    <xdr:rowOff>9525</xdr:rowOff>
                  </from>
                  <to>
                    <xdr:col>11</xdr:col>
                    <xdr:colOff>76200</xdr:colOff>
                    <xdr:row>39</xdr:row>
                    <xdr:rowOff>9525</xdr:rowOff>
                  </to>
                </anchor>
              </controlPr>
            </control>
          </mc:Choice>
        </mc:AlternateContent>
        <mc:AlternateContent xmlns:mc="http://schemas.openxmlformats.org/markup-compatibility/2006">
          <mc:Choice Requires="x14">
            <control shapeId="1267741" r:id="rId32" name="Check Box 29">
              <controlPr defaultSize="0" autoFill="0" autoLine="0" autoPict="0">
                <anchor moveWithCells="1">
                  <from>
                    <xdr:col>9</xdr:col>
                    <xdr:colOff>171450</xdr:colOff>
                    <xdr:row>31</xdr:row>
                    <xdr:rowOff>9525</xdr:rowOff>
                  </from>
                  <to>
                    <xdr:col>11</xdr:col>
                    <xdr:colOff>76200</xdr:colOff>
                    <xdr:row>32</xdr:row>
                    <xdr:rowOff>9525</xdr:rowOff>
                  </to>
                </anchor>
              </controlPr>
            </control>
          </mc:Choice>
        </mc:AlternateContent>
        <mc:AlternateContent xmlns:mc="http://schemas.openxmlformats.org/markup-compatibility/2006">
          <mc:Choice Requires="x14">
            <control shapeId="1267742" r:id="rId33" name="Check Box 30">
              <controlPr defaultSize="0" autoFill="0" autoLine="0" autoPict="0">
                <anchor moveWithCells="1">
                  <from>
                    <xdr:col>9</xdr:col>
                    <xdr:colOff>171450</xdr:colOff>
                    <xdr:row>32</xdr:row>
                    <xdr:rowOff>9525</xdr:rowOff>
                  </from>
                  <to>
                    <xdr:col>11</xdr:col>
                    <xdr:colOff>95250</xdr:colOff>
                    <xdr:row>32</xdr:row>
                    <xdr:rowOff>161925</xdr:rowOff>
                  </to>
                </anchor>
              </controlPr>
            </control>
          </mc:Choice>
        </mc:AlternateContent>
        <mc:AlternateContent xmlns:mc="http://schemas.openxmlformats.org/markup-compatibility/2006">
          <mc:Choice Requires="x14">
            <control shapeId="1267743" r:id="rId34" name="Check Box 31">
              <controlPr defaultSize="0" autoFill="0" autoLine="0" autoPict="0">
                <anchor moveWithCells="1">
                  <from>
                    <xdr:col>9</xdr:col>
                    <xdr:colOff>171450</xdr:colOff>
                    <xdr:row>30</xdr:row>
                    <xdr:rowOff>0</xdr:rowOff>
                  </from>
                  <to>
                    <xdr:col>11</xdr:col>
                    <xdr:colOff>76200</xdr:colOff>
                    <xdr:row>31</xdr:row>
                    <xdr:rowOff>0</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79344B-0212-44B4-86AE-FDB52FB357B2}">
  <sheetPr>
    <tabColor theme="7" tint="0.59999389629810485"/>
  </sheetPr>
  <dimension ref="A1:CU113"/>
  <sheetViews>
    <sheetView showGridLines="0" view="pageBreakPreview" topLeftCell="A4" zoomScaleNormal="100" zoomScaleSheetLayoutView="100" workbookViewId="0">
      <selection activeCell="AP7" sqref="AP7"/>
    </sheetView>
  </sheetViews>
  <sheetFormatPr defaultColWidth="8" defaultRowHeight="12"/>
  <cols>
    <col min="1" max="1" width="1.375" style="54" customWidth="1"/>
    <col min="2" max="3" width="2.375" style="54" customWidth="1"/>
    <col min="4" max="4" width="2.625" style="54" customWidth="1"/>
    <col min="5" max="13" width="2.375" style="54" customWidth="1"/>
    <col min="14" max="14" width="2.375" style="547" customWidth="1"/>
    <col min="15" max="98" width="2.375" style="54" customWidth="1"/>
    <col min="99" max="16384" width="8" style="54"/>
  </cols>
  <sheetData>
    <row r="1" spans="1:72" ht="14.1" customHeight="1">
      <c r="A1" s="1780" t="s">
        <v>1200</v>
      </c>
      <c r="B1" s="1780"/>
      <c r="C1" s="1780"/>
      <c r="D1" s="1780"/>
      <c r="E1" s="1780"/>
      <c r="F1" s="1780"/>
      <c r="G1" s="1780"/>
      <c r="H1" s="1780"/>
      <c r="I1" s="1780"/>
      <c r="J1" s="1780"/>
      <c r="K1" s="1780"/>
      <c r="L1" s="1780"/>
      <c r="M1" s="1780"/>
      <c r="N1" s="1780"/>
      <c r="O1" s="1780"/>
      <c r="P1" s="1780"/>
      <c r="Q1" s="1780"/>
      <c r="R1" s="1780"/>
      <c r="S1" s="1780"/>
      <c r="T1" s="1780"/>
      <c r="U1" s="1780"/>
      <c r="V1" s="1780"/>
      <c r="W1" s="1780"/>
      <c r="X1" s="1780"/>
      <c r="Y1" s="1780"/>
      <c r="Z1" s="1780"/>
      <c r="AA1" s="1780"/>
      <c r="AB1" s="1780"/>
      <c r="AC1" s="1780"/>
      <c r="AD1" s="1780"/>
      <c r="AE1" s="1780"/>
      <c r="AF1" s="1780"/>
      <c r="AG1" s="1780"/>
      <c r="AH1" s="1780"/>
      <c r="AI1" s="1780"/>
      <c r="AJ1" s="1780"/>
      <c r="AK1" s="1780"/>
      <c r="AL1" s="1780"/>
      <c r="AM1" s="1780"/>
      <c r="AN1" s="1780"/>
      <c r="AO1" s="1780"/>
      <c r="AP1" s="717"/>
      <c r="AQ1" s="646"/>
      <c r="AR1" s="646"/>
      <c r="AS1" s="646"/>
      <c r="AT1" s="646"/>
      <c r="AU1" s="646"/>
    </row>
    <row r="2" spans="1:72" ht="5.0999999999999996" customHeight="1" thickBot="1"/>
    <row r="3" spans="1:72" ht="14.1" customHeight="1">
      <c r="B3" s="2990" t="s">
        <v>1049</v>
      </c>
      <c r="C3" s="2991"/>
      <c r="D3" s="2991"/>
      <c r="E3" s="2991"/>
      <c r="F3" s="2991"/>
      <c r="G3" s="2991"/>
      <c r="H3" s="2991"/>
      <c r="I3" s="2991"/>
      <c r="J3" s="2991"/>
      <c r="K3" s="2991"/>
      <c r="L3" s="2991"/>
      <c r="M3" s="2991"/>
      <c r="N3" s="2991"/>
      <c r="O3" s="2991"/>
      <c r="P3" s="2991"/>
      <c r="Q3" s="2991"/>
      <c r="R3" s="2991"/>
      <c r="S3" s="2991"/>
      <c r="T3" s="2991"/>
      <c r="U3" s="2991"/>
      <c r="V3" s="2991"/>
      <c r="W3" s="2991"/>
      <c r="X3" s="2991"/>
      <c r="Y3" s="2991"/>
      <c r="Z3" s="2991"/>
      <c r="AA3" s="2991"/>
      <c r="AB3" s="2991"/>
      <c r="AC3" s="2991" t="s">
        <v>118</v>
      </c>
      <c r="AD3" s="2991"/>
      <c r="AE3" s="2991"/>
      <c r="AF3" s="2991"/>
      <c r="AG3" s="2991"/>
      <c r="AH3" s="2991"/>
      <c r="AI3" s="2991"/>
      <c r="AJ3" s="2991"/>
      <c r="AK3" s="2991"/>
      <c r="AL3" s="2991"/>
      <c r="AM3" s="2991"/>
      <c r="AN3" s="2991"/>
      <c r="AO3" s="2928"/>
      <c r="AP3" s="739"/>
      <c r="AQ3" s="739"/>
      <c r="AR3" s="865"/>
    </row>
    <row r="4" spans="1:72" ht="14.1" customHeight="1">
      <c r="B4" s="1851" t="s">
        <v>688</v>
      </c>
      <c r="C4" s="1712"/>
      <c r="D4" s="1852" t="s">
        <v>716</v>
      </c>
      <c r="E4" s="1852"/>
      <c r="F4" s="1852"/>
      <c r="G4" s="1852"/>
      <c r="H4" s="1852"/>
      <c r="I4" s="1852"/>
      <c r="J4" s="1852"/>
      <c r="K4" s="1852"/>
      <c r="L4" s="1852"/>
      <c r="M4" s="1852"/>
      <c r="N4" s="1852"/>
      <c r="O4" s="1852"/>
      <c r="P4" s="1852"/>
      <c r="Q4" s="1852"/>
      <c r="R4" s="1852"/>
      <c r="S4" s="1852"/>
      <c r="T4" s="1852"/>
      <c r="U4" s="1852"/>
      <c r="V4" s="1852"/>
      <c r="W4" s="1852"/>
      <c r="X4" s="1852"/>
      <c r="Y4" s="1852"/>
      <c r="Z4" s="1852"/>
      <c r="AA4" s="1852"/>
      <c r="AB4" s="739"/>
      <c r="AC4" s="551" t="s">
        <v>15</v>
      </c>
      <c r="AD4" s="1849" t="s">
        <v>1015</v>
      </c>
      <c r="AE4" s="1849"/>
      <c r="AF4" s="1849"/>
      <c r="AG4" s="1849"/>
      <c r="AH4" s="1849"/>
      <c r="AI4" s="1849"/>
      <c r="AJ4" s="1849"/>
      <c r="AK4" s="1849"/>
      <c r="AL4" s="1849"/>
      <c r="AM4" s="1849"/>
      <c r="AN4" s="1849"/>
      <c r="AO4" s="893"/>
      <c r="AP4" s="739"/>
      <c r="AQ4" s="739"/>
    </row>
    <row r="5" spans="1:72" ht="14.1" customHeight="1">
      <c r="B5" s="61"/>
      <c r="C5" s="531" t="s">
        <v>35</v>
      </c>
      <c r="D5" s="1852" t="s">
        <v>1050</v>
      </c>
      <c r="E5" s="1852"/>
      <c r="F5" s="1852"/>
      <c r="G5" s="1852"/>
      <c r="H5" s="1852"/>
      <c r="I5" s="1852"/>
      <c r="J5" s="1852"/>
      <c r="K5" s="1852"/>
      <c r="L5" s="1852"/>
      <c r="M5" s="1852"/>
      <c r="N5" s="1852"/>
      <c r="O5" s="1852"/>
      <c r="P5" s="1852"/>
      <c r="Q5" s="1852"/>
      <c r="R5" s="1852"/>
      <c r="S5" s="1852"/>
      <c r="T5" s="1852"/>
      <c r="U5" s="1852"/>
      <c r="V5" s="1852"/>
      <c r="W5" s="1852"/>
      <c r="X5" s="1852"/>
      <c r="Y5" s="1852"/>
      <c r="Z5" s="1852"/>
      <c r="AA5" s="1852"/>
      <c r="AB5" s="739"/>
      <c r="AC5" s="551"/>
      <c r="AD5" s="1849"/>
      <c r="AE5" s="1849"/>
      <c r="AF5" s="1849"/>
      <c r="AG5" s="1849"/>
      <c r="AH5" s="1849"/>
      <c r="AI5" s="1849"/>
      <c r="AJ5" s="1849"/>
      <c r="AK5" s="1849"/>
      <c r="AL5" s="1849"/>
      <c r="AM5" s="1849"/>
      <c r="AN5" s="1849"/>
      <c r="AO5" s="651"/>
      <c r="AP5" s="739"/>
      <c r="AQ5" s="739"/>
    </row>
    <row r="6" spans="1:72" ht="14.1" customHeight="1">
      <c r="B6" s="61"/>
      <c r="C6" s="531"/>
      <c r="D6" s="55"/>
      <c r="E6" s="55"/>
      <c r="F6" s="55"/>
      <c r="G6" s="55"/>
      <c r="H6" s="55"/>
      <c r="I6" s="55"/>
      <c r="J6" s="55"/>
      <c r="K6" s="55"/>
      <c r="L6" s="55"/>
      <c r="M6" s="55"/>
      <c r="N6" s="55"/>
      <c r="O6" s="55"/>
      <c r="P6" s="55"/>
      <c r="Q6" s="55"/>
      <c r="R6" s="55"/>
      <c r="S6" s="55"/>
      <c r="T6" s="55"/>
      <c r="U6" s="55"/>
      <c r="V6" s="55"/>
      <c r="W6" s="55"/>
      <c r="X6" s="55"/>
      <c r="Y6" s="55"/>
      <c r="Z6" s="55"/>
      <c r="AA6" s="55"/>
      <c r="AB6" s="739"/>
      <c r="AC6" s="551" t="s">
        <v>15</v>
      </c>
      <c r="AD6" s="1849" t="s">
        <v>1412</v>
      </c>
      <c r="AE6" s="1849"/>
      <c r="AF6" s="1849"/>
      <c r="AG6" s="1849"/>
      <c r="AH6" s="1849"/>
      <c r="AI6" s="1849"/>
      <c r="AJ6" s="1849"/>
      <c r="AK6" s="1849"/>
      <c r="AL6" s="1849"/>
      <c r="AM6" s="1849"/>
      <c r="AN6" s="1849"/>
      <c r="AO6" s="651"/>
      <c r="AP6" s="739"/>
      <c r="AQ6" s="739"/>
    </row>
    <row r="7" spans="1:72" ht="14.1" customHeight="1">
      <c r="B7" s="894"/>
      <c r="D7" s="868" t="s">
        <v>580</v>
      </c>
      <c r="E7" s="1852" t="s">
        <v>1125</v>
      </c>
      <c r="F7" s="1852"/>
      <c r="G7" s="1852"/>
      <c r="H7" s="1852"/>
      <c r="I7" s="1852"/>
      <c r="J7" s="1852"/>
      <c r="K7" s="1852"/>
      <c r="L7" s="1852"/>
      <c r="M7" s="1852"/>
      <c r="N7" s="1852"/>
      <c r="O7" s="1852"/>
      <c r="P7" s="1852"/>
      <c r="Q7" s="1852"/>
      <c r="R7" s="1852"/>
      <c r="S7" s="1852"/>
      <c r="T7" s="1852"/>
      <c r="U7" s="1852"/>
      <c r="V7" s="1852"/>
      <c r="W7" s="1852"/>
      <c r="X7" s="1852"/>
      <c r="Y7" s="1852"/>
      <c r="Z7" s="1852"/>
      <c r="AA7" s="1852"/>
      <c r="AB7" s="739"/>
      <c r="AC7" s="568"/>
      <c r="AD7" s="1849"/>
      <c r="AE7" s="1849"/>
      <c r="AF7" s="1849"/>
      <c r="AG7" s="1849"/>
      <c r="AH7" s="1849"/>
      <c r="AI7" s="1849"/>
      <c r="AJ7" s="1849"/>
      <c r="AK7" s="1849"/>
      <c r="AL7" s="1849"/>
      <c r="AM7" s="1849"/>
      <c r="AN7" s="1849"/>
      <c r="AO7" s="651"/>
      <c r="AP7" s="739"/>
      <c r="AQ7" s="739"/>
      <c r="AR7" s="54" t="s">
        <v>220</v>
      </c>
    </row>
    <row r="8" spans="1:72" ht="14.1" customHeight="1">
      <c r="B8" s="69"/>
      <c r="C8" s="695"/>
      <c r="D8" s="2992" t="s">
        <v>490</v>
      </c>
      <c r="E8" s="2993"/>
      <c r="F8" s="2993"/>
      <c r="G8" s="2993"/>
      <c r="H8" s="2993"/>
      <c r="I8" s="2993"/>
      <c r="J8" s="2994"/>
      <c r="K8" s="2993" t="s">
        <v>491</v>
      </c>
      <c r="L8" s="2993"/>
      <c r="M8" s="2993"/>
      <c r="N8" s="2993"/>
      <c r="O8" s="2993"/>
      <c r="P8" s="2995" t="s">
        <v>492</v>
      </c>
      <c r="Q8" s="2993"/>
      <c r="R8" s="2993"/>
      <c r="S8" s="2993"/>
      <c r="T8" s="2993"/>
      <c r="U8" s="2994"/>
      <c r="V8" s="2995" t="s">
        <v>491</v>
      </c>
      <c r="W8" s="2993"/>
      <c r="X8" s="2993"/>
      <c r="Y8" s="2993"/>
      <c r="Z8" s="2996"/>
      <c r="AA8" s="739"/>
      <c r="AB8" s="739"/>
      <c r="AC8" s="568" t="s">
        <v>15</v>
      </c>
      <c r="AD8" s="2227" t="s">
        <v>1528</v>
      </c>
      <c r="AE8" s="2227"/>
      <c r="AF8" s="2227"/>
      <c r="AG8" s="2227"/>
      <c r="AH8" s="2227"/>
      <c r="AI8" s="2227"/>
      <c r="AJ8" s="2227"/>
      <c r="AK8" s="2227"/>
      <c r="AL8" s="2227"/>
      <c r="AM8" s="2227"/>
      <c r="AN8" s="2227"/>
      <c r="AO8" s="651"/>
      <c r="AP8" s="739"/>
      <c r="AQ8" s="739"/>
      <c r="AR8" s="873"/>
      <c r="AS8" s="874"/>
      <c r="AT8" s="874"/>
      <c r="AU8" s="874"/>
      <c r="AV8" s="874"/>
      <c r="AW8" s="874"/>
      <c r="AX8" s="874"/>
      <c r="AY8" s="874"/>
      <c r="AZ8" s="874"/>
      <c r="BA8" s="874"/>
      <c r="BB8" s="874"/>
      <c r="BC8" s="874"/>
      <c r="BD8" s="874"/>
      <c r="BE8" s="874"/>
      <c r="BF8" s="874"/>
      <c r="BG8" s="874"/>
      <c r="BH8" s="874"/>
      <c r="BI8" s="874"/>
      <c r="BJ8" s="874"/>
      <c r="BK8" s="874"/>
      <c r="BL8" s="874"/>
      <c r="BM8" s="874"/>
      <c r="BN8" s="874"/>
      <c r="BO8" s="874"/>
      <c r="BP8" s="874"/>
      <c r="BQ8" s="874"/>
      <c r="BR8" s="874"/>
      <c r="BS8" s="874"/>
      <c r="BT8" s="875"/>
    </row>
    <row r="9" spans="1:72" ht="14.1" customHeight="1">
      <c r="B9" s="69"/>
      <c r="C9" s="531"/>
      <c r="D9" s="2997" t="s">
        <v>1235</v>
      </c>
      <c r="E9" s="2998"/>
      <c r="F9" s="2998"/>
      <c r="G9" s="2998"/>
      <c r="H9" s="2998"/>
      <c r="I9" s="2998"/>
      <c r="J9" s="2999"/>
      <c r="K9" s="895"/>
      <c r="L9" s="895" t="s">
        <v>735</v>
      </c>
      <c r="M9" s="895" t="s">
        <v>15</v>
      </c>
      <c r="N9" s="895"/>
      <c r="O9" s="895" t="s">
        <v>736</v>
      </c>
      <c r="P9" s="3000" t="s">
        <v>222</v>
      </c>
      <c r="Q9" s="2998"/>
      <c r="R9" s="2998"/>
      <c r="S9" s="2998"/>
      <c r="T9" s="2998"/>
      <c r="U9" s="2999"/>
      <c r="V9" s="896"/>
      <c r="W9" s="895" t="s">
        <v>735</v>
      </c>
      <c r="X9" s="895" t="s">
        <v>15</v>
      </c>
      <c r="Y9" s="895"/>
      <c r="Z9" s="897" t="s">
        <v>736</v>
      </c>
      <c r="AA9" s="79"/>
      <c r="AB9" s="739"/>
      <c r="AC9" s="568" t="s">
        <v>15</v>
      </c>
      <c r="AD9" s="2227" t="s">
        <v>238</v>
      </c>
      <c r="AE9" s="2227"/>
      <c r="AF9" s="2227"/>
      <c r="AG9" s="2227"/>
      <c r="AH9" s="2227"/>
      <c r="AI9" s="2227"/>
      <c r="AJ9" s="2227"/>
      <c r="AK9" s="2227"/>
      <c r="AL9" s="2227"/>
      <c r="AM9" s="2227"/>
      <c r="AN9" s="2227"/>
      <c r="AO9" s="621"/>
      <c r="AP9" s="799"/>
      <c r="AQ9" s="739"/>
      <c r="AR9" s="876" t="s">
        <v>15</v>
      </c>
      <c r="AS9" s="865" t="s">
        <v>1123</v>
      </c>
      <c r="BT9" s="898"/>
    </row>
    <row r="10" spans="1:72" ht="14.1" customHeight="1">
      <c r="B10" s="69"/>
      <c r="C10" s="739"/>
      <c r="D10" s="3001" t="s">
        <v>233</v>
      </c>
      <c r="E10" s="3001"/>
      <c r="F10" s="3001"/>
      <c r="G10" s="3001"/>
      <c r="H10" s="3001"/>
      <c r="I10" s="3001"/>
      <c r="J10" s="3002"/>
      <c r="K10" s="899"/>
      <c r="L10" s="899" t="s">
        <v>735</v>
      </c>
      <c r="M10" s="899" t="s">
        <v>15</v>
      </c>
      <c r="N10" s="899"/>
      <c r="O10" s="899" t="s">
        <v>736</v>
      </c>
      <c r="P10" s="3003" t="s">
        <v>234</v>
      </c>
      <c r="Q10" s="3004"/>
      <c r="R10" s="3004"/>
      <c r="S10" s="3004"/>
      <c r="T10" s="3004"/>
      <c r="U10" s="3005"/>
      <c r="V10" s="900"/>
      <c r="W10" s="899" t="s">
        <v>735</v>
      </c>
      <c r="X10" s="899" t="s">
        <v>15</v>
      </c>
      <c r="Y10" s="899"/>
      <c r="Z10" s="901" t="s">
        <v>736</v>
      </c>
      <c r="AB10" s="739"/>
      <c r="AC10" s="568"/>
      <c r="AD10" s="1849" t="s">
        <v>1004</v>
      </c>
      <c r="AE10" s="1849"/>
      <c r="AF10" s="1849"/>
      <c r="AG10" s="1849"/>
      <c r="AH10" s="1849"/>
      <c r="AI10" s="1849"/>
      <c r="AJ10" s="1849"/>
      <c r="AK10" s="1849"/>
      <c r="AL10" s="1849"/>
      <c r="AM10" s="1849"/>
      <c r="AN10" s="1849"/>
      <c r="AO10" s="621"/>
      <c r="AP10" s="799"/>
      <c r="AQ10" s="739"/>
      <c r="AR10" s="544"/>
      <c r="AS10" s="1849" t="s">
        <v>1124</v>
      </c>
      <c r="AT10" s="1849"/>
      <c r="AU10" s="1849"/>
      <c r="AV10" s="1849"/>
      <c r="AW10" s="1849"/>
      <c r="AX10" s="1849"/>
      <c r="AY10" s="1849"/>
      <c r="AZ10" s="1849"/>
      <c r="BA10" s="1849"/>
      <c r="BB10" s="1849"/>
      <c r="BC10" s="1849"/>
      <c r="BD10" s="1849"/>
      <c r="BE10" s="1849"/>
      <c r="BF10" s="1849"/>
      <c r="BG10" s="1849"/>
      <c r="BH10" s="1849"/>
      <c r="BI10" s="1849"/>
      <c r="BJ10" s="1849"/>
      <c r="BK10" s="1849"/>
      <c r="BL10" s="1849"/>
      <c r="BM10" s="1849"/>
      <c r="BN10" s="1849"/>
      <c r="BO10" s="1849"/>
      <c r="BP10" s="1849"/>
      <c r="BQ10" s="1849"/>
      <c r="BR10" s="1849"/>
      <c r="BS10" s="1849"/>
      <c r="BT10" s="898"/>
    </row>
    <row r="11" spans="1:72" ht="14.1" customHeight="1">
      <c r="B11" s="69"/>
      <c r="C11" s="739"/>
      <c r="D11" s="3006" t="s">
        <v>232</v>
      </c>
      <c r="E11" s="3004"/>
      <c r="F11" s="3004"/>
      <c r="G11" s="3004"/>
      <c r="H11" s="3004"/>
      <c r="I11" s="3004"/>
      <c r="J11" s="3005"/>
      <c r="K11" s="899"/>
      <c r="L11" s="899" t="s">
        <v>735</v>
      </c>
      <c r="M11" s="899" t="s">
        <v>15</v>
      </c>
      <c r="N11" s="899"/>
      <c r="O11" s="899" t="s">
        <v>736</v>
      </c>
      <c r="P11" s="3003" t="s">
        <v>221</v>
      </c>
      <c r="Q11" s="3004"/>
      <c r="R11" s="3004"/>
      <c r="S11" s="3004"/>
      <c r="T11" s="3004"/>
      <c r="U11" s="3005"/>
      <c r="V11" s="900"/>
      <c r="W11" s="899" t="s">
        <v>735</v>
      </c>
      <c r="X11" s="899" t="s">
        <v>15</v>
      </c>
      <c r="Y11" s="899"/>
      <c r="Z11" s="901" t="s">
        <v>736</v>
      </c>
      <c r="AA11" s="739"/>
      <c r="AB11" s="739"/>
      <c r="AC11" s="568"/>
      <c r="AD11" s="1849"/>
      <c r="AE11" s="1849"/>
      <c r="AF11" s="1849"/>
      <c r="AG11" s="1849"/>
      <c r="AH11" s="1849"/>
      <c r="AI11" s="1849"/>
      <c r="AJ11" s="1849"/>
      <c r="AK11" s="1849"/>
      <c r="AL11" s="1849"/>
      <c r="AM11" s="1849"/>
      <c r="AN11" s="1849"/>
      <c r="AO11" s="621"/>
      <c r="AP11" s="799"/>
      <c r="AQ11" s="739"/>
      <c r="AR11" s="544"/>
      <c r="AS11" s="1849"/>
      <c r="AT11" s="1849"/>
      <c r="AU11" s="1849"/>
      <c r="AV11" s="1849"/>
      <c r="AW11" s="1849"/>
      <c r="AX11" s="1849"/>
      <c r="AY11" s="1849"/>
      <c r="AZ11" s="1849"/>
      <c r="BA11" s="1849"/>
      <c r="BB11" s="1849"/>
      <c r="BC11" s="1849"/>
      <c r="BD11" s="1849"/>
      <c r="BE11" s="1849"/>
      <c r="BF11" s="1849"/>
      <c r="BG11" s="1849"/>
      <c r="BH11" s="1849"/>
      <c r="BI11" s="1849"/>
      <c r="BJ11" s="1849"/>
      <c r="BK11" s="1849"/>
      <c r="BL11" s="1849"/>
      <c r="BM11" s="1849"/>
      <c r="BN11" s="1849"/>
      <c r="BO11" s="1849"/>
      <c r="BP11" s="1849"/>
      <c r="BQ11" s="1849"/>
      <c r="BR11" s="1849"/>
      <c r="BS11" s="1849"/>
      <c r="BT11" s="898"/>
    </row>
    <row r="12" spans="1:72" ht="14.1" customHeight="1">
      <c r="B12" s="69"/>
      <c r="C12" s="739"/>
      <c r="D12" s="3006" t="s">
        <v>236</v>
      </c>
      <c r="E12" s="3004"/>
      <c r="F12" s="3004"/>
      <c r="G12" s="3004"/>
      <c r="H12" s="3004"/>
      <c r="I12" s="3004"/>
      <c r="J12" s="3005"/>
      <c r="K12" s="899"/>
      <c r="L12" s="899" t="s">
        <v>735</v>
      </c>
      <c r="M12" s="899" t="s">
        <v>15</v>
      </c>
      <c r="N12" s="899"/>
      <c r="O12" s="899" t="s">
        <v>736</v>
      </c>
      <c r="P12" s="3003" t="s">
        <v>237</v>
      </c>
      <c r="Q12" s="3004"/>
      <c r="R12" s="3004"/>
      <c r="S12" s="3004"/>
      <c r="T12" s="3004"/>
      <c r="U12" s="3005"/>
      <c r="V12" s="900"/>
      <c r="W12" s="899" t="s">
        <v>735</v>
      </c>
      <c r="X12" s="899" t="s">
        <v>15</v>
      </c>
      <c r="Y12" s="899"/>
      <c r="Z12" s="901" t="s">
        <v>736</v>
      </c>
      <c r="AA12" s="739"/>
      <c r="AB12" s="902"/>
      <c r="AC12" s="903"/>
      <c r="AD12" s="1849"/>
      <c r="AE12" s="1849"/>
      <c r="AF12" s="1849"/>
      <c r="AG12" s="1849"/>
      <c r="AH12" s="1849"/>
      <c r="AI12" s="1849"/>
      <c r="AJ12" s="1849"/>
      <c r="AK12" s="1849"/>
      <c r="AL12" s="1849"/>
      <c r="AM12" s="1849"/>
      <c r="AN12" s="1849"/>
      <c r="AO12" s="621"/>
      <c r="AP12" s="799"/>
      <c r="AQ12" s="739"/>
      <c r="AR12" s="544"/>
      <c r="AS12" s="1849"/>
      <c r="AT12" s="1849"/>
      <c r="AU12" s="1849"/>
      <c r="AV12" s="1849"/>
      <c r="AW12" s="1849"/>
      <c r="AX12" s="1849"/>
      <c r="AY12" s="1849"/>
      <c r="AZ12" s="1849"/>
      <c r="BA12" s="1849"/>
      <c r="BB12" s="1849"/>
      <c r="BC12" s="1849"/>
      <c r="BD12" s="1849"/>
      <c r="BE12" s="1849"/>
      <c r="BF12" s="1849"/>
      <c r="BG12" s="1849"/>
      <c r="BH12" s="1849"/>
      <c r="BI12" s="1849"/>
      <c r="BJ12" s="1849"/>
      <c r="BK12" s="1849"/>
      <c r="BL12" s="1849"/>
      <c r="BM12" s="1849"/>
      <c r="BN12" s="1849"/>
      <c r="BO12" s="1849"/>
      <c r="BP12" s="1849"/>
      <c r="BQ12" s="1849"/>
      <c r="BR12" s="1849"/>
      <c r="BS12" s="1849"/>
      <c r="BT12" s="877"/>
    </row>
    <row r="13" spans="1:72" ht="14.1" customHeight="1">
      <c r="B13" s="904"/>
      <c r="C13" s="905"/>
      <c r="D13" s="3007" t="s">
        <v>235</v>
      </c>
      <c r="E13" s="3008"/>
      <c r="F13" s="3008"/>
      <c r="G13" s="3009"/>
      <c r="H13" s="3009"/>
      <c r="I13" s="3009"/>
      <c r="J13" s="3009"/>
      <c r="K13" s="3009"/>
      <c r="L13" s="3009"/>
      <c r="M13" s="3009"/>
      <c r="N13" s="3009"/>
      <c r="O13" s="3009"/>
      <c r="P13" s="3009"/>
      <c r="Q13" s="3009"/>
      <c r="R13" s="3009"/>
      <c r="S13" s="3009"/>
      <c r="T13" s="3009"/>
      <c r="U13" s="906" t="s">
        <v>17</v>
      </c>
      <c r="V13" s="907"/>
      <c r="W13" s="908" t="s">
        <v>735</v>
      </c>
      <c r="X13" s="908" t="s">
        <v>15</v>
      </c>
      <c r="Y13" s="908"/>
      <c r="Z13" s="909" t="s">
        <v>736</v>
      </c>
      <c r="AA13" s="705"/>
      <c r="AB13" s="910"/>
      <c r="AC13" s="551"/>
      <c r="AD13" s="1849"/>
      <c r="AE13" s="1849"/>
      <c r="AF13" s="1849"/>
      <c r="AG13" s="1849"/>
      <c r="AH13" s="1849"/>
      <c r="AI13" s="1849"/>
      <c r="AJ13" s="1849"/>
      <c r="AK13" s="1849"/>
      <c r="AL13" s="1849"/>
      <c r="AM13" s="1849"/>
      <c r="AN13" s="1849"/>
      <c r="AO13" s="911"/>
      <c r="AP13" s="799"/>
      <c r="AQ13" s="739"/>
      <c r="AR13" s="544"/>
      <c r="AS13" s="1849"/>
      <c r="AT13" s="1849"/>
      <c r="AU13" s="1849"/>
      <c r="AV13" s="1849"/>
      <c r="AW13" s="1849"/>
      <c r="AX13" s="1849"/>
      <c r="AY13" s="1849"/>
      <c r="AZ13" s="1849"/>
      <c r="BA13" s="1849"/>
      <c r="BB13" s="1849"/>
      <c r="BC13" s="1849"/>
      <c r="BD13" s="1849"/>
      <c r="BE13" s="1849"/>
      <c r="BF13" s="1849"/>
      <c r="BG13" s="1849"/>
      <c r="BH13" s="1849"/>
      <c r="BI13" s="1849"/>
      <c r="BJ13" s="1849"/>
      <c r="BK13" s="1849"/>
      <c r="BL13" s="1849"/>
      <c r="BM13" s="1849"/>
      <c r="BN13" s="1849"/>
      <c r="BO13" s="1849"/>
      <c r="BP13" s="1849"/>
      <c r="BQ13" s="1849"/>
      <c r="BR13" s="1849"/>
      <c r="BS13" s="1849"/>
      <c r="BT13" s="877"/>
    </row>
    <row r="14" spans="1:72" ht="14.1" customHeight="1">
      <c r="B14" s="66"/>
      <c r="AB14" s="62"/>
      <c r="AC14" s="551" t="s">
        <v>15</v>
      </c>
      <c r="AD14" s="1849" t="s">
        <v>1096</v>
      </c>
      <c r="AE14" s="1849"/>
      <c r="AF14" s="1849"/>
      <c r="AG14" s="1849"/>
      <c r="AH14" s="1849"/>
      <c r="AI14" s="1849"/>
      <c r="AJ14" s="1849"/>
      <c r="AK14" s="1849"/>
      <c r="AL14" s="1849"/>
      <c r="AM14" s="1849"/>
      <c r="AN14" s="1849"/>
      <c r="AO14" s="64"/>
      <c r="AP14" s="799"/>
      <c r="AQ14" s="739"/>
      <c r="AR14" s="879"/>
      <c r="BT14" s="880"/>
    </row>
    <row r="15" spans="1:72" ht="14.1" customHeight="1">
      <c r="A15" s="606"/>
      <c r="B15" s="69"/>
      <c r="C15" s="561" t="s">
        <v>32</v>
      </c>
      <c r="D15" s="2037" t="s">
        <v>493</v>
      </c>
      <c r="E15" s="2037"/>
      <c r="F15" s="2037"/>
      <c r="G15" s="2037"/>
      <c r="H15" s="2037"/>
      <c r="I15" s="2037"/>
      <c r="J15" s="2037"/>
      <c r="K15" s="2037"/>
      <c r="L15" s="2037"/>
      <c r="M15" s="2037"/>
      <c r="N15" s="2037"/>
      <c r="O15" s="2037"/>
      <c r="P15" s="2037"/>
      <c r="Q15" s="2037"/>
      <c r="R15" s="2037"/>
      <c r="S15" s="2037"/>
      <c r="T15" s="2037"/>
      <c r="U15" s="2037"/>
      <c r="V15" s="2037"/>
      <c r="W15" s="2037"/>
      <c r="X15" s="2037"/>
      <c r="Y15" s="2037"/>
      <c r="Z15" s="2037"/>
      <c r="AA15" s="2037"/>
      <c r="AB15" s="72"/>
      <c r="AC15" s="551"/>
      <c r="AD15" s="1849" t="s">
        <v>1630</v>
      </c>
      <c r="AE15" s="1849"/>
      <c r="AF15" s="1849"/>
      <c r="AG15" s="1849"/>
      <c r="AH15" s="1849"/>
      <c r="AI15" s="1849"/>
      <c r="AJ15" s="1849"/>
      <c r="AK15" s="1849"/>
      <c r="AL15" s="1849"/>
      <c r="AM15" s="1849"/>
      <c r="AN15" s="1849"/>
      <c r="AO15" s="893"/>
      <c r="AP15" s="912"/>
      <c r="AQ15" s="67"/>
      <c r="AR15" s="876" t="s">
        <v>15</v>
      </c>
      <c r="AS15" s="865" t="s">
        <v>1014</v>
      </c>
      <c r="BT15" s="880"/>
    </row>
    <row r="16" spans="1:72" ht="14.1" customHeight="1">
      <c r="A16" s="55"/>
      <c r="B16" s="894"/>
      <c r="C16" s="878"/>
      <c r="D16" s="2037"/>
      <c r="E16" s="2037"/>
      <c r="F16" s="2037"/>
      <c r="G16" s="2037"/>
      <c r="H16" s="2037"/>
      <c r="I16" s="2037"/>
      <c r="J16" s="2037"/>
      <c r="K16" s="2037"/>
      <c r="L16" s="2037"/>
      <c r="M16" s="2037"/>
      <c r="N16" s="2037"/>
      <c r="O16" s="2037"/>
      <c r="P16" s="2037"/>
      <c r="Q16" s="2037"/>
      <c r="R16" s="2037"/>
      <c r="S16" s="2037"/>
      <c r="T16" s="2037"/>
      <c r="U16" s="2037"/>
      <c r="V16" s="2037"/>
      <c r="W16" s="2037"/>
      <c r="X16" s="2037"/>
      <c r="Y16" s="2037"/>
      <c r="Z16" s="2037"/>
      <c r="AA16" s="2037"/>
      <c r="AB16" s="72"/>
      <c r="AC16" s="568"/>
      <c r="AD16" s="1849"/>
      <c r="AE16" s="1849"/>
      <c r="AF16" s="1849"/>
      <c r="AG16" s="1849"/>
      <c r="AH16" s="1849"/>
      <c r="AI16" s="1849"/>
      <c r="AJ16" s="1849"/>
      <c r="AK16" s="1849"/>
      <c r="AL16" s="1849"/>
      <c r="AM16" s="1849"/>
      <c r="AN16" s="1849"/>
      <c r="AO16" s="651"/>
      <c r="AP16" s="912"/>
      <c r="AQ16" s="67"/>
      <c r="AR16" s="544"/>
      <c r="AS16" s="1849" t="s">
        <v>1122</v>
      </c>
      <c r="AT16" s="1849"/>
      <c r="AU16" s="1849"/>
      <c r="AV16" s="1849"/>
      <c r="AW16" s="1849"/>
      <c r="AX16" s="1849"/>
      <c r="AY16" s="1849"/>
      <c r="AZ16" s="1849"/>
      <c r="BA16" s="1849"/>
      <c r="BB16" s="1849"/>
      <c r="BC16" s="1849"/>
      <c r="BD16" s="1849"/>
      <c r="BE16" s="1849"/>
      <c r="BF16" s="1849"/>
      <c r="BG16" s="1849"/>
      <c r="BH16" s="1849"/>
      <c r="BI16" s="1849"/>
      <c r="BJ16" s="1849"/>
      <c r="BK16" s="1849"/>
      <c r="BL16" s="1849"/>
      <c r="BM16" s="1849"/>
      <c r="BN16" s="1849"/>
      <c r="BO16" s="1849"/>
      <c r="BP16" s="1849"/>
      <c r="BQ16" s="1849"/>
      <c r="BR16" s="1849"/>
      <c r="BS16" s="1849"/>
      <c r="BT16" s="880"/>
    </row>
    <row r="17" spans="1:99" ht="14.1" customHeight="1">
      <c r="A17" s="55"/>
      <c r="B17" s="69"/>
      <c r="C17" s="878"/>
      <c r="AB17" s="72"/>
      <c r="AC17" s="63"/>
      <c r="AD17" s="1849"/>
      <c r="AE17" s="1849"/>
      <c r="AF17" s="1849"/>
      <c r="AG17" s="1849"/>
      <c r="AH17" s="1849"/>
      <c r="AI17" s="1849"/>
      <c r="AJ17" s="1849"/>
      <c r="AK17" s="1849"/>
      <c r="AL17" s="1849"/>
      <c r="AM17" s="1849"/>
      <c r="AN17" s="1849"/>
      <c r="AO17" s="651"/>
      <c r="AP17" s="912"/>
      <c r="AQ17" s="67"/>
      <c r="AR17" s="544"/>
      <c r="AS17" s="1849"/>
      <c r="AT17" s="1849"/>
      <c r="AU17" s="1849"/>
      <c r="AV17" s="1849"/>
      <c r="AW17" s="1849"/>
      <c r="AX17" s="1849"/>
      <c r="AY17" s="1849"/>
      <c r="AZ17" s="1849"/>
      <c r="BA17" s="1849"/>
      <c r="BB17" s="1849"/>
      <c r="BC17" s="1849"/>
      <c r="BD17" s="1849"/>
      <c r="BE17" s="1849"/>
      <c r="BF17" s="1849"/>
      <c r="BG17" s="1849"/>
      <c r="BH17" s="1849"/>
      <c r="BI17" s="1849"/>
      <c r="BJ17" s="1849"/>
      <c r="BK17" s="1849"/>
      <c r="BL17" s="1849"/>
      <c r="BM17" s="1849"/>
      <c r="BN17" s="1849"/>
      <c r="BO17" s="1849"/>
      <c r="BP17" s="1849"/>
      <c r="BQ17" s="1849"/>
      <c r="BR17" s="1849"/>
      <c r="BS17" s="1849"/>
      <c r="BT17" s="880"/>
    </row>
    <row r="18" spans="1:99" ht="12" customHeight="1">
      <c r="A18" s="55"/>
      <c r="B18" s="69"/>
      <c r="C18" s="54" t="s">
        <v>461</v>
      </c>
      <c r="D18" s="2037" t="s">
        <v>1413</v>
      </c>
      <c r="E18" s="2037"/>
      <c r="F18" s="2037"/>
      <c r="G18" s="2037"/>
      <c r="H18" s="2037"/>
      <c r="I18" s="2037"/>
      <c r="J18" s="2037"/>
      <c r="K18" s="2037"/>
      <c r="L18" s="2037"/>
      <c r="M18" s="2037"/>
      <c r="N18" s="2037"/>
      <c r="O18" s="2037"/>
      <c r="P18" s="2037"/>
      <c r="Q18" s="2037"/>
      <c r="R18" s="2037"/>
      <c r="S18" s="2037"/>
      <c r="T18" s="2037"/>
      <c r="U18" s="2037"/>
      <c r="V18" s="2037"/>
      <c r="W18" s="2037"/>
      <c r="X18" s="2037"/>
      <c r="Y18" s="2037"/>
      <c r="Z18" s="2037"/>
      <c r="AA18" s="2037"/>
      <c r="AB18" s="72"/>
      <c r="AC18" s="63"/>
      <c r="AD18" s="1849"/>
      <c r="AE18" s="1849"/>
      <c r="AF18" s="1849"/>
      <c r="AG18" s="1849"/>
      <c r="AH18" s="1849"/>
      <c r="AI18" s="1849"/>
      <c r="AJ18" s="1849"/>
      <c r="AK18" s="1849"/>
      <c r="AL18" s="1849"/>
      <c r="AM18" s="1849"/>
      <c r="AN18" s="1849"/>
      <c r="AO18" s="651"/>
      <c r="AP18" s="912"/>
      <c r="AQ18" s="67"/>
      <c r="AR18" s="879"/>
      <c r="BT18" s="880"/>
      <c r="BW18" s="561"/>
      <c r="BX18" s="577"/>
      <c r="BY18" s="577"/>
      <c r="BZ18" s="577"/>
      <c r="CA18" s="577"/>
      <c r="CB18" s="577"/>
      <c r="CC18" s="577"/>
      <c r="CD18" s="577"/>
      <c r="CE18" s="577"/>
      <c r="CF18" s="577"/>
      <c r="CG18" s="577"/>
      <c r="CH18" s="577"/>
      <c r="CI18" s="577"/>
      <c r="CJ18" s="577"/>
      <c r="CK18" s="577"/>
      <c r="CL18" s="577"/>
      <c r="CM18" s="577"/>
      <c r="CN18" s="577"/>
      <c r="CO18" s="577"/>
      <c r="CP18" s="577"/>
      <c r="CQ18" s="577"/>
      <c r="CR18" s="577"/>
      <c r="CS18" s="577"/>
      <c r="CT18" s="577"/>
      <c r="CU18" s="577"/>
    </row>
    <row r="19" spans="1:99" ht="14.1" customHeight="1">
      <c r="A19" s="55"/>
      <c r="B19" s="69"/>
      <c r="D19" s="2037"/>
      <c r="E19" s="2037"/>
      <c r="F19" s="2037"/>
      <c r="G19" s="2037"/>
      <c r="H19" s="2037"/>
      <c r="I19" s="2037"/>
      <c r="J19" s="2037"/>
      <c r="K19" s="2037"/>
      <c r="L19" s="2037"/>
      <c r="M19" s="2037"/>
      <c r="N19" s="2037"/>
      <c r="O19" s="2037"/>
      <c r="P19" s="2037"/>
      <c r="Q19" s="2037"/>
      <c r="R19" s="2037"/>
      <c r="S19" s="2037"/>
      <c r="T19" s="2037"/>
      <c r="U19" s="2037"/>
      <c r="V19" s="2037"/>
      <c r="W19" s="2037"/>
      <c r="X19" s="2037"/>
      <c r="Y19" s="2037"/>
      <c r="Z19" s="2037"/>
      <c r="AA19" s="2037"/>
      <c r="AB19" s="72"/>
      <c r="AC19" s="63"/>
      <c r="AD19" s="1849"/>
      <c r="AE19" s="1849"/>
      <c r="AF19" s="1849"/>
      <c r="AG19" s="1849"/>
      <c r="AH19" s="1849"/>
      <c r="AI19" s="1849"/>
      <c r="AJ19" s="1849"/>
      <c r="AK19" s="1849"/>
      <c r="AL19" s="1849"/>
      <c r="AM19" s="1849"/>
      <c r="AN19" s="1849"/>
      <c r="AO19" s="651"/>
      <c r="AP19" s="912"/>
      <c r="AQ19" s="67"/>
      <c r="AR19" s="876" t="s">
        <v>15</v>
      </c>
      <c r="AS19" s="865" t="s">
        <v>217</v>
      </c>
      <c r="BT19" s="880"/>
      <c r="BX19" s="577"/>
      <c r="BY19" s="577"/>
      <c r="BZ19" s="577"/>
      <c r="CA19" s="577"/>
      <c r="CB19" s="577"/>
      <c r="CC19" s="577"/>
      <c r="CD19" s="577"/>
      <c r="CE19" s="577"/>
      <c r="CF19" s="577"/>
      <c r="CG19" s="577"/>
      <c r="CH19" s="577"/>
      <c r="CI19" s="577"/>
      <c r="CJ19" s="577"/>
      <c r="CK19" s="577"/>
      <c r="CL19" s="577"/>
      <c r="CM19" s="577"/>
      <c r="CN19" s="577"/>
      <c r="CO19" s="577"/>
      <c r="CP19" s="577"/>
      <c r="CQ19" s="577"/>
      <c r="CR19" s="577"/>
      <c r="CS19" s="577"/>
      <c r="CT19" s="577"/>
      <c r="CU19" s="577"/>
    </row>
    <row r="20" spans="1:99" ht="14.1" customHeight="1">
      <c r="A20" s="55"/>
      <c r="B20" s="69"/>
      <c r="D20" s="2037"/>
      <c r="E20" s="2037"/>
      <c r="F20" s="2037"/>
      <c r="G20" s="2037"/>
      <c r="H20" s="2037"/>
      <c r="I20" s="2037"/>
      <c r="J20" s="2037"/>
      <c r="K20" s="2037"/>
      <c r="L20" s="2037"/>
      <c r="M20" s="2037"/>
      <c r="N20" s="2037"/>
      <c r="O20" s="2037"/>
      <c r="P20" s="2037"/>
      <c r="Q20" s="2037"/>
      <c r="R20" s="2037"/>
      <c r="S20" s="2037"/>
      <c r="T20" s="2037"/>
      <c r="U20" s="2037"/>
      <c r="V20" s="2037"/>
      <c r="W20" s="2037"/>
      <c r="X20" s="2037"/>
      <c r="Y20" s="2037"/>
      <c r="Z20" s="2037"/>
      <c r="AA20" s="2037"/>
      <c r="AB20" s="72"/>
      <c r="AC20" s="63"/>
      <c r="AD20" s="1849"/>
      <c r="AE20" s="1849"/>
      <c r="AF20" s="1849"/>
      <c r="AG20" s="1849"/>
      <c r="AH20" s="1849"/>
      <c r="AI20" s="1849"/>
      <c r="AJ20" s="1849"/>
      <c r="AK20" s="1849"/>
      <c r="AL20" s="1849"/>
      <c r="AM20" s="1849"/>
      <c r="AN20" s="1849"/>
      <c r="AO20" s="651"/>
      <c r="AP20" s="912"/>
      <c r="AQ20" s="67"/>
      <c r="AR20" s="876"/>
      <c r="AS20" s="1849" t="s">
        <v>1631</v>
      </c>
      <c r="AT20" s="1849"/>
      <c r="AU20" s="1849"/>
      <c r="AV20" s="1849"/>
      <c r="AW20" s="1849"/>
      <c r="AX20" s="1849"/>
      <c r="AY20" s="1849"/>
      <c r="AZ20" s="1849"/>
      <c r="BA20" s="1849"/>
      <c r="BB20" s="1849"/>
      <c r="BC20" s="1849"/>
      <c r="BD20" s="1849"/>
      <c r="BE20" s="1849"/>
      <c r="BF20" s="1849"/>
      <c r="BG20" s="1849"/>
      <c r="BH20" s="1849"/>
      <c r="BI20" s="1849"/>
      <c r="BJ20" s="1849"/>
      <c r="BK20" s="1849"/>
      <c r="BL20" s="1849"/>
      <c r="BM20" s="1849"/>
      <c r="BN20" s="1849"/>
      <c r="BO20" s="1849"/>
      <c r="BP20" s="1849"/>
      <c r="BQ20" s="1849"/>
      <c r="BR20" s="1849"/>
      <c r="BS20" s="1849"/>
      <c r="BT20" s="880"/>
      <c r="BX20" s="632"/>
      <c r="BY20" s="632"/>
      <c r="BZ20" s="632"/>
      <c r="CA20" s="632"/>
      <c r="CB20" s="632"/>
      <c r="CC20" s="632"/>
      <c r="CD20" s="632"/>
      <c r="CE20" s="632"/>
      <c r="CF20" s="632"/>
      <c r="CG20" s="632"/>
      <c r="CH20" s="632"/>
      <c r="CI20" s="632"/>
      <c r="CJ20" s="632"/>
      <c r="CK20" s="632"/>
      <c r="CL20" s="632"/>
      <c r="CM20" s="632"/>
      <c r="CN20" s="632"/>
      <c r="CO20" s="632"/>
      <c r="CP20" s="632"/>
      <c r="CQ20" s="632"/>
      <c r="CR20" s="632"/>
      <c r="CS20" s="632"/>
      <c r="CT20" s="632"/>
      <c r="CU20" s="632"/>
    </row>
    <row r="21" spans="1:99" ht="14.1" customHeight="1">
      <c r="A21" s="55"/>
      <c r="B21" s="69"/>
      <c r="C21" s="878"/>
      <c r="D21" s="2037"/>
      <c r="E21" s="2037"/>
      <c r="F21" s="2037"/>
      <c r="G21" s="2037"/>
      <c r="H21" s="2037"/>
      <c r="I21" s="2037"/>
      <c r="J21" s="2037"/>
      <c r="K21" s="2037"/>
      <c r="L21" s="2037"/>
      <c r="M21" s="2037"/>
      <c r="N21" s="2037"/>
      <c r="O21" s="2037"/>
      <c r="P21" s="2037"/>
      <c r="Q21" s="2037"/>
      <c r="R21" s="2037"/>
      <c r="S21" s="2037"/>
      <c r="T21" s="2037"/>
      <c r="U21" s="2037"/>
      <c r="V21" s="2037"/>
      <c r="W21" s="2037"/>
      <c r="X21" s="2037"/>
      <c r="Y21" s="2037"/>
      <c r="Z21" s="2037"/>
      <c r="AA21" s="2037"/>
      <c r="AB21" s="72"/>
      <c r="AC21" s="63"/>
      <c r="AD21" s="1849"/>
      <c r="AE21" s="1849"/>
      <c r="AF21" s="1849"/>
      <c r="AG21" s="1849"/>
      <c r="AH21" s="1849"/>
      <c r="AI21" s="1849"/>
      <c r="AJ21" s="1849"/>
      <c r="AK21" s="1849"/>
      <c r="AL21" s="1849"/>
      <c r="AM21" s="1849"/>
      <c r="AN21" s="1849"/>
      <c r="AO21" s="651"/>
      <c r="AP21" s="912"/>
      <c r="AQ21" s="67"/>
      <c r="AR21" s="876"/>
      <c r="AS21" s="1849"/>
      <c r="AT21" s="1849"/>
      <c r="AU21" s="1849"/>
      <c r="AV21" s="1849"/>
      <c r="AW21" s="1849"/>
      <c r="AX21" s="1849"/>
      <c r="AY21" s="1849"/>
      <c r="AZ21" s="1849"/>
      <c r="BA21" s="1849"/>
      <c r="BB21" s="1849"/>
      <c r="BC21" s="1849"/>
      <c r="BD21" s="1849"/>
      <c r="BE21" s="1849"/>
      <c r="BF21" s="1849"/>
      <c r="BG21" s="1849"/>
      <c r="BH21" s="1849"/>
      <c r="BI21" s="1849"/>
      <c r="BJ21" s="1849"/>
      <c r="BK21" s="1849"/>
      <c r="BL21" s="1849"/>
      <c r="BM21" s="1849"/>
      <c r="BN21" s="1849"/>
      <c r="BO21" s="1849"/>
      <c r="BP21" s="1849"/>
      <c r="BQ21" s="1849"/>
      <c r="BR21" s="1849"/>
      <c r="BS21" s="1849"/>
      <c r="BT21" s="880"/>
    </row>
    <row r="22" spans="1:99" ht="14.1" customHeight="1">
      <c r="A22" s="55"/>
      <c r="B22" s="69"/>
      <c r="AB22" s="72"/>
      <c r="AC22" s="63"/>
      <c r="AD22" s="1849"/>
      <c r="AE22" s="1849"/>
      <c r="AF22" s="1849"/>
      <c r="AG22" s="1849"/>
      <c r="AH22" s="1849"/>
      <c r="AI22" s="1849"/>
      <c r="AJ22" s="1849"/>
      <c r="AK22" s="1849"/>
      <c r="AL22" s="1849"/>
      <c r="AM22" s="1849"/>
      <c r="AN22" s="1849"/>
      <c r="AO22" s="651"/>
      <c r="AP22" s="912"/>
      <c r="AQ22" s="67"/>
      <c r="AR22" s="876"/>
      <c r="AS22" s="1849"/>
      <c r="AT22" s="1849"/>
      <c r="AU22" s="1849"/>
      <c r="AV22" s="1849"/>
      <c r="AW22" s="1849"/>
      <c r="AX22" s="1849"/>
      <c r="AY22" s="1849"/>
      <c r="AZ22" s="1849"/>
      <c r="BA22" s="1849"/>
      <c r="BB22" s="1849"/>
      <c r="BC22" s="1849"/>
      <c r="BD22" s="1849"/>
      <c r="BE22" s="1849"/>
      <c r="BF22" s="1849"/>
      <c r="BG22" s="1849"/>
      <c r="BH22" s="1849"/>
      <c r="BI22" s="1849"/>
      <c r="BJ22" s="1849"/>
      <c r="BK22" s="1849"/>
      <c r="BL22" s="1849"/>
      <c r="BM22" s="1849"/>
      <c r="BN22" s="1849"/>
      <c r="BO22" s="1849"/>
      <c r="BP22" s="1849"/>
      <c r="BQ22" s="1849"/>
      <c r="BR22" s="1849"/>
      <c r="BS22" s="1849"/>
      <c r="BT22" s="880"/>
    </row>
    <row r="23" spans="1:99" ht="14.1" customHeight="1">
      <c r="A23" s="55"/>
      <c r="B23" s="69"/>
      <c r="C23" s="54" t="s">
        <v>433</v>
      </c>
      <c r="D23" s="2037" t="s">
        <v>1414</v>
      </c>
      <c r="E23" s="2037"/>
      <c r="F23" s="2037"/>
      <c r="G23" s="2037"/>
      <c r="H23" s="2037"/>
      <c r="I23" s="2037"/>
      <c r="J23" s="2037"/>
      <c r="K23" s="2037"/>
      <c r="L23" s="2037"/>
      <c r="M23" s="2037"/>
      <c r="N23" s="2037"/>
      <c r="O23" s="2037"/>
      <c r="P23" s="2037"/>
      <c r="Q23" s="2037"/>
      <c r="R23" s="2037"/>
      <c r="S23" s="2037"/>
      <c r="T23" s="2037"/>
      <c r="U23" s="2037"/>
      <c r="V23" s="2037"/>
      <c r="W23" s="2037"/>
      <c r="X23" s="2037"/>
      <c r="Y23" s="2037"/>
      <c r="Z23" s="2037"/>
      <c r="AA23" s="2037"/>
      <c r="AB23" s="72"/>
      <c r="AC23" s="568" t="s">
        <v>15</v>
      </c>
      <c r="AD23" s="1849" t="s">
        <v>1415</v>
      </c>
      <c r="AE23" s="1849"/>
      <c r="AF23" s="1849"/>
      <c r="AG23" s="1849"/>
      <c r="AH23" s="1849"/>
      <c r="AI23" s="1849"/>
      <c r="AJ23" s="1849"/>
      <c r="AK23" s="1849"/>
      <c r="AL23" s="1849"/>
      <c r="AM23" s="1849"/>
      <c r="AN23" s="1849"/>
      <c r="AO23" s="651"/>
      <c r="AP23" s="912"/>
      <c r="AQ23" s="67"/>
      <c r="AR23" s="876"/>
      <c r="AS23" s="1849"/>
      <c r="AT23" s="1849"/>
      <c r="AU23" s="1849"/>
      <c r="AV23" s="1849"/>
      <c r="AW23" s="1849"/>
      <c r="AX23" s="1849"/>
      <c r="AY23" s="1849"/>
      <c r="AZ23" s="1849"/>
      <c r="BA23" s="1849"/>
      <c r="BB23" s="1849"/>
      <c r="BC23" s="1849"/>
      <c r="BD23" s="1849"/>
      <c r="BE23" s="1849"/>
      <c r="BF23" s="1849"/>
      <c r="BG23" s="1849"/>
      <c r="BH23" s="1849"/>
      <c r="BI23" s="1849"/>
      <c r="BJ23" s="1849"/>
      <c r="BK23" s="1849"/>
      <c r="BL23" s="1849"/>
      <c r="BM23" s="1849"/>
      <c r="BN23" s="1849"/>
      <c r="BO23" s="1849"/>
      <c r="BP23" s="1849"/>
      <c r="BQ23" s="1849"/>
      <c r="BR23" s="1849"/>
      <c r="BS23" s="1849"/>
      <c r="BT23" s="880"/>
    </row>
    <row r="24" spans="1:99" ht="14.1" customHeight="1">
      <c r="A24" s="55"/>
      <c r="B24" s="69"/>
      <c r="D24" s="2037"/>
      <c r="E24" s="2037"/>
      <c r="F24" s="2037"/>
      <c r="G24" s="2037"/>
      <c r="H24" s="2037"/>
      <c r="I24" s="2037"/>
      <c r="J24" s="2037"/>
      <c r="K24" s="2037"/>
      <c r="L24" s="2037"/>
      <c r="M24" s="2037"/>
      <c r="N24" s="2037"/>
      <c r="O24" s="2037"/>
      <c r="P24" s="2037"/>
      <c r="Q24" s="2037"/>
      <c r="R24" s="2037"/>
      <c r="S24" s="2037"/>
      <c r="T24" s="2037"/>
      <c r="U24" s="2037"/>
      <c r="V24" s="2037"/>
      <c r="W24" s="2037"/>
      <c r="X24" s="2037"/>
      <c r="Y24" s="2037"/>
      <c r="Z24" s="2037"/>
      <c r="AA24" s="2037"/>
      <c r="AB24" s="72"/>
      <c r="AC24" s="913"/>
      <c r="AD24" s="1849"/>
      <c r="AE24" s="1849"/>
      <c r="AF24" s="1849"/>
      <c r="AG24" s="1849"/>
      <c r="AH24" s="1849"/>
      <c r="AI24" s="1849"/>
      <c r="AJ24" s="1849"/>
      <c r="AK24" s="1849"/>
      <c r="AL24" s="1849"/>
      <c r="AM24" s="1849"/>
      <c r="AN24" s="1849"/>
      <c r="AO24" s="651"/>
      <c r="AP24" s="912"/>
      <c r="AQ24" s="67"/>
      <c r="AR24" s="876"/>
      <c r="AS24" s="1849"/>
      <c r="AT24" s="1849"/>
      <c r="AU24" s="1849"/>
      <c r="AV24" s="1849"/>
      <c r="AW24" s="1849"/>
      <c r="AX24" s="1849"/>
      <c r="AY24" s="1849"/>
      <c r="AZ24" s="1849"/>
      <c r="BA24" s="1849"/>
      <c r="BB24" s="1849"/>
      <c r="BC24" s="1849"/>
      <c r="BD24" s="1849"/>
      <c r="BE24" s="1849"/>
      <c r="BF24" s="1849"/>
      <c r="BG24" s="1849"/>
      <c r="BH24" s="1849"/>
      <c r="BI24" s="1849"/>
      <c r="BJ24" s="1849"/>
      <c r="BK24" s="1849"/>
      <c r="BL24" s="1849"/>
      <c r="BM24" s="1849"/>
      <c r="BN24" s="1849"/>
      <c r="BO24" s="1849"/>
      <c r="BP24" s="1849"/>
      <c r="BQ24" s="1849"/>
      <c r="BR24" s="1849"/>
      <c r="BS24" s="1849"/>
      <c r="BT24" s="880"/>
    </row>
    <row r="25" spans="1:99" ht="14.1" customHeight="1">
      <c r="A25" s="55"/>
      <c r="B25" s="69"/>
      <c r="D25" s="2037"/>
      <c r="E25" s="2037"/>
      <c r="F25" s="2037"/>
      <c r="G25" s="2037"/>
      <c r="H25" s="2037"/>
      <c r="I25" s="2037"/>
      <c r="J25" s="2037"/>
      <c r="K25" s="2037"/>
      <c r="L25" s="2037"/>
      <c r="M25" s="2037"/>
      <c r="N25" s="2037"/>
      <c r="O25" s="2037"/>
      <c r="P25" s="2037"/>
      <c r="Q25" s="2037"/>
      <c r="R25" s="2037"/>
      <c r="S25" s="2037"/>
      <c r="T25" s="2037"/>
      <c r="U25" s="2037"/>
      <c r="V25" s="2037"/>
      <c r="W25" s="2037"/>
      <c r="X25" s="2037"/>
      <c r="Y25" s="2037"/>
      <c r="Z25" s="2037"/>
      <c r="AA25" s="2037"/>
      <c r="AB25" s="72"/>
      <c r="AC25" s="551"/>
      <c r="AD25" s="619"/>
      <c r="AE25" s="619"/>
      <c r="AF25" s="619"/>
      <c r="AG25" s="619"/>
      <c r="AH25" s="619"/>
      <c r="AI25" s="619"/>
      <c r="AJ25" s="619"/>
      <c r="AK25" s="619"/>
      <c r="AL25" s="619"/>
      <c r="AM25" s="619"/>
      <c r="AN25" s="619"/>
      <c r="AO25" s="651"/>
      <c r="AP25" s="912"/>
      <c r="AQ25" s="67"/>
      <c r="AR25" s="879"/>
      <c r="AS25" s="1849"/>
      <c r="AT25" s="1849"/>
      <c r="AU25" s="1849"/>
      <c r="AV25" s="1849"/>
      <c r="AW25" s="1849"/>
      <c r="AX25" s="1849"/>
      <c r="AY25" s="1849"/>
      <c r="AZ25" s="1849"/>
      <c r="BA25" s="1849"/>
      <c r="BB25" s="1849"/>
      <c r="BC25" s="1849"/>
      <c r="BD25" s="1849"/>
      <c r="BE25" s="1849"/>
      <c r="BF25" s="1849"/>
      <c r="BG25" s="1849"/>
      <c r="BH25" s="1849"/>
      <c r="BI25" s="1849"/>
      <c r="BJ25" s="1849"/>
      <c r="BK25" s="1849"/>
      <c r="BL25" s="1849"/>
      <c r="BM25" s="1849"/>
      <c r="BN25" s="1849"/>
      <c r="BO25" s="1849"/>
      <c r="BP25" s="1849"/>
      <c r="BQ25" s="1849"/>
      <c r="BR25" s="1849"/>
      <c r="BS25" s="1849"/>
      <c r="BT25" s="880"/>
      <c r="BX25" s="632"/>
      <c r="BY25" s="632"/>
      <c r="BZ25" s="632"/>
      <c r="CA25" s="632"/>
      <c r="CB25" s="632"/>
      <c r="CC25" s="632"/>
      <c r="CO25" s="632"/>
      <c r="CP25" s="632"/>
      <c r="CQ25" s="632"/>
      <c r="CR25" s="632"/>
      <c r="CS25" s="632"/>
      <c r="CT25" s="632"/>
      <c r="CU25" s="632"/>
    </row>
    <row r="26" spans="1:99" ht="14.1" customHeight="1">
      <c r="A26" s="55"/>
      <c r="B26" s="69"/>
      <c r="AB26" s="72"/>
      <c r="AC26" s="568"/>
      <c r="AO26" s="651"/>
      <c r="AP26" s="912"/>
      <c r="AQ26" s="67"/>
      <c r="AR26" s="581"/>
      <c r="AS26" s="2984"/>
      <c r="AT26" s="2984"/>
      <c r="AU26" s="2984"/>
      <c r="AV26" s="2984"/>
      <c r="AW26" s="2984"/>
      <c r="AX26" s="2984"/>
      <c r="AY26" s="2984"/>
      <c r="AZ26" s="2984"/>
      <c r="BA26" s="2984"/>
      <c r="BB26" s="2984"/>
      <c r="BC26" s="2984"/>
      <c r="BD26" s="2984"/>
      <c r="BE26" s="2984"/>
      <c r="BF26" s="2984"/>
      <c r="BG26" s="2984"/>
      <c r="BH26" s="2984"/>
      <c r="BI26" s="2984"/>
      <c r="BJ26" s="2984"/>
      <c r="BK26" s="2984"/>
      <c r="BL26" s="2984"/>
      <c r="BM26" s="2984"/>
      <c r="BN26" s="2984"/>
      <c r="BO26" s="2984"/>
      <c r="BP26" s="2984"/>
      <c r="BQ26" s="2984"/>
      <c r="BR26" s="2984"/>
      <c r="BS26" s="2984"/>
      <c r="BT26" s="583"/>
    </row>
    <row r="27" spans="1:99" ht="14.1" customHeight="1">
      <c r="A27" s="55"/>
      <c r="B27" s="69"/>
      <c r="C27" s="54" t="s">
        <v>1253</v>
      </c>
      <c r="D27" s="2037" t="s">
        <v>1416</v>
      </c>
      <c r="E27" s="2037"/>
      <c r="F27" s="2037"/>
      <c r="G27" s="2037"/>
      <c r="H27" s="2037"/>
      <c r="I27" s="2037"/>
      <c r="J27" s="2037"/>
      <c r="K27" s="2037"/>
      <c r="L27" s="2037"/>
      <c r="M27" s="2037"/>
      <c r="N27" s="2037"/>
      <c r="O27" s="2037"/>
      <c r="P27" s="2037"/>
      <c r="Q27" s="2037"/>
      <c r="R27" s="2037"/>
      <c r="S27" s="2037"/>
      <c r="T27" s="2037"/>
      <c r="U27" s="2037"/>
      <c r="V27" s="2037"/>
      <c r="W27" s="2037"/>
      <c r="X27" s="2037"/>
      <c r="Y27" s="2037"/>
      <c r="Z27" s="2037"/>
      <c r="AA27" s="2037"/>
      <c r="AB27" s="910"/>
      <c r="AC27" s="551" t="s">
        <v>15</v>
      </c>
      <c r="AD27" s="1849" t="s">
        <v>1270</v>
      </c>
      <c r="AE27" s="1849"/>
      <c r="AF27" s="1849"/>
      <c r="AG27" s="1849"/>
      <c r="AH27" s="1849"/>
      <c r="AI27" s="1849"/>
      <c r="AJ27" s="1849"/>
      <c r="AK27" s="1849"/>
      <c r="AL27" s="1849"/>
      <c r="AM27" s="1849"/>
      <c r="AN27" s="1849"/>
      <c r="AO27" s="651"/>
      <c r="AP27" s="912"/>
      <c r="AQ27" s="67"/>
      <c r="AR27" s="873"/>
      <c r="AS27" s="874"/>
      <c r="AT27" s="874"/>
      <c r="AU27" s="874"/>
      <c r="AV27" s="874"/>
      <c r="AW27" s="874"/>
      <c r="AX27" s="874"/>
      <c r="AY27" s="874"/>
      <c r="AZ27" s="874"/>
      <c r="BA27" s="874"/>
      <c r="BB27" s="874"/>
      <c r="BC27" s="874"/>
      <c r="BD27" s="874"/>
      <c r="BE27" s="874"/>
      <c r="BF27" s="874"/>
      <c r="BG27" s="874"/>
      <c r="BH27" s="874"/>
      <c r="BI27" s="874"/>
      <c r="BJ27" s="874"/>
      <c r="BK27" s="874"/>
      <c r="BL27" s="874"/>
      <c r="BM27" s="874"/>
      <c r="BN27" s="874"/>
      <c r="BO27" s="874"/>
      <c r="BP27" s="874"/>
      <c r="BQ27" s="874"/>
      <c r="BR27" s="874"/>
      <c r="BS27" s="874"/>
      <c r="BT27" s="875"/>
    </row>
    <row r="28" spans="1:99" ht="14.1" customHeight="1">
      <c r="A28" s="55"/>
      <c r="B28" s="69"/>
      <c r="D28" s="2037"/>
      <c r="E28" s="2037"/>
      <c r="F28" s="2037"/>
      <c r="G28" s="2037"/>
      <c r="H28" s="2037"/>
      <c r="I28" s="2037"/>
      <c r="J28" s="2037"/>
      <c r="K28" s="2037"/>
      <c r="L28" s="2037"/>
      <c r="M28" s="2037"/>
      <c r="N28" s="2037"/>
      <c r="O28" s="2037"/>
      <c r="P28" s="2037"/>
      <c r="Q28" s="2037"/>
      <c r="R28" s="2037"/>
      <c r="S28" s="2037"/>
      <c r="T28" s="2037"/>
      <c r="U28" s="2037"/>
      <c r="V28" s="2037"/>
      <c r="W28" s="2037"/>
      <c r="X28" s="2037"/>
      <c r="Y28" s="2037"/>
      <c r="Z28" s="2037"/>
      <c r="AA28" s="2037"/>
      <c r="AB28" s="910"/>
      <c r="AC28" s="568"/>
      <c r="AD28" s="1849"/>
      <c r="AE28" s="1849"/>
      <c r="AF28" s="1849"/>
      <c r="AG28" s="1849"/>
      <c r="AH28" s="1849"/>
      <c r="AI28" s="1849"/>
      <c r="AJ28" s="1849"/>
      <c r="AK28" s="1849"/>
      <c r="AL28" s="1849"/>
      <c r="AM28" s="1849"/>
      <c r="AN28" s="1849"/>
      <c r="AO28" s="914"/>
      <c r="AP28" s="912"/>
      <c r="AQ28" s="67"/>
      <c r="AR28" s="915" t="s">
        <v>127</v>
      </c>
      <c r="AS28" s="3010" t="s">
        <v>1271</v>
      </c>
      <c r="AT28" s="3010"/>
      <c r="AU28" s="3010"/>
      <c r="AV28" s="3010"/>
      <c r="AW28" s="3010"/>
      <c r="AX28" s="3010"/>
      <c r="AY28" s="3010"/>
      <c r="AZ28" s="3010"/>
      <c r="BA28" s="3010"/>
      <c r="BB28" s="3010"/>
      <c r="BC28" s="3010"/>
      <c r="BD28" s="3010"/>
      <c r="BE28" s="3010"/>
      <c r="BF28" s="3010"/>
      <c r="BG28" s="3010"/>
      <c r="BH28" s="3010"/>
      <c r="BI28" s="3010"/>
      <c r="BJ28" s="3010"/>
      <c r="BK28" s="3010"/>
      <c r="BL28" s="3010"/>
      <c r="BM28" s="3010"/>
      <c r="BN28" s="3010"/>
      <c r="BO28" s="3010"/>
      <c r="BP28" s="3010"/>
      <c r="BQ28" s="3010"/>
      <c r="BR28" s="3010"/>
      <c r="BS28" s="3010"/>
      <c r="BT28" s="898"/>
    </row>
    <row r="29" spans="1:99" ht="14.1" customHeight="1">
      <c r="A29" s="55"/>
      <c r="B29" s="69"/>
      <c r="D29" s="2037"/>
      <c r="E29" s="2037"/>
      <c r="F29" s="2037"/>
      <c r="G29" s="2037"/>
      <c r="H29" s="2037"/>
      <c r="I29" s="2037"/>
      <c r="J29" s="2037"/>
      <c r="K29" s="2037"/>
      <c r="L29" s="2037"/>
      <c r="M29" s="2037"/>
      <c r="N29" s="2037"/>
      <c r="O29" s="2037"/>
      <c r="P29" s="2037"/>
      <c r="Q29" s="2037"/>
      <c r="R29" s="2037"/>
      <c r="S29" s="2037"/>
      <c r="T29" s="2037"/>
      <c r="U29" s="2037"/>
      <c r="V29" s="2037"/>
      <c r="W29" s="2037"/>
      <c r="X29" s="2037"/>
      <c r="Y29" s="2037"/>
      <c r="Z29" s="2037"/>
      <c r="AA29" s="2037"/>
      <c r="AB29" s="910"/>
      <c r="AC29" s="551"/>
      <c r="AD29" s="1849"/>
      <c r="AE29" s="1849"/>
      <c r="AF29" s="1849"/>
      <c r="AG29" s="1849"/>
      <c r="AH29" s="1849"/>
      <c r="AI29" s="1849"/>
      <c r="AJ29" s="1849"/>
      <c r="AK29" s="1849"/>
      <c r="AL29" s="1849"/>
      <c r="AM29" s="1849"/>
      <c r="AN29" s="1849"/>
      <c r="AO29" s="64"/>
      <c r="AP29" s="912"/>
      <c r="AQ29" s="67"/>
      <c r="AR29" s="544"/>
      <c r="AS29" s="3010"/>
      <c r="AT29" s="3010"/>
      <c r="AU29" s="3010"/>
      <c r="AV29" s="3010"/>
      <c r="AW29" s="3010"/>
      <c r="AX29" s="3010"/>
      <c r="AY29" s="3010"/>
      <c r="AZ29" s="3010"/>
      <c r="BA29" s="3010"/>
      <c r="BB29" s="3010"/>
      <c r="BC29" s="3010"/>
      <c r="BD29" s="3010"/>
      <c r="BE29" s="3010"/>
      <c r="BF29" s="3010"/>
      <c r="BG29" s="3010"/>
      <c r="BH29" s="3010"/>
      <c r="BI29" s="3010"/>
      <c r="BJ29" s="3010"/>
      <c r="BK29" s="3010"/>
      <c r="BL29" s="3010"/>
      <c r="BM29" s="3010"/>
      <c r="BN29" s="3010"/>
      <c r="BO29" s="3010"/>
      <c r="BP29" s="3010"/>
      <c r="BQ29" s="3010"/>
      <c r="BR29" s="3010"/>
      <c r="BS29" s="3010"/>
      <c r="BT29" s="898"/>
    </row>
    <row r="30" spans="1:99" ht="14.1" customHeight="1">
      <c r="A30" s="55"/>
      <c r="B30" s="904"/>
      <c r="D30" s="577"/>
      <c r="E30" s="577"/>
      <c r="F30" s="577"/>
      <c r="G30" s="577"/>
      <c r="H30" s="577"/>
      <c r="I30" s="577"/>
      <c r="J30" s="577"/>
      <c r="K30" s="577"/>
      <c r="L30" s="577"/>
      <c r="M30" s="577"/>
      <c r="N30" s="577"/>
      <c r="O30" s="577"/>
      <c r="P30" s="577"/>
      <c r="Q30" s="577"/>
      <c r="R30" s="577"/>
      <c r="S30" s="577"/>
      <c r="T30" s="577"/>
      <c r="U30" s="577"/>
      <c r="V30" s="577"/>
      <c r="W30" s="577"/>
      <c r="X30" s="577"/>
      <c r="Y30" s="577"/>
      <c r="Z30" s="577"/>
      <c r="AA30" s="577"/>
      <c r="AB30" s="72"/>
      <c r="AC30" s="568"/>
      <c r="AO30" s="893"/>
      <c r="AP30" s="912"/>
      <c r="AQ30" s="67"/>
      <c r="AR30" s="544"/>
      <c r="AS30" s="1849" t="s">
        <v>1272</v>
      </c>
      <c r="AT30" s="1849"/>
      <c r="AU30" s="1849"/>
      <c r="AV30" s="1849"/>
      <c r="AW30" s="1849"/>
      <c r="AX30" s="1849"/>
      <c r="AY30" s="1849"/>
      <c r="AZ30" s="1849"/>
      <c r="BA30" s="1849"/>
      <c r="BB30" s="1849"/>
      <c r="BC30" s="1849"/>
      <c r="BD30" s="1849"/>
      <c r="BE30" s="1849"/>
      <c r="BF30" s="1849"/>
      <c r="BG30" s="1849"/>
      <c r="BH30" s="1849"/>
      <c r="BI30" s="1849"/>
      <c r="BJ30" s="1849"/>
      <c r="BK30" s="1849"/>
      <c r="BL30" s="1849"/>
      <c r="BM30" s="1849"/>
      <c r="BN30" s="1849"/>
      <c r="BO30" s="1849"/>
      <c r="BP30" s="1849"/>
      <c r="BQ30" s="1849"/>
      <c r="BR30" s="1849"/>
      <c r="BS30" s="1849"/>
      <c r="BT30" s="898"/>
    </row>
    <row r="31" spans="1:99" ht="14.1" customHeight="1">
      <c r="A31" s="55"/>
      <c r="B31" s="904"/>
      <c r="AB31" s="72"/>
      <c r="AC31" s="568"/>
      <c r="AD31" s="82"/>
      <c r="AE31" s="82"/>
      <c r="AF31" s="82"/>
      <c r="AG31" s="82"/>
      <c r="AH31" s="82"/>
      <c r="AI31" s="82"/>
      <c r="AJ31" s="82"/>
      <c r="AK31" s="82"/>
      <c r="AL31" s="82"/>
      <c r="AM31" s="82"/>
      <c r="AN31" s="82"/>
      <c r="AO31" s="893"/>
      <c r="AP31" s="912"/>
      <c r="AQ31" s="67"/>
      <c r="AR31" s="544"/>
      <c r="AS31" s="1849"/>
      <c r="AT31" s="1849"/>
      <c r="AU31" s="1849"/>
      <c r="AV31" s="1849"/>
      <c r="AW31" s="1849"/>
      <c r="AX31" s="1849"/>
      <c r="AY31" s="1849"/>
      <c r="AZ31" s="1849"/>
      <c r="BA31" s="1849"/>
      <c r="BB31" s="1849"/>
      <c r="BC31" s="1849"/>
      <c r="BD31" s="1849"/>
      <c r="BE31" s="1849"/>
      <c r="BF31" s="1849"/>
      <c r="BG31" s="1849"/>
      <c r="BH31" s="1849"/>
      <c r="BI31" s="1849"/>
      <c r="BJ31" s="1849"/>
      <c r="BK31" s="1849"/>
      <c r="BL31" s="1849"/>
      <c r="BM31" s="1849"/>
      <c r="BN31" s="1849"/>
      <c r="BO31" s="1849"/>
      <c r="BP31" s="1849"/>
      <c r="BQ31" s="1849"/>
      <c r="BR31" s="1849"/>
      <c r="BS31" s="1849"/>
      <c r="BT31" s="898"/>
    </row>
    <row r="32" spans="1:99" ht="14.1" customHeight="1">
      <c r="A32" s="55"/>
      <c r="B32" s="904"/>
      <c r="C32" s="531" t="s">
        <v>446</v>
      </c>
      <c r="D32" s="1852" t="s">
        <v>717</v>
      </c>
      <c r="E32" s="1852"/>
      <c r="F32" s="1852"/>
      <c r="G32" s="1852"/>
      <c r="H32" s="1852"/>
      <c r="I32" s="1852"/>
      <c r="J32" s="1852"/>
      <c r="K32" s="1852"/>
      <c r="L32" s="1852"/>
      <c r="M32" s="1852"/>
      <c r="N32" s="1852"/>
      <c r="O32" s="1852"/>
      <c r="P32" s="1852"/>
      <c r="Q32" s="1852"/>
      <c r="R32" s="1852"/>
      <c r="S32" s="1852"/>
      <c r="T32" s="1852"/>
      <c r="U32" s="1852"/>
      <c r="V32" s="1852"/>
      <c r="W32" s="1852"/>
      <c r="X32" s="1852"/>
      <c r="Y32" s="1852"/>
      <c r="Z32" s="1852"/>
      <c r="AA32" s="1852"/>
      <c r="AB32" s="72"/>
      <c r="AC32" s="568" t="s">
        <v>15</v>
      </c>
      <c r="AD32" s="3011" t="s">
        <v>231</v>
      </c>
      <c r="AE32" s="3011"/>
      <c r="AF32" s="3011"/>
      <c r="AG32" s="3011"/>
      <c r="AH32" s="3011"/>
      <c r="AI32" s="3011"/>
      <c r="AJ32" s="3011"/>
      <c r="AK32" s="3011"/>
      <c r="AL32" s="3011"/>
      <c r="AM32" s="3011"/>
      <c r="AN32" s="3011"/>
      <c r="AO32" s="893"/>
      <c r="AP32" s="912"/>
      <c r="AQ32" s="67"/>
      <c r="AR32" s="544"/>
      <c r="AS32" s="1849"/>
      <c r="AT32" s="1849"/>
      <c r="AU32" s="1849"/>
      <c r="AV32" s="1849"/>
      <c r="AW32" s="1849"/>
      <c r="AX32" s="1849"/>
      <c r="AY32" s="1849"/>
      <c r="AZ32" s="1849"/>
      <c r="BA32" s="1849"/>
      <c r="BB32" s="1849"/>
      <c r="BC32" s="1849"/>
      <c r="BD32" s="1849"/>
      <c r="BE32" s="1849"/>
      <c r="BF32" s="1849"/>
      <c r="BG32" s="1849"/>
      <c r="BH32" s="1849"/>
      <c r="BI32" s="1849"/>
      <c r="BJ32" s="1849"/>
      <c r="BK32" s="1849"/>
      <c r="BL32" s="1849"/>
      <c r="BM32" s="1849"/>
      <c r="BN32" s="1849"/>
      <c r="BO32" s="1849"/>
      <c r="BP32" s="1849"/>
      <c r="BQ32" s="1849"/>
      <c r="BR32" s="1849"/>
      <c r="BS32" s="1849"/>
      <c r="BT32" s="877"/>
    </row>
    <row r="33" spans="1:85" ht="14.1" customHeight="1">
      <c r="A33" s="55"/>
      <c r="B33" s="69"/>
      <c r="C33" s="531"/>
      <c r="D33" s="1852"/>
      <c r="E33" s="1852"/>
      <c r="F33" s="1852"/>
      <c r="G33" s="1852"/>
      <c r="H33" s="1852"/>
      <c r="I33" s="1852"/>
      <c r="J33" s="1852"/>
      <c r="K33" s="1852"/>
      <c r="L33" s="1852"/>
      <c r="M33" s="1852"/>
      <c r="N33" s="1852"/>
      <c r="O33" s="1852"/>
      <c r="P33" s="1852"/>
      <c r="Q33" s="1852"/>
      <c r="R33" s="1852"/>
      <c r="S33" s="1852"/>
      <c r="T33" s="1852"/>
      <c r="U33" s="1852"/>
      <c r="V33" s="1852"/>
      <c r="W33" s="1852"/>
      <c r="X33" s="1852"/>
      <c r="Y33" s="1852"/>
      <c r="Z33" s="1852"/>
      <c r="AA33" s="1852"/>
      <c r="AB33" s="72"/>
      <c r="AC33" s="63"/>
      <c r="AO33" s="893"/>
      <c r="AP33" s="912"/>
      <c r="AQ33" s="67"/>
      <c r="AR33" s="581"/>
      <c r="AS33" s="582"/>
      <c r="AT33" s="582"/>
      <c r="AU33" s="582"/>
      <c r="AV33" s="582"/>
      <c r="AW33" s="582"/>
      <c r="AX33" s="582"/>
      <c r="AY33" s="582"/>
      <c r="AZ33" s="582"/>
      <c r="BA33" s="582"/>
      <c r="BB33" s="582"/>
      <c r="BC33" s="582"/>
      <c r="BD33" s="582"/>
      <c r="BE33" s="582"/>
      <c r="BF33" s="582"/>
      <c r="BG33" s="582"/>
      <c r="BH33" s="582"/>
      <c r="BI33" s="582"/>
      <c r="BJ33" s="582"/>
      <c r="BK33" s="582"/>
      <c r="BL33" s="582"/>
      <c r="BM33" s="582"/>
      <c r="BN33" s="582"/>
      <c r="BO33" s="582"/>
      <c r="BP33" s="582"/>
      <c r="BQ33" s="582"/>
      <c r="BR33" s="582"/>
      <c r="BS33" s="582"/>
      <c r="BT33" s="890"/>
    </row>
    <row r="34" spans="1:85" ht="14.1" customHeight="1">
      <c r="A34" s="55"/>
      <c r="B34" s="1851" t="s">
        <v>476</v>
      </c>
      <c r="C34" s="1712"/>
      <c r="D34" s="1852" t="s">
        <v>718</v>
      </c>
      <c r="E34" s="1852"/>
      <c r="F34" s="1852"/>
      <c r="G34" s="1852"/>
      <c r="H34" s="1852"/>
      <c r="I34" s="1852"/>
      <c r="J34" s="1852"/>
      <c r="K34" s="1852"/>
      <c r="L34" s="1852"/>
      <c r="M34" s="1852"/>
      <c r="N34" s="1852"/>
      <c r="O34" s="1852"/>
      <c r="P34" s="1852"/>
      <c r="Q34" s="1852"/>
      <c r="R34" s="1852"/>
      <c r="S34" s="1852"/>
      <c r="T34" s="1852"/>
      <c r="U34" s="1852"/>
      <c r="V34" s="1852"/>
      <c r="W34" s="1852"/>
      <c r="X34" s="1852"/>
      <c r="Y34" s="1852"/>
      <c r="Z34" s="1852"/>
      <c r="AA34" s="1852"/>
      <c r="AB34" s="72"/>
      <c r="AC34" s="568" t="s">
        <v>15</v>
      </c>
      <c r="AD34" s="2227" t="s">
        <v>932</v>
      </c>
      <c r="AE34" s="2227"/>
      <c r="AF34" s="2227"/>
      <c r="AG34" s="2227"/>
      <c r="AH34" s="2227"/>
      <c r="AI34" s="2227"/>
      <c r="AJ34" s="2227"/>
      <c r="AK34" s="2227"/>
      <c r="AL34" s="2227"/>
      <c r="AM34" s="2227"/>
      <c r="AN34" s="2227"/>
      <c r="AO34" s="893"/>
      <c r="AP34" s="912"/>
      <c r="AQ34" s="67"/>
      <c r="BV34" s="634"/>
      <c r="BW34" s="619"/>
    </row>
    <row r="35" spans="1:85" ht="14.1" customHeight="1">
      <c r="A35" s="55"/>
      <c r="B35" s="69"/>
      <c r="C35" s="531" t="s">
        <v>35</v>
      </c>
      <c r="D35" s="1852" t="s">
        <v>719</v>
      </c>
      <c r="E35" s="1852"/>
      <c r="F35" s="1852"/>
      <c r="G35" s="1852"/>
      <c r="H35" s="1852"/>
      <c r="I35" s="1852"/>
      <c r="J35" s="1852"/>
      <c r="K35" s="1852"/>
      <c r="L35" s="1852"/>
      <c r="M35" s="1852"/>
      <c r="N35" s="1852"/>
      <c r="O35" s="1852"/>
      <c r="P35" s="1852"/>
      <c r="Q35" s="1852"/>
      <c r="R35" s="1852"/>
      <c r="S35" s="1852"/>
      <c r="T35" s="1852"/>
      <c r="U35" s="1852"/>
      <c r="V35" s="1852"/>
      <c r="W35" s="1852"/>
      <c r="X35" s="1852"/>
      <c r="Y35" s="1852"/>
      <c r="Z35" s="1852"/>
      <c r="AA35" s="1852"/>
      <c r="AB35" s="72"/>
      <c r="AC35" s="913"/>
      <c r="AD35" s="1849" t="s">
        <v>737</v>
      </c>
      <c r="AE35" s="1849"/>
      <c r="AF35" s="1849"/>
      <c r="AG35" s="1849"/>
      <c r="AH35" s="1849"/>
      <c r="AI35" s="1849"/>
      <c r="AJ35" s="1849"/>
      <c r="AK35" s="1849"/>
      <c r="AL35" s="1849"/>
      <c r="AM35" s="1849"/>
      <c r="AN35" s="1849"/>
      <c r="AO35" s="893"/>
      <c r="AP35" s="912"/>
      <c r="AQ35" s="67"/>
      <c r="BV35" s="138"/>
      <c r="BW35" s="619"/>
    </row>
    <row r="36" spans="1:85" ht="14.1" customHeight="1">
      <c r="A36" s="55"/>
      <c r="B36" s="69"/>
      <c r="C36" s="727"/>
      <c r="D36" s="734" t="s">
        <v>15</v>
      </c>
      <c r="E36" s="2334" t="s">
        <v>494</v>
      </c>
      <c r="F36" s="2334"/>
      <c r="G36" s="2334"/>
      <c r="H36" s="2334"/>
      <c r="I36" s="2334"/>
      <c r="J36" s="2334"/>
      <c r="K36" s="2334"/>
      <c r="L36" s="2334"/>
      <c r="M36" s="2334"/>
      <c r="N36" s="721" t="s">
        <v>218</v>
      </c>
      <c r="O36" s="2130"/>
      <c r="P36" s="2130"/>
      <c r="Q36" s="1810" t="s">
        <v>40</v>
      </c>
      <c r="R36" s="1810"/>
      <c r="S36" s="137" t="s">
        <v>15</v>
      </c>
      <c r="T36" s="3012" t="s">
        <v>794</v>
      </c>
      <c r="U36" s="3012"/>
      <c r="V36" s="3013"/>
      <c r="W36" s="3013"/>
      <c r="X36" s="810" t="s">
        <v>41</v>
      </c>
      <c r="Z36" s="705"/>
      <c r="AA36" s="705"/>
      <c r="AB36" s="72"/>
      <c r="AC36" s="913"/>
      <c r="AD36" s="1849"/>
      <c r="AE36" s="1849"/>
      <c r="AF36" s="1849"/>
      <c r="AG36" s="1849"/>
      <c r="AH36" s="1849"/>
      <c r="AI36" s="1849"/>
      <c r="AJ36" s="1849"/>
      <c r="AK36" s="1849"/>
      <c r="AL36" s="1849"/>
      <c r="AM36" s="1849"/>
      <c r="AN36" s="1849"/>
      <c r="AO36" s="893"/>
      <c r="AP36" s="912"/>
      <c r="AQ36" s="67"/>
      <c r="BV36" s="634"/>
      <c r="BW36" s="619"/>
    </row>
    <row r="37" spans="1:85" ht="14.1" customHeight="1">
      <c r="A37" s="55"/>
      <c r="B37" s="710"/>
      <c r="AB37" s="72"/>
      <c r="AC37" s="568"/>
      <c r="AD37" s="1849"/>
      <c r="AE37" s="1849"/>
      <c r="AF37" s="1849"/>
      <c r="AG37" s="1849"/>
      <c r="AH37" s="1849"/>
      <c r="AI37" s="1849"/>
      <c r="AJ37" s="1849"/>
      <c r="AK37" s="1849"/>
      <c r="AL37" s="1849"/>
      <c r="AM37" s="1849"/>
      <c r="AN37" s="1849"/>
      <c r="AO37" s="893"/>
      <c r="AP37" s="61"/>
      <c r="AQ37" s="55"/>
    </row>
    <row r="38" spans="1:85" ht="14.1" customHeight="1">
      <c r="A38" s="55"/>
      <c r="B38" s="69"/>
      <c r="C38" s="561" t="s">
        <v>32</v>
      </c>
      <c r="D38" s="2037" t="s">
        <v>748</v>
      </c>
      <c r="E38" s="2037"/>
      <c r="F38" s="2037"/>
      <c r="G38" s="2037"/>
      <c r="H38" s="2037"/>
      <c r="I38" s="2037"/>
      <c r="J38" s="2037"/>
      <c r="K38" s="2037"/>
      <c r="L38" s="2037"/>
      <c r="M38" s="2037"/>
      <c r="N38" s="2037"/>
      <c r="O38" s="2037"/>
      <c r="P38" s="2037"/>
      <c r="Q38" s="2037"/>
      <c r="R38" s="2037"/>
      <c r="S38" s="2037"/>
      <c r="T38" s="2037"/>
      <c r="U38" s="2037"/>
      <c r="V38" s="2037"/>
      <c r="W38" s="2037"/>
      <c r="X38" s="2037"/>
      <c r="Y38" s="2037"/>
      <c r="Z38" s="2037"/>
      <c r="AA38" s="2037"/>
      <c r="AB38" s="910"/>
      <c r="AC38" s="568"/>
      <c r="AD38" s="1849"/>
      <c r="AE38" s="1849"/>
      <c r="AF38" s="1849"/>
      <c r="AG38" s="1849"/>
      <c r="AH38" s="1849"/>
      <c r="AI38" s="1849"/>
      <c r="AJ38" s="1849"/>
      <c r="AK38" s="1849"/>
      <c r="AL38" s="1849"/>
      <c r="AM38" s="1849"/>
      <c r="AN38" s="1849"/>
      <c r="AO38" s="651"/>
      <c r="AP38" s="916"/>
      <c r="AQ38" s="137"/>
    </row>
    <row r="39" spans="1:85" ht="14.1" customHeight="1">
      <c r="A39" s="55"/>
      <c r="B39" s="61"/>
      <c r="C39" s="55"/>
      <c r="D39" s="2037"/>
      <c r="E39" s="2037"/>
      <c r="F39" s="2037"/>
      <c r="G39" s="2037"/>
      <c r="H39" s="2037"/>
      <c r="I39" s="2037"/>
      <c r="J39" s="2037"/>
      <c r="K39" s="2037"/>
      <c r="L39" s="2037"/>
      <c r="M39" s="2037"/>
      <c r="N39" s="2037"/>
      <c r="O39" s="2037"/>
      <c r="P39" s="2037"/>
      <c r="Q39" s="2037"/>
      <c r="R39" s="2037"/>
      <c r="S39" s="2037"/>
      <c r="T39" s="2037"/>
      <c r="U39" s="2037"/>
      <c r="V39" s="2037"/>
      <c r="W39" s="2037"/>
      <c r="X39" s="2037"/>
      <c r="Y39" s="2037"/>
      <c r="Z39" s="2037"/>
      <c r="AA39" s="2037"/>
      <c r="AB39" s="910"/>
      <c r="AC39" s="568"/>
      <c r="AD39" s="1849"/>
      <c r="AE39" s="1849"/>
      <c r="AF39" s="1849"/>
      <c r="AG39" s="1849"/>
      <c r="AH39" s="1849"/>
      <c r="AI39" s="1849"/>
      <c r="AJ39" s="1849"/>
      <c r="AK39" s="1849"/>
      <c r="AL39" s="1849"/>
      <c r="AM39" s="1849"/>
      <c r="AN39" s="1849"/>
      <c r="AO39" s="651"/>
      <c r="AP39" s="916"/>
      <c r="AQ39" s="137"/>
    </row>
    <row r="40" spans="1:85" ht="14.1" customHeight="1">
      <c r="A40" s="55"/>
      <c r="B40" s="61"/>
      <c r="D40" s="531" t="s">
        <v>580</v>
      </c>
      <c r="E40" s="1852" t="s">
        <v>1273</v>
      </c>
      <c r="F40" s="1852"/>
      <c r="G40" s="1852"/>
      <c r="H40" s="1852"/>
      <c r="I40" s="1852"/>
      <c r="J40" s="1852"/>
      <c r="K40" s="1852"/>
      <c r="L40" s="1852"/>
      <c r="M40" s="1852"/>
      <c r="N40" s="1852"/>
      <c r="O40" s="1852"/>
      <c r="P40" s="1852"/>
      <c r="Q40" s="1852"/>
      <c r="R40" s="1852"/>
      <c r="S40" s="1852"/>
      <c r="T40" s="1852"/>
      <c r="U40" s="1852"/>
      <c r="V40" s="1852"/>
      <c r="W40" s="1852"/>
      <c r="X40" s="1852"/>
      <c r="Y40" s="1852"/>
      <c r="Z40" s="1852"/>
      <c r="AA40" s="1852"/>
      <c r="AB40" s="62"/>
      <c r="AC40" s="568" t="s">
        <v>15</v>
      </c>
      <c r="AD40" s="2227" t="s">
        <v>933</v>
      </c>
      <c r="AE40" s="2227"/>
      <c r="AF40" s="2227"/>
      <c r="AG40" s="2227"/>
      <c r="AH40" s="2227"/>
      <c r="AI40" s="2227"/>
      <c r="AJ40" s="2227"/>
      <c r="AK40" s="2227"/>
      <c r="AL40" s="2227"/>
      <c r="AM40" s="2227"/>
      <c r="AN40" s="2227"/>
      <c r="AO40" s="651"/>
      <c r="AP40" s="916"/>
      <c r="AQ40" s="137"/>
      <c r="AR40" s="917" t="s">
        <v>15</v>
      </c>
      <c r="AS40" s="918" t="s">
        <v>763</v>
      </c>
      <c r="AT40" s="918"/>
      <c r="AU40" s="918"/>
      <c r="AV40" s="918"/>
      <c r="AW40" s="918"/>
      <c r="AX40" s="918"/>
      <c r="AY40" s="918"/>
      <c r="AZ40" s="918"/>
      <c r="BA40" s="918"/>
      <c r="BB40" s="918"/>
      <c r="BC40" s="918"/>
      <c r="BD40" s="918"/>
      <c r="BE40" s="918"/>
      <c r="BF40" s="918"/>
      <c r="BG40" s="918"/>
      <c r="BH40" s="918"/>
      <c r="BI40" s="918"/>
      <c r="BJ40" s="918"/>
      <c r="BK40" s="918"/>
      <c r="BL40" s="918"/>
      <c r="BM40" s="918"/>
      <c r="BN40" s="918"/>
      <c r="BO40" s="918"/>
      <c r="BP40" s="918"/>
      <c r="BQ40" s="918"/>
      <c r="BR40" s="918"/>
      <c r="BS40" s="918"/>
      <c r="BT40" s="919"/>
      <c r="BV40" s="138"/>
      <c r="BW40" s="118"/>
    </row>
    <row r="41" spans="1:85" ht="14.1" customHeight="1">
      <c r="A41" s="55"/>
      <c r="B41" s="61"/>
      <c r="E41" s="2947"/>
      <c r="F41" s="2947"/>
      <c r="G41" s="2947"/>
      <c r="H41" s="2947"/>
      <c r="I41" s="2947"/>
      <c r="J41" s="2947"/>
      <c r="K41" s="2947"/>
      <c r="L41" s="2947"/>
      <c r="M41" s="2947"/>
      <c r="N41" s="2947"/>
      <c r="O41" s="2947"/>
      <c r="P41" s="2947"/>
      <c r="Q41" s="2947"/>
      <c r="R41" s="2947"/>
      <c r="S41" s="2947"/>
      <c r="T41" s="2947"/>
      <c r="U41" s="2947"/>
      <c r="V41" s="2947"/>
      <c r="W41" s="2947"/>
      <c r="X41" s="2947"/>
      <c r="Y41" s="2947"/>
      <c r="Z41" s="2947"/>
      <c r="AA41" s="2947"/>
      <c r="AB41" s="62"/>
      <c r="AC41" s="568"/>
      <c r="AD41" s="1669" t="s">
        <v>1274</v>
      </c>
      <c r="AE41" s="1669"/>
      <c r="AF41" s="1669"/>
      <c r="AG41" s="1669"/>
      <c r="AH41" s="1669"/>
      <c r="AI41" s="1669"/>
      <c r="AJ41" s="1669"/>
      <c r="AK41" s="1669"/>
      <c r="AL41" s="1669"/>
      <c r="AM41" s="1669"/>
      <c r="AN41" s="1669"/>
      <c r="AO41" s="651"/>
      <c r="AP41" s="916"/>
      <c r="AQ41" s="137"/>
      <c r="AR41" s="920"/>
      <c r="AS41" s="1849" t="s">
        <v>1020</v>
      </c>
      <c r="AT41" s="1849"/>
      <c r="AU41" s="1849"/>
      <c r="AV41" s="1849"/>
      <c r="AW41" s="1849"/>
      <c r="AX41" s="1849"/>
      <c r="AY41" s="1849"/>
      <c r="AZ41" s="1849"/>
      <c r="BA41" s="1849"/>
      <c r="BB41" s="1849"/>
      <c r="BC41" s="1849"/>
      <c r="BD41" s="1849"/>
      <c r="BE41" s="1849"/>
      <c r="BF41" s="1849"/>
      <c r="BG41" s="1849"/>
      <c r="BH41" s="1849"/>
      <c r="BI41" s="1849"/>
      <c r="BJ41" s="1849"/>
      <c r="BK41" s="1849"/>
      <c r="BL41" s="1849"/>
      <c r="BM41" s="1849"/>
      <c r="BN41" s="1849"/>
      <c r="BO41" s="1849"/>
      <c r="BP41" s="1849"/>
      <c r="BQ41" s="1849"/>
      <c r="BR41" s="1849"/>
      <c r="BS41" s="1849"/>
      <c r="BT41" s="880"/>
      <c r="BV41" s="72"/>
      <c r="BW41" s="619"/>
    </row>
    <row r="42" spans="1:85" ht="14.1" customHeight="1">
      <c r="A42" s="55"/>
      <c r="B42" s="61"/>
      <c r="E42" s="2947"/>
      <c r="F42" s="2947"/>
      <c r="G42" s="2947"/>
      <c r="H42" s="2947"/>
      <c r="I42" s="2947"/>
      <c r="J42" s="2947"/>
      <c r="K42" s="2947"/>
      <c r="L42" s="2947"/>
      <c r="M42" s="2947"/>
      <c r="N42" s="2947"/>
      <c r="O42" s="2947"/>
      <c r="P42" s="2947"/>
      <c r="Q42" s="2947"/>
      <c r="R42" s="2947"/>
      <c r="S42" s="2947"/>
      <c r="T42" s="2947"/>
      <c r="U42" s="2947"/>
      <c r="V42" s="2947"/>
      <c r="W42" s="2947"/>
      <c r="X42" s="2947"/>
      <c r="Y42" s="2947"/>
      <c r="Z42" s="2947"/>
      <c r="AA42" s="2947"/>
      <c r="AB42" s="62"/>
      <c r="AC42" s="551"/>
      <c r="AD42" s="1669"/>
      <c r="AE42" s="1669"/>
      <c r="AF42" s="1669"/>
      <c r="AG42" s="1669"/>
      <c r="AH42" s="1669"/>
      <c r="AI42" s="1669"/>
      <c r="AJ42" s="1669"/>
      <c r="AK42" s="1669"/>
      <c r="AL42" s="1669"/>
      <c r="AM42" s="1669"/>
      <c r="AN42" s="1669"/>
      <c r="AO42" s="651"/>
      <c r="AP42" s="66"/>
      <c r="AR42" s="921"/>
      <c r="AS42" s="1849"/>
      <c r="AT42" s="1849"/>
      <c r="AU42" s="1849"/>
      <c r="AV42" s="1849"/>
      <c r="AW42" s="1849"/>
      <c r="AX42" s="1849"/>
      <c r="AY42" s="1849"/>
      <c r="AZ42" s="1849"/>
      <c r="BA42" s="1849"/>
      <c r="BB42" s="1849"/>
      <c r="BC42" s="1849"/>
      <c r="BD42" s="1849"/>
      <c r="BE42" s="1849"/>
      <c r="BF42" s="1849"/>
      <c r="BG42" s="1849"/>
      <c r="BH42" s="1849"/>
      <c r="BI42" s="1849"/>
      <c r="BJ42" s="1849"/>
      <c r="BK42" s="1849"/>
      <c r="BL42" s="1849"/>
      <c r="BM42" s="1849"/>
      <c r="BN42" s="1849"/>
      <c r="BO42" s="1849"/>
      <c r="BP42" s="1849"/>
      <c r="BQ42" s="1849"/>
      <c r="BR42" s="1849"/>
      <c r="BS42" s="1849"/>
      <c r="BT42" s="880"/>
      <c r="BV42" s="72"/>
      <c r="BW42" s="619"/>
    </row>
    <row r="43" spans="1:85" ht="14.1" customHeight="1">
      <c r="A43" s="55"/>
      <c r="B43" s="61"/>
      <c r="AB43" s="62"/>
      <c r="AD43" s="1669" t="s">
        <v>1275</v>
      </c>
      <c r="AE43" s="1669"/>
      <c r="AF43" s="1669"/>
      <c r="AG43" s="1669"/>
      <c r="AH43" s="1669"/>
      <c r="AI43" s="1669"/>
      <c r="AJ43" s="1669"/>
      <c r="AK43" s="1669"/>
      <c r="AL43" s="1669"/>
      <c r="AM43" s="1669"/>
      <c r="AN43" s="1669"/>
      <c r="AO43" s="651"/>
      <c r="AP43" s="66"/>
      <c r="AR43" s="920"/>
      <c r="AS43" s="1849"/>
      <c r="AT43" s="1849"/>
      <c r="AU43" s="1849"/>
      <c r="AV43" s="1849"/>
      <c r="AW43" s="1849"/>
      <c r="AX43" s="1849"/>
      <c r="AY43" s="1849"/>
      <c r="AZ43" s="1849"/>
      <c r="BA43" s="1849"/>
      <c r="BB43" s="1849"/>
      <c r="BC43" s="1849"/>
      <c r="BD43" s="1849"/>
      <c r="BE43" s="1849"/>
      <c r="BF43" s="1849"/>
      <c r="BG43" s="1849"/>
      <c r="BH43" s="1849"/>
      <c r="BI43" s="1849"/>
      <c r="BJ43" s="1849"/>
      <c r="BK43" s="1849"/>
      <c r="BL43" s="1849"/>
      <c r="BM43" s="1849"/>
      <c r="BN43" s="1849"/>
      <c r="BO43" s="1849"/>
      <c r="BP43" s="1849"/>
      <c r="BQ43" s="1849"/>
      <c r="BR43" s="1849"/>
      <c r="BS43" s="1849"/>
      <c r="BT43" s="880"/>
      <c r="BV43" s="138"/>
      <c r="BW43" s="619"/>
      <c r="BX43" s="619"/>
      <c r="BY43" s="619"/>
      <c r="BZ43" s="619"/>
      <c r="CA43" s="619"/>
      <c r="CB43" s="619"/>
      <c r="CC43" s="619"/>
      <c r="CD43" s="619"/>
      <c r="CE43" s="619"/>
      <c r="CF43" s="619"/>
      <c r="CG43" s="619"/>
    </row>
    <row r="44" spans="1:85" ht="14.1" customHeight="1">
      <c r="A44" s="606"/>
      <c r="B44" s="66"/>
      <c r="C44" s="531" t="s">
        <v>38</v>
      </c>
      <c r="D44" s="3014" t="s">
        <v>1417</v>
      </c>
      <c r="E44" s="3014"/>
      <c r="F44" s="3014"/>
      <c r="G44" s="3014"/>
      <c r="H44" s="3014"/>
      <c r="I44" s="3014"/>
      <c r="J44" s="3014"/>
      <c r="K44" s="3014"/>
      <c r="L44" s="3014"/>
      <c r="M44" s="3014"/>
      <c r="N44" s="3014"/>
      <c r="O44" s="3014"/>
      <c r="P44" s="3014"/>
      <c r="Q44" s="3014"/>
      <c r="R44" s="3014"/>
      <c r="S44" s="3014"/>
      <c r="T44" s="3014"/>
      <c r="U44" s="3014"/>
      <c r="V44" s="3014"/>
      <c r="W44" s="3014"/>
      <c r="X44" s="3014"/>
      <c r="Y44" s="3014"/>
      <c r="Z44" s="3014"/>
      <c r="AA44" s="3014"/>
      <c r="AB44" s="62"/>
      <c r="AC44" s="553"/>
      <c r="AD44" s="1669"/>
      <c r="AE44" s="1669"/>
      <c r="AF44" s="1669"/>
      <c r="AG44" s="1669"/>
      <c r="AH44" s="1669"/>
      <c r="AI44" s="1669"/>
      <c r="AJ44" s="1669"/>
      <c r="AK44" s="1669"/>
      <c r="AL44" s="1669"/>
      <c r="AM44" s="1669"/>
      <c r="AN44" s="1669"/>
      <c r="AO44" s="651"/>
      <c r="AP44" s="66"/>
      <c r="AR44" s="922"/>
      <c r="AS44" s="1849"/>
      <c r="AT44" s="1849"/>
      <c r="AU44" s="1849"/>
      <c r="AV44" s="1849"/>
      <c r="AW44" s="1849"/>
      <c r="AX44" s="1849"/>
      <c r="AY44" s="1849"/>
      <c r="AZ44" s="1849"/>
      <c r="BA44" s="1849"/>
      <c r="BB44" s="1849"/>
      <c r="BC44" s="1849"/>
      <c r="BD44" s="1849"/>
      <c r="BE44" s="1849"/>
      <c r="BF44" s="1849"/>
      <c r="BG44" s="1849"/>
      <c r="BH44" s="1849"/>
      <c r="BI44" s="1849"/>
      <c r="BJ44" s="1849"/>
      <c r="BK44" s="1849"/>
      <c r="BL44" s="1849"/>
      <c r="BM44" s="1849"/>
      <c r="BN44" s="1849"/>
      <c r="BO44" s="1849"/>
      <c r="BP44" s="1849"/>
      <c r="BQ44" s="1849"/>
      <c r="BR44" s="1849"/>
      <c r="BS44" s="1849"/>
      <c r="BT44" s="880"/>
      <c r="BV44" s="138"/>
      <c r="BW44" s="619"/>
      <c r="BX44" s="619"/>
      <c r="BY44" s="619"/>
      <c r="BZ44" s="619"/>
      <c r="CA44" s="619"/>
      <c r="CB44" s="619"/>
      <c r="CC44" s="619"/>
      <c r="CD44" s="619"/>
      <c r="CE44" s="619"/>
      <c r="CF44" s="619"/>
      <c r="CG44" s="619"/>
    </row>
    <row r="45" spans="1:85" ht="14.1" customHeight="1">
      <c r="A45" s="606"/>
      <c r="B45" s="66"/>
      <c r="C45" s="878"/>
      <c r="D45" s="55"/>
      <c r="AB45" s="62"/>
      <c r="AD45" s="2227" t="s">
        <v>1116</v>
      </c>
      <c r="AE45" s="2227"/>
      <c r="AF45" s="2227"/>
      <c r="AG45" s="2227"/>
      <c r="AH45" s="2227"/>
      <c r="AI45" s="2227"/>
      <c r="AJ45" s="2227"/>
      <c r="AK45" s="2227"/>
      <c r="AL45" s="2227"/>
      <c r="AM45" s="2227"/>
      <c r="AN45" s="2227"/>
      <c r="AO45" s="651"/>
      <c r="AP45" s="66"/>
      <c r="AR45" s="544"/>
      <c r="AS45" s="1849"/>
      <c r="AT45" s="1849"/>
      <c r="AU45" s="1849"/>
      <c r="AV45" s="1849"/>
      <c r="AW45" s="1849"/>
      <c r="AX45" s="1849"/>
      <c r="AY45" s="1849"/>
      <c r="AZ45" s="1849"/>
      <c r="BA45" s="1849"/>
      <c r="BB45" s="1849"/>
      <c r="BC45" s="1849"/>
      <c r="BD45" s="1849"/>
      <c r="BE45" s="1849"/>
      <c r="BF45" s="1849"/>
      <c r="BG45" s="1849"/>
      <c r="BH45" s="1849"/>
      <c r="BI45" s="1849"/>
      <c r="BJ45" s="1849"/>
      <c r="BK45" s="1849"/>
      <c r="BL45" s="1849"/>
      <c r="BM45" s="1849"/>
      <c r="BN45" s="1849"/>
      <c r="BO45" s="1849"/>
      <c r="BP45" s="1849"/>
      <c r="BQ45" s="1849"/>
      <c r="BR45" s="1849"/>
      <c r="BS45" s="1849"/>
      <c r="BT45" s="880"/>
      <c r="BV45" s="138"/>
      <c r="BW45" s="619"/>
      <c r="BX45" s="619"/>
      <c r="BY45" s="619"/>
      <c r="BZ45" s="619"/>
      <c r="CA45" s="619"/>
      <c r="CB45" s="619"/>
      <c r="CC45" s="619"/>
      <c r="CD45" s="619"/>
      <c r="CE45" s="619"/>
      <c r="CF45" s="619"/>
      <c r="CG45" s="619"/>
    </row>
    <row r="46" spans="1:85" ht="14.1" customHeight="1">
      <c r="A46" s="606"/>
      <c r="B46" s="2836" t="s">
        <v>601</v>
      </c>
      <c r="C46" s="2644"/>
      <c r="D46" s="2216" t="s">
        <v>705</v>
      </c>
      <c r="E46" s="2216"/>
      <c r="F46" s="2216"/>
      <c r="G46" s="2216"/>
      <c r="H46" s="2216"/>
      <c r="I46" s="2216"/>
      <c r="J46" s="2216"/>
      <c r="K46" s="2216"/>
      <c r="L46" s="2216"/>
      <c r="M46" s="2216"/>
      <c r="N46" s="2216"/>
      <c r="O46" s="2216"/>
      <c r="P46" s="2216"/>
      <c r="Q46" s="2216"/>
      <c r="R46" s="2216"/>
      <c r="S46" s="2216"/>
      <c r="T46" s="2216"/>
      <c r="U46" s="2216"/>
      <c r="V46" s="2216"/>
      <c r="W46" s="2216"/>
      <c r="X46" s="2216"/>
      <c r="Y46" s="2216"/>
      <c r="Z46" s="2216"/>
      <c r="AA46" s="2216"/>
      <c r="AB46" s="62"/>
      <c r="AC46" s="551" t="s">
        <v>487</v>
      </c>
      <c r="AD46" s="1849" t="s">
        <v>1276</v>
      </c>
      <c r="AE46" s="1849"/>
      <c r="AF46" s="1849"/>
      <c r="AG46" s="1849"/>
      <c r="AH46" s="1849"/>
      <c r="AI46" s="1849"/>
      <c r="AJ46" s="1849"/>
      <c r="AK46" s="1849"/>
      <c r="AL46" s="1849"/>
      <c r="AM46" s="1849"/>
      <c r="AN46" s="1849"/>
      <c r="AO46" s="651"/>
      <c r="AP46" s="66"/>
      <c r="AR46" s="923"/>
      <c r="AS46" s="1849"/>
      <c r="AT46" s="1849"/>
      <c r="AU46" s="1849"/>
      <c r="AV46" s="1849"/>
      <c r="AW46" s="1849"/>
      <c r="AX46" s="1849"/>
      <c r="AY46" s="1849"/>
      <c r="AZ46" s="1849"/>
      <c r="BA46" s="1849"/>
      <c r="BB46" s="1849"/>
      <c r="BC46" s="1849"/>
      <c r="BD46" s="1849"/>
      <c r="BE46" s="1849"/>
      <c r="BF46" s="1849"/>
      <c r="BG46" s="1849"/>
      <c r="BH46" s="1849"/>
      <c r="BI46" s="1849"/>
      <c r="BJ46" s="1849"/>
      <c r="BK46" s="1849"/>
      <c r="BL46" s="1849"/>
      <c r="BM46" s="1849"/>
      <c r="BN46" s="1849"/>
      <c r="BO46" s="1849"/>
      <c r="BP46" s="1849"/>
      <c r="BQ46" s="1849"/>
      <c r="BR46" s="1849"/>
      <c r="BS46" s="1849"/>
      <c r="BT46" s="880"/>
    </row>
    <row r="47" spans="1:85" ht="14.1" customHeight="1">
      <c r="A47" s="606"/>
      <c r="B47" s="66"/>
      <c r="C47" s="561" t="s">
        <v>35</v>
      </c>
      <c r="D47" s="2037" t="s">
        <v>1051</v>
      </c>
      <c r="E47" s="2037"/>
      <c r="F47" s="2037"/>
      <c r="G47" s="2037"/>
      <c r="H47" s="2037"/>
      <c r="I47" s="2037"/>
      <c r="J47" s="2037"/>
      <c r="K47" s="2037"/>
      <c r="L47" s="2037"/>
      <c r="M47" s="2037"/>
      <c r="N47" s="2037"/>
      <c r="O47" s="2037"/>
      <c r="P47" s="2037"/>
      <c r="Q47" s="2037"/>
      <c r="R47" s="2037"/>
      <c r="S47" s="2037"/>
      <c r="T47" s="2037"/>
      <c r="U47" s="2037"/>
      <c r="V47" s="2037"/>
      <c r="W47" s="2037"/>
      <c r="X47" s="2037"/>
      <c r="Y47" s="2037"/>
      <c r="Z47" s="2037"/>
      <c r="AA47" s="2037"/>
      <c r="AB47" s="62"/>
      <c r="AC47" s="568"/>
      <c r="AD47" s="1849"/>
      <c r="AE47" s="1849"/>
      <c r="AF47" s="1849"/>
      <c r="AG47" s="1849"/>
      <c r="AH47" s="1849"/>
      <c r="AI47" s="1849"/>
      <c r="AJ47" s="1849"/>
      <c r="AK47" s="1849"/>
      <c r="AL47" s="1849"/>
      <c r="AM47" s="1849"/>
      <c r="AN47" s="1849"/>
      <c r="AO47" s="844"/>
      <c r="AP47" s="66"/>
      <c r="AR47" s="924"/>
      <c r="AS47" s="2984"/>
      <c r="AT47" s="2984"/>
      <c r="AU47" s="2984"/>
      <c r="AV47" s="2984"/>
      <c r="AW47" s="2984"/>
      <c r="AX47" s="2984"/>
      <c r="AY47" s="2984"/>
      <c r="AZ47" s="2984"/>
      <c r="BA47" s="2984"/>
      <c r="BB47" s="2984"/>
      <c r="BC47" s="2984"/>
      <c r="BD47" s="2984"/>
      <c r="BE47" s="2984"/>
      <c r="BF47" s="2984"/>
      <c r="BG47" s="2984"/>
      <c r="BH47" s="2984"/>
      <c r="BI47" s="2984"/>
      <c r="BJ47" s="2984"/>
      <c r="BK47" s="2984"/>
      <c r="BL47" s="2984"/>
      <c r="BM47" s="2984"/>
      <c r="BN47" s="2984"/>
      <c r="BO47" s="2984"/>
      <c r="BP47" s="2984"/>
      <c r="BQ47" s="2984"/>
      <c r="BR47" s="2984"/>
      <c r="BS47" s="2984"/>
      <c r="BT47" s="890"/>
    </row>
    <row r="48" spans="1:85" ht="14.1" customHeight="1">
      <c r="A48" s="606"/>
      <c r="B48" s="66"/>
      <c r="D48" s="2037"/>
      <c r="E48" s="2037"/>
      <c r="F48" s="2037"/>
      <c r="G48" s="2037"/>
      <c r="H48" s="2037"/>
      <c r="I48" s="2037"/>
      <c r="J48" s="2037"/>
      <c r="K48" s="2037"/>
      <c r="L48" s="2037"/>
      <c r="M48" s="2037"/>
      <c r="N48" s="2037"/>
      <c r="O48" s="2037"/>
      <c r="P48" s="2037"/>
      <c r="Q48" s="2037"/>
      <c r="R48" s="2037"/>
      <c r="S48" s="2037"/>
      <c r="T48" s="2037"/>
      <c r="U48" s="2037"/>
      <c r="V48" s="2037"/>
      <c r="W48" s="2037"/>
      <c r="X48" s="2037"/>
      <c r="Y48" s="2037"/>
      <c r="Z48" s="2037"/>
      <c r="AA48" s="2037"/>
      <c r="AB48" s="62"/>
      <c r="AC48" s="568"/>
      <c r="AD48" s="1849"/>
      <c r="AE48" s="1849"/>
      <c r="AF48" s="1849"/>
      <c r="AG48" s="1849"/>
      <c r="AH48" s="1849"/>
      <c r="AI48" s="1849"/>
      <c r="AJ48" s="1849"/>
      <c r="AK48" s="1849"/>
      <c r="AL48" s="1849"/>
      <c r="AM48" s="1849"/>
      <c r="AN48" s="1849"/>
      <c r="AO48" s="925"/>
      <c r="AP48" s="66"/>
      <c r="AR48" s="118"/>
      <c r="AS48" s="619"/>
      <c r="AT48" s="619"/>
      <c r="AU48" s="619"/>
      <c r="AV48" s="619"/>
      <c r="AW48" s="619"/>
      <c r="AX48" s="619"/>
      <c r="AY48" s="619"/>
      <c r="AZ48" s="619"/>
      <c r="BA48" s="619"/>
      <c r="BB48" s="619"/>
      <c r="BC48" s="619"/>
      <c r="BD48" s="619"/>
      <c r="BE48" s="619"/>
      <c r="BF48" s="619"/>
      <c r="BG48" s="619"/>
      <c r="BH48" s="619"/>
      <c r="BI48" s="619"/>
      <c r="BJ48" s="619"/>
      <c r="BK48" s="619"/>
      <c r="BL48" s="619"/>
      <c r="BM48" s="619"/>
      <c r="BN48" s="619"/>
      <c r="BO48" s="619"/>
      <c r="BP48" s="619"/>
      <c r="BQ48" s="619"/>
      <c r="BR48" s="619"/>
      <c r="BS48" s="619"/>
      <c r="BT48" s="619"/>
    </row>
    <row r="49" spans="1:72" ht="14.1" customHeight="1">
      <c r="A49" s="606"/>
      <c r="B49" s="66"/>
      <c r="F49" s="3015" t="s">
        <v>1418</v>
      </c>
      <c r="G49" s="3015"/>
      <c r="H49" s="3015"/>
      <c r="I49" s="3015"/>
      <c r="J49" s="3015"/>
      <c r="K49" s="3015"/>
      <c r="L49" s="3015"/>
      <c r="M49" s="3016"/>
      <c r="N49" s="3016"/>
      <c r="O49" s="3016"/>
      <c r="P49" s="3016"/>
      <c r="Q49" s="3016"/>
      <c r="R49" s="3017" t="s">
        <v>832</v>
      </c>
      <c r="S49" s="3017"/>
      <c r="AB49" s="62"/>
      <c r="AO49" s="651"/>
      <c r="AP49" s="66"/>
    </row>
    <row r="50" spans="1:72" ht="14.1" customHeight="1">
      <c r="A50" s="606"/>
      <c r="B50" s="860"/>
      <c r="C50" s="705"/>
      <c r="AB50" s="62"/>
      <c r="AO50" s="651"/>
      <c r="AP50" s="66"/>
    </row>
    <row r="51" spans="1:72" ht="14.1" customHeight="1">
      <c r="A51" s="606"/>
      <c r="B51" s="66"/>
      <c r="C51" s="531" t="s">
        <v>460</v>
      </c>
      <c r="D51" s="2037" t="s">
        <v>1632</v>
      </c>
      <c r="E51" s="2037"/>
      <c r="F51" s="2037"/>
      <c r="G51" s="2037"/>
      <c r="H51" s="2037"/>
      <c r="I51" s="2037"/>
      <c r="J51" s="2037"/>
      <c r="K51" s="2037"/>
      <c r="L51" s="2037"/>
      <c r="M51" s="2037"/>
      <c r="N51" s="2037"/>
      <c r="O51" s="2037"/>
      <c r="P51" s="2037"/>
      <c r="Q51" s="2037"/>
      <c r="R51" s="2037"/>
      <c r="S51" s="2037"/>
      <c r="T51" s="2037"/>
      <c r="U51" s="2037"/>
      <c r="V51" s="2037"/>
      <c r="W51" s="2037"/>
      <c r="X51" s="2037"/>
      <c r="Y51" s="2037"/>
      <c r="Z51" s="2037"/>
      <c r="AA51" s="2037"/>
      <c r="AB51" s="62"/>
      <c r="AC51" s="568" t="s">
        <v>15</v>
      </c>
      <c r="AD51" s="2227" t="s">
        <v>761</v>
      </c>
      <c r="AE51" s="2227"/>
      <c r="AF51" s="2227"/>
      <c r="AG51" s="2227"/>
      <c r="AH51" s="2227"/>
      <c r="AI51" s="2227"/>
      <c r="AJ51" s="2227"/>
      <c r="AK51" s="2227"/>
      <c r="AL51" s="2227"/>
      <c r="AM51" s="2227"/>
      <c r="AN51" s="2227"/>
      <c r="AO51" s="651"/>
      <c r="AP51" s="66"/>
    </row>
    <row r="52" spans="1:72" ht="14.1" customHeight="1">
      <c r="A52" s="606"/>
      <c r="B52" s="66"/>
      <c r="C52" s="531"/>
      <c r="D52" s="2037"/>
      <c r="E52" s="2037"/>
      <c r="F52" s="2037"/>
      <c r="G52" s="2037"/>
      <c r="H52" s="2037"/>
      <c r="I52" s="2037"/>
      <c r="J52" s="2037"/>
      <c r="K52" s="2037"/>
      <c r="L52" s="2037"/>
      <c r="M52" s="2037"/>
      <c r="N52" s="2037"/>
      <c r="O52" s="2037"/>
      <c r="P52" s="2037"/>
      <c r="Q52" s="2037"/>
      <c r="R52" s="2037"/>
      <c r="S52" s="2037"/>
      <c r="T52" s="2037"/>
      <c r="U52" s="2037"/>
      <c r="V52" s="2037"/>
      <c r="W52" s="2037"/>
      <c r="X52" s="2037"/>
      <c r="Y52" s="2037"/>
      <c r="Z52" s="2037"/>
      <c r="AA52" s="2037"/>
      <c r="AB52" s="62"/>
      <c r="AC52" s="551" t="s">
        <v>459</v>
      </c>
      <c r="AD52" s="1849" t="s">
        <v>1633</v>
      </c>
      <c r="AE52" s="1849"/>
      <c r="AF52" s="1849"/>
      <c r="AG52" s="1849"/>
      <c r="AH52" s="1849"/>
      <c r="AI52" s="1849"/>
      <c r="AJ52" s="1849"/>
      <c r="AK52" s="1849"/>
      <c r="AL52" s="1849"/>
      <c r="AM52" s="1849"/>
      <c r="AN52" s="1849"/>
      <c r="AO52" s="651"/>
      <c r="AP52" s="66"/>
      <c r="BG52" s="118"/>
      <c r="BH52" s="82"/>
      <c r="BI52" s="82"/>
      <c r="BJ52" s="82"/>
      <c r="BK52" s="82"/>
      <c r="BL52" s="82"/>
      <c r="BM52" s="82"/>
      <c r="BN52" s="82"/>
      <c r="BO52" s="82"/>
      <c r="BP52" s="82"/>
      <c r="BQ52" s="82"/>
      <c r="BR52" s="82"/>
      <c r="BS52" s="82"/>
    </row>
    <row r="53" spans="1:72" ht="14.1" customHeight="1">
      <c r="A53" s="606"/>
      <c r="B53" s="66"/>
      <c r="C53" s="55"/>
      <c r="D53" s="855" t="s">
        <v>867</v>
      </c>
      <c r="E53" s="1852" t="s">
        <v>1117</v>
      </c>
      <c r="F53" s="1852"/>
      <c r="G53" s="1852"/>
      <c r="H53" s="1852"/>
      <c r="I53" s="1852"/>
      <c r="J53" s="1852"/>
      <c r="K53" s="1852"/>
      <c r="L53" s="1852"/>
      <c r="M53" s="1852"/>
      <c r="N53" s="1852"/>
      <c r="O53" s="1852"/>
      <c r="P53" s="1852"/>
      <c r="Q53" s="1852"/>
      <c r="R53" s="1852"/>
      <c r="S53" s="1852"/>
      <c r="T53" s="1852"/>
      <c r="U53" s="1852"/>
      <c r="V53" s="1852"/>
      <c r="W53" s="1852"/>
      <c r="X53" s="1852"/>
      <c r="Z53" s="67"/>
      <c r="AA53" s="577"/>
      <c r="AB53" s="62"/>
      <c r="AD53" s="1849"/>
      <c r="AE53" s="1849"/>
      <c r="AF53" s="1849"/>
      <c r="AG53" s="1849"/>
      <c r="AH53" s="1849"/>
      <c r="AI53" s="1849"/>
      <c r="AJ53" s="1849"/>
      <c r="AK53" s="1849"/>
      <c r="AL53" s="1849"/>
      <c r="AM53" s="1849"/>
      <c r="AN53" s="1849"/>
      <c r="AO53" s="651"/>
      <c r="AP53" s="66"/>
      <c r="BG53" s="118"/>
      <c r="BH53" s="82"/>
      <c r="BI53" s="82"/>
      <c r="BJ53" s="82"/>
      <c r="BK53" s="82"/>
      <c r="BL53" s="82"/>
      <c r="BM53" s="82"/>
      <c r="BN53" s="82"/>
      <c r="BO53" s="82"/>
      <c r="BP53" s="82"/>
      <c r="BQ53" s="82"/>
      <c r="BR53" s="82"/>
      <c r="BS53" s="82"/>
    </row>
    <row r="54" spans="1:72" ht="14.1" customHeight="1">
      <c r="A54" s="606"/>
      <c r="B54" s="66"/>
      <c r="C54" s="55"/>
      <c r="D54" s="55"/>
      <c r="E54" s="55"/>
      <c r="F54" s="1848" t="s">
        <v>504</v>
      </c>
      <c r="G54" s="1848"/>
      <c r="H54" s="1848"/>
      <c r="I54" s="1848"/>
      <c r="J54" s="55"/>
      <c r="K54" s="1852" t="s">
        <v>868</v>
      </c>
      <c r="L54" s="1852"/>
      <c r="M54" s="1852"/>
      <c r="N54" s="1852"/>
      <c r="P54" s="55"/>
      <c r="Q54" s="1848" t="s">
        <v>503</v>
      </c>
      <c r="R54" s="1848"/>
      <c r="S54" s="1848"/>
      <c r="T54" s="1848"/>
      <c r="V54" s="58"/>
      <c r="W54" s="1848" t="s">
        <v>505</v>
      </c>
      <c r="X54" s="1848"/>
      <c r="Y54" s="1848"/>
      <c r="Z54" s="1848"/>
      <c r="AB54" s="62"/>
      <c r="AD54" s="1849"/>
      <c r="AE54" s="1849"/>
      <c r="AF54" s="1849"/>
      <c r="AG54" s="1849"/>
      <c r="AH54" s="1849"/>
      <c r="AI54" s="1849"/>
      <c r="AJ54" s="1849"/>
      <c r="AK54" s="1849"/>
      <c r="AL54" s="1849"/>
      <c r="AM54" s="1849"/>
      <c r="AN54" s="1849"/>
      <c r="AO54" s="651"/>
      <c r="AP54" s="66"/>
      <c r="AR54" s="827"/>
      <c r="BE54" s="619"/>
      <c r="BF54" s="118"/>
      <c r="BG54" s="118"/>
      <c r="BH54" s="619"/>
      <c r="BI54" s="118"/>
      <c r="BJ54" s="118"/>
      <c r="BK54" s="118"/>
      <c r="BL54" s="82"/>
      <c r="BM54" s="82"/>
      <c r="BN54" s="82"/>
      <c r="BO54" s="82"/>
      <c r="BP54" s="82"/>
      <c r="BQ54" s="82"/>
      <c r="BR54" s="82"/>
      <c r="BS54" s="82"/>
      <c r="BT54" s="630"/>
    </row>
    <row r="55" spans="1:72" ht="14.1" customHeight="1">
      <c r="A55" s="606"/>
      <c r="B55" s="69"/>
      <c r="F55" s="1848" t="s">
        <v>235</v>
      </c>
      <c r="G55" s="1848"/>
      <c r="H55" s="1848"/>
      <c r="I55" s="2371"/>
      <c r="J55" s="2371"/>
      <c r="K55" s="2371"/>
      <c r="L55" s="2371"/>
      <c r="M55" s="2371"/>
      <c r="N55" s="2371"/>
      <c r="O55" s="2371"/>
      <c r="P55" s="2371"/>
      <c r="Q55" s="2371"/>
      <c r="R55" s="2371"/>
      <c r="S55" s="2371"/>
      <c r="T55" s="2371"/>
      <c r="U55" s="2371"/>
      <c r="V55" s="2371"/>
      <c r="W55" s="2371"/>
      <c r="X55" s="2371"/>
      <c r="Y55" s="2371"/>
      <c r="Z55" s="2371"/>
      <c r="AA55" s="137" t="s">
        <v>17</v>
      </c>
      <c r="AB55" s="62"/>
      <c r="AC55" s="568"/>
      <c r="AD55" s="1849"/>
      <c r="AE55" s="1849"/>
      <c r="AF55" s="1849"/>
      <c r="AG55" s="1849"/>
      <c r="AH55" s="1849"/>
      <c r="AI55" s="1849"/>
      <c r="AJ55" s="1849"/>
      <c r="AK55" s="1849"/>
      <c r="AL55" s="1849"/>
      <c r="AM55" s="1849"/>
      <c r="AN55" s="1849"/>
      <c r="AO55" s="651"/>
      <c r="AP55" s="66"/>
      <c r="AR55" s="118"/>
      <c r="BE55" s="619"/>
      <c r="BF55" s="619"/>
      <c r="BG55" s="619"/>
      <c r="BH55" s="619"/>
      <c r="BI55" s="926"/>
      <c r="BJ55" s="926"/>
      <c r="BK55" s="926"/>
      <c r="BT55" s="630"/>
    </row>
    <row r="56" spans="1:72" ht="14.1" customHeight="1">
      <c r="A56" s="55"/>
      <c r="B56" s="61"/>
      <c r="D56" s="855" t="s">
        <v>867</v>
      </c>
      <c r="E56" s="1852" t="s">
        <v>1419</v>
      </c>
      <c r="F56" s="1852"/>
      <c r="G56" s="1852"/>
      <c r="H56" s="1852"/>
      <c r="I56" s="1852"/>
      <c r="J56" s="2130" t="s">
        <v>142</v>
      </c>
      <c r="K56" s="2130"/>
      <c r="L56" s="2130"/>
      <c r="M56" s="2130"/>
      <c r="N56" s="55" t="s">
        <v>99</v>
      </c>
      <c r="O56" s="2130"/>
      <c r="P56" s="2130"/>
      <c r="Q56" s="54" t="s">
        <v>82</v>
      </c>
      <c r="R56" s="2130"/>
      <c r="S56" s="2130"/>
      <c r="T56" s="54" t="s">
        <v>41</v>
      </c>
      <c r="U56" s="740"/>
      <c r="AB56" s="62"/>
      <c r="AD56" s="1849"/>
      <c r="AE56" s="1849"/>
      <c r="AF56" s="1849"/>
      <c r="AG56" s="1849"/>
      <c r="AH56" s="1849"/>
      <c r="AI56" s="1849"/>
      <c r="AJ56" s="1849"/>
      <c r="AK56" s="1849"/>
      <c r="AL56" s="1849"/>
      <c r="AM56" s="1849"/>
      <c r="AN56" s="1849"/>
      <c r="AO56" s="651"/>
      <c r="AP56" s="66"/>
      <c r="BE56" s="619"/>
      <c r="BF56" s="619"/>
      <c r="BG56" s="619"/>
      <c r="BH56" s="619"/>
      <c r="BI56" s="926"/>
      <c r="BJ56" s="926"/>
      <c r="BK56" s="926"/>
    </row>
    <row r="57" spans="1:72" ht="14.1" customHeight="1">
      <c r="A57" s="55"/>
      <c r="B57" s="61"/>
      <c r="D57" s="561"/>
      <c r="E57" s="577"/>
      <c r="F57" s="577"/>
      <c r="G57" s="577"/>
      <c r="H57" s="577"/>
      <c r="I57" s="577"/>
      <c r="J57" s="577"/>
      <c r="K57" s="577"/>
      <c r="L57" s="577"/>
      <c r="M57" s="577"/>
      <c r="N57" s="577"/>
      <c r="O57" s="577"/>
      <c r="P57" s="577"/>
      <c r="Q57" s="577"/>
      <c r="R57" s="577"/>
      <c r="S57" s="577"/>
      <c r="T57" s="577"/>
      <c r="U57" s="577"/>
      <c r="V57" s="577"/>
      <c r="W57" s="577"/>
      <c r="X57" s="577"/>
      <c r="Y57" s="577"/>
      <c r="Z57" s="577"/>
      <c r="AA57" s="577"/>
      <c r="AB57" s="62"/>
      <c r="AO57" s="651"/>
      <c r="AP57" s="66"/>
      <c r="BE57" s="619"/>
      <c r="BF57" s="619"/>
      <c r="BG57" s="619"/>
      <c r="BH57" s="118"/>
      <c r="BI57" s="827"/>
      <c r="BJ57" s="827"/>
      <c r="BK57" s="827"/>
    </row>
    <row r="58" spans="1:72" ht="14.1" customHeight="1">
      <c r="A58" s="55"/>
      <c r="B58" s="2836" t="s">
        <v>587</v>
      </c>
      <c r="C58" s="2644"/>
      <c r="D58" s="2216" t="s">
        <v>1118</v>
      </c>
      <c r="E58" s="2216"/>
      <c r="F58" s="2216"/>
      <c r="G58" s="2216"/>
      <c r="H58" s="2216"/>
      <c r="I58" s="2216"/>
      <c r="J58" s="2216"/>
      <c r="K58" s="2216"/>
      <c r="L58" s="2216"/>
      <c r="M58" s="2216"/>
      <c r="N58" s="2216"/>
      <c r="O58" s="2216"/>
      <c r="P58" s="2216"/>
      <c r="Q58" s="2216"/>
      <c r="R58" s="2216"/>
      <c r="S58" s="2216"/>
      <c r="T58" s="2216"/>
      <c r="U58" s="2216"/>
      <c r="V58" s="2216"/>
      <c r="W58" s="2216"/>
      <c r="X58" s="2216"/>
      <c r="Y58" s="2216"/>
      <c r="Z58" s="2216"/>
      <c r="AA58" s="2216"/>
      <c r="AB58" s="62"/>
      <c r="AC58" s="568" t="s">
        <v>15</v>
      </c>
      <c r="AD58" s="2227" t="s">
        <v>1119</v>
      </c>
      <c r="AE58" s="2227"/>
      <c r="AF58" s="2227"/>
      <c r="AG58" s="2227"/>
      <c r="AH58" s="2227"/>
      <c r="AI58" s="2227"/>
      <c r="AJ58" s="2227"/>
      <c r="AK58" s="2227"/>
      <c r="AL58" s="2227"/>
      <c r="AM58" s="2227"/>
      <c r="AN58" s="2227"/>
      <c r="AO58" s="651"/>
      <c r="AP58" s="66"/>
      <c r="BH58" s="619"/>
      <c r="BI58" s="827"/>
      <c r="BJ58" s="827"/>
      <c r="BK58" s="827"/>
    </row>
    <row r="59" spans="1:72" ht="14.1" customHeight="1">
      <c r="A59" s="55"/>
      <c r="B59" s="61"/>
      <c r="C59" s="55"/>
      <c r="D59" s="868" t="s">
        <v>580</v>
      </c>
      <c r="E59" s="1852" t="s">
        <v>1125</v>
      </c>
      <c r="F59" s="1852"/>
      <c r="G59" s="1852"/>
      <c r="H59" s="1852"/>
      <c r="I59" s="1852"/>
      <c r="J59" s="1852"/>
      <c r="K59" s="1852"/>
      <c r="L59" s="1852"/>
      <c r="M59" s="1852"/>
      <c r="N59" s="1852"/>
      <c r="O59" s="1852"/>
      <c r="P59" s="1852"/>
      <c r="Q59" s="1852"/>
      <c r="R59" s="1852"/>
      <c r="S59" s="1852"/>
      <c r="T59" s="1852"/>
      <c r="U59" s="1852"/>
      <c r="V59" s="1852"/>
      <c r="W59" s="1852"/>
      <c r="X59" s="1852"/>
      <c r="Y59" s="1852"/>
      <c r="Z59" s="1852"/>
      <c r="AA59" s="1852"/>
      <c r="AB59" s="62"/>
      <c r="AC59" s="551" t="s">
        <v>15</v>
      </c>
      <c r="AD59" s="1849" t="s">
        <v>1120</v>
      </c>
      <c r="AE59" s="1849"/>
      <c r="AF59" s="1849"/>
      <c r="AG59" s="1849"/>
      <c r="AH59" s="1849"/>
      <c r="AI59" s="1849"/>
      <c r="AJ59" s="1849"/>
      <c r="AK59" s="1849"/>
      <c r="AL59" s="1849"/>
      <c r="AM59" s="1849"/>
      <c r="AN59" s="1849"/>
      <c r="AO59" s="651"/>
      <c r="AP59" s="66"/>
      <c r="AT59" s="118"/>
      <c r="AU59" s="827"/>
      <c r="AV59" s="138"/>
      <c r="AW59" s="619"/>
      <c r="AX59" s="619"/>
      <c r="AY59" s="619"/>
      <c r="AZ59" s="619"/>
      <c r="BA59" s="619"/>
      <c r="BB59" s="619"/>
      <c r="BC59" s="619"/>
      <c r="BD59" s="619"/>
      <c r="BE59" s="619"/>
      <c r="BF59" s="619"/>
      <c r="BG59" s="619"/>
      <c r="BH59" s="619"/>
      <c r="BI59" s="118"/>
      <c r="BJ59" s="118"/>
      <c r="BK59" s="118"/>
    </row>
    <row r="60" spans="1:72" ht="12.95" customHeight="1">
      <c r="A60" s="55"/>
      <c r="B60" s="61"/>
      <c r="C60" s="55"/>
      <c r="F60" s="1852" t="s">
        <v>1121</v>
      </c>
      <c r="G60" s="1852"/>
      <c r="H60" s="1852"/>
      <c r="K60" s="1852" t="s">
        <v>215</v>
      </c>
      <c r="L60" s="1852"/>
      <c r="M60" s="1852"/>
      <c r="N60" s="1852"/>
      <c r="O60" s="1852"/>
      <c r="R60" s="1852" t="s">
        <v>1420</v>
      </c>
      <c r="S60" s="1852"/>
      <c r="T60" s="1852"/>
      <c r="U60" s="1852"/>
      <c r="V60" s="1852"/>
      <c r="AB60" s="62"/>
      <c r="AD60" s="1849"/>
      <c r="AE60" s="1849"/>
      <c r="AF60" s="1849"/>
      <c r="AG60" s="1849"/>
      <c r="AH60" s="1849"/>
      <c r="AI60" s="1849"/>
      <c r="AJ60" s="1849"/>
      <c r="AK60" s="1849"/>
      <c r="AL60" s="1849"/>
      <c r="AM60" s="1849"/>
      <c r="AN60" s="1849"/>
      <c r="AO60" s="927"/>
      <c r="AP60" s="66"/>
    </row>
    <row r="61" spans="1:72" ht="14.1" customHeight="1">
      <c r="A61" s="55"/>
      <c r="B61" s="61"/>
      <c r="C61" s="55"/>
      <c r="F61" s="1852" t="s">
        <v>163</v>
      </c>
      <c r="G61" s="1852"/>
      <c r="H61" s="1852"/>
      <c r="I61" s="2371"/>
      <c r="J61" s="2371"/>
      <c r="K61" s="2371"/>
      <c r="L61" s="2371"/>
      <c r="M61" s="2371"/>
      <c r="N61" s="2371"/>
      <c r="O61" s="2371"/>
      <c r="P61" s="2371"/>
      <c r="Q61" s="2371"/>
      <c r="R61" s="2371"/>
      <c r="S61" s="2371"/>
      <c r="T61" s="2371"/>
      <c r="U61" s="2371"/>
      <c r="V61" s="2371"/>
      <c r="W61" s="2371"/>
      <c r="X61" s="2371"/>
      <c r="Y61" s="2371"/>
      <c r="Z61" s="2371"/>
      <c r="AA61" s="137" t="s">
        <v>17</v>
      </c>
      <c r="AB61" s="62"/>
      <c r="AD61" s="1849"/>
      <c r="AE61" s="1849"/>
      <c r="AF61" s="1849"/>
      <c r="AG61" s="1849"/>
      <c r="AH61" s="1849"/>
      <c r="AI61" s="1849"/>
      <c r="AJ61" s="1849"/>
      <c r="AK61" s="1849"/>
      <c r="AL61" s="1849"/>
      <c r="AM61" s="1849"/>
      <c r="AN61" s="1849"/>
      <c r="AO61" s="621"/>
      <c r="AP61" s="66"/>
    </row>
    <row r="62" spans="1:72" ht="14.1" customHeight="1">
      <c r="A62" s="55"/>
      <c r="B62" s="66"/>
      <c r="AB62" s="62"/>
      <c r="AC62" s="568" t="s">
        <v>15</v>
      </c>
      <c r="AD62" s="2227" t="s">
        <v>1129</v>
      </c>
      <c r="AE62" s="2227"/>
      <c r="AF62" s="2227"/>
      <c r="AG62" s="2227"/>
      <c r="AH62" s="2227"/>
      <c r="AI62" s="2227"/>
      <c r="AJ62" s="2227"/>
      <c r="AK62" s="2227"/>
      <c r="AL62" s="2227"/>
      <c r="AM62" s="2227"/>
      <c r="AN62" s="2227"/>
      <c r="AO62" s="651"/>
      <c r="AP62" s="66"/>
    </row>
    <row r="63" spans="1:72" ht="14.1" customHeight="1">
      <c r="A63" s="55"/>
      <c r="B63" s="66"/>
      <c r="D63" s="54" t="s">
        <v>580</v>
      </c>
      <c r="E63" s="1852" t="s">
        <v>1421</v>
      </c>
      <c r="F63" s="1852"/>
      <c r="G63" s="1852"/>
      <c r="H63" s="1852"/>
      <c r="I63" s="1852"/>
      <c r="J63" s="1852"/>
      <c r="K63" s="1852"/>
      <c r="L63" s="1852"/>
      <c r="M63" s="1852"/>
      <c r="N63" s="1852"/>
      <c r="O63" s="1852"/>
      <c r="P63" s="1852"/>
      <c r="Q63" s="1852"/>
      <c r="R63" s="1852"/>
      <c r="S63" s="1852"/>
      <c r="T63" s="1852"/>
      <c r="U63" s="1852"/>
      <c r="V63" s="1852"/>
      <c r="W63" s="1852"/>
      <c r="X63" s="1852"/>
      <c r="Y63" s="1852"/>
      <c r="Z63" s="1852"/>
      <c r="AA63" s="1852"/>
      <c r="AB63" s="62"/>
      <c r="AC63" s="568" t="s">
        <v>15</v>
      </c>
      <c r="AD63" s="2227" t="s">
        <v>1130</v>
      </c>
      <c r="AE63" s="2227"/>
      <c r="AF63" s="2227"/>
      <c r="AG63" s="2227"/>
      <c r="AH63" s="2227"/>
      <c r="AI63" s="2227"/>
      <c r="AJ63" s="2227"/>
      <c r="AK63" s="2227"/>
      <c r="AL63" s="2227"/>
      <c r="AM63" s="2227"/>
      <c r="AN63" s="2227"/>
      <c r="AO63" s="651"/>
      <c r="AP63" s="66"/>
    </row>
    <row r="64" spans="1:72" ht="14.1" customHeight="1">
      <c r="A64" s="55"/>
      <c r="B64" s="61"/>
      <c r="C64" s="55"/>
      <c r="E64" s="2336"/>
      <c r="F64" s="2336"/>
      <c r="G64" s="2336"/>
      <c r="H64" s="2336"/>
      <c r="I64" s="2336"/>
      <c r="J64" s="2336"/>
      <c r="K64" s="2336"/>
      <c r="L64" s="2336"/>
      <c r="M64" s="2336"/>
      <c r="N64" s="2336"/>
      <c r="O64" s="2336"/>
      <c r="P64" s="2336"/>
      <c r="Q64" s="2336"/>
      <c r="R64" s="2336"/>
      <c r="S64" s="2336"/>
      <c r="T64" s="2336"/>
      <c r="U64" s="2336"/>
      <c r="V64" s="2336"/>
      <c r="W64" s="2336"/>
      <c r="X64" s="2336"/>
      <c r="Y64" s="2336"/>
      <c r="Z64" s="2336"/>
      <c r="AA64" s="2336"/>
      <c r="AB64" s="62"/>
      <c r="AO64" s="651"/>
    </row>
    <row r="65" spans="1:41" ht="13.5">
      <c r="A65" s="55"/>
      <c r="B65" s="69"/>
      <c r="C65" s="55"/>
      <c r="E65" s="2336"/>
      <c r="F65" s="2336"/>
      <c r="G65" s="2336"/>
      <c r="H65" s="2336"/>
      <c r="I65" s="2336"/>
      <c r="J65" s="2336"/>
      <c r="K65" s="2336"/>
      <c r="L65" s="2336"/>
      <c r="M65" s="2336"/>
      <c r="N65" s="2336"/>
      <c r="O65" s="2336"/>
      <c r="P65" s="2336"/>
      <c r="Q65" s="2336"/>
      <c r="R65" s="2336"/>
      <c r="S65" s="2336"/>
      <c r="T65" s="2336"/>
      <c r="U65" s="2336"/>
      <c r="V65" s="2336"/>
      <c r="W65" s="2336"/>
      <c r="X65" s="2336"/>
      <c r="Y65" s="2336"/>
      <c r="Z65" s="2336"/>
      <c r="AA65" s="2336"/>
      <c r="AB65" s="62"/>
      <c r="AC65" s="568"/>
      <c r="AD65" s="118"/>
      <c r="AE65" s="118"/>
      <c r="AF65" s="118"/>
      <c r="AG65" s="118"/>
      <c r="AH65" s="118"/>
      <c r="AI65" s="118"/>
      <c r="AJ65" s="118"/>
      <c r="AK65" s="118"/>
      <c r="AL65" s="118"/>
      <c r="AM65" s="118"/>
      <c r="AN65" s="118"/>
      <c r="AO65" s="64"/>
    </row>
    <row r="66" spans="1:41" ht="6" customHeight="1" thickBot="1">
      <c r="B66" s="623"/>
      <c r="C66" s="128"/>
      <c r="D66" s="128"/>
      <c r="E66" s="128"/>
      <c r="F66" s="128"/>
      <c r="G66" s="128"/>
      <c r="H66" s="128"/>
      <c r="I66" s="128"/>
      <c r="J66" s="128"/>
      <c r="K66" s="128"/>
      <c r="L66" s="128"/>
      <c r="M66" s="128"/>
      <c r="N66" s="928"/>
      <c r="O66" s="128"/>
      <c r="P66" s="128"/>
      <c r="Q66" s="128"/>
      <c r="R66" s="128"/>
      <c r="S66" s="128"/>
      <c r="T66" s="128"/>
      <c r="U66" s="128"/>
      <c r="V66" s="128"/>
      <c r="W66" s="128"/>
      <c r="X66" s="128"/>
      <c r="Y66" s="128"/>
      <c r="Z66" s="128"/>
      <c r="AA66" s="128"/>
      <c r="AB66" s="128"/>
      <c r="AC66" s="128"/>
      <c r="AD66" s="128"/>
      <c r="AE66" s="128"/>
      <c r="AF66" s="128"/>
      <c r="AG66" s="128"/>
      <c r="AH66" s="128"/>
      <c r="AI66" s="128"/>
      <c r="AJ66" s="128"/>
      <c r="AK66" s="128"/>
      <c r="AL66" s="128"/>
      <c r="AM66" s="128"/>
      <c r="AN66" s="128"/>
      <c r="AO66" s="783"/>
    </row>
    <row r="72" spans="1:41">
      <c r="N72" s="138"/>
      <c r="O72" s="619"/>
      <c r="P72" s="619"/>
      <c r="Q72" s="619"/>
      <c r="R72" s="619"/>
      <c r="S72" s="619"/>
      <c r="T72" s="619"/>
      <c r="U72" s="619"/>
      <c r="V72" s="619"/>
      <c r="W72" s="619"/>
      <c r="X72" s="619"/>
      <c r="Y72" s="619"/>
    </row>
    <row r="73" spans="1:41">
      <c r="N73" s="634"/>
      <c r="O73" s="619"/>
      <c r="P73" s="619"/>
      <c r="Q73" s="619"/>
      <c r="R73" s="619"/>
      <c r="S73" s="619"/>
      <c r="T73" s="619"/>
      <c r="U73" s="619"/>
      <c r="V73" s="619"/>
      <c r="W73" s="619"/>
      <c r="X73" s="619"/>
      <c r="Y73" s="619"/>
    </row>
    <row r="74" spans="1:41">
      <c r="N74" s="54"/>
    </row>
    <row r="75" spans="1:41">
      <c r="N75" s="54"/>
    </row>
    <row r="76" spans="1:41">
      <c r="N76" s="54"/>
    </row>
    <row r="77" spans="1:41">
      <c r="N77" s="54"/>
    </row>
    <row r="78" spans="1:41">
      <c r="N78" s="634"/>
      <c r="O78" s="619"/>
      <c r="P78" s="619"/>
      <c r="Q78" s="619"/>
      <c r="R78" s="619"/>
      <c r="S78" s="619"/>
      <c r="T78" s="619"/>
      <c r="U78" s="619"/>
      <c r="V78" s="619"/>
      <c r="W78" s="619"/>
      <c r="X78" s="619"/>
      <c r="Y78" s="619"/>
    </row>
    <row r="79" spans="1:41">
      <c r="N79" s="54"/>
    </row>
    <row r="80" spans="1:41">
      <c r="N80" s="54"/>
    </row>
    <row r="81" spans="14:25">
      <c r="N81" s="54"/>
    </row>
    <row r="82" spans="14:25">
      <c r="N82" s="54"/>
    </row>
    <row r="83" spans="14:25">
      <c r="N83" s="54"/>
    </row>
    <row r="84" spans="14:25">
      <c r="N84" s="54"/>
    </row>
    <row r="85" spans="14:25">
      <c r="N85" s="54"/>
    </row>
    <row r="86" spans="14:25">
      <c r="N86" s="54"/>
    </row>
    <row r="87" spans="14:25">
      <c r="N87" s="54"/>
    </row>
    <row r="88" spans="14:25">
      <c r="N88" s="54"/>
    </row>
    <row r="89" spans="14:25">
      <c r="N89" s="54"/>
    </row>
    <row r="90" spans="14:25">
      <c r="N90" s="54"/>
    </row>
    <row r="91" spans="14:25">
      <c r="N91" s="54"/>
    </row>
    <row r="92" spans="14:25">
      <c r="N92" s="54"/>
    </row>
    <row r="93" spans="14:25">
      <c r="N93" s="54"/>
    </row>
    <row r="94" spans="14:25">
      <c r="N94" s="118"/>
      <c r="O94" s="723"/>
      <c r="P94" s="723"/>
      <c r="Q94" s="723"/>
      <c r="R94" s="723"/>
      <c r="S94" s="723"/>
      <c r="T94" s="723"/>
      <c r="U94" s="723"/>
      <c r="V94" s="723"/>
      <c r="W94" s="723"/>
      <c r="X94" s="723"/>
      <c r="Y94" s="723"/>
    </row>
    <row r="95" spans="14:25">
      <c r="N95" s="118"/>
      <c r="O95" s="723"/>
      <c r="P95" s="723"/>
      <c r="Q95" s="723"/>
      <c r="R95" s="723"/>
      <c r="S95" s="723"/>
      <c r="T95" s="723"/>
      <c r="U95" s="723"/>
      <c r="V95" s="723"/>
      <c r="W95" s="723"/>
      <c r="X95" s="723"/>
      <c r="Y95" s="723"/>
    </row>
    <row r="96" spans="14:25">
      <c r="N96" s="138"/>
    </row>
    <row r="97" spans="14:25">
      <c r="N97" s="54"/>
      <c r="O97" s="118"/>
      <c r="P97" s="118"/>
      <c r="Q97" s="118"/>
      <c r="R97" s="118"/>
      <c r="S97" s="118"/>
      <c r="T97" s="118"/>
      <c r="U97" s="118"/>
      <c r="V97" s="118"/>
      <c r="W97" s="118"/>
      <c r="X97" s="118"/>
      <c r="Y97" s="118"/>
    </row>
    <row r="98" spans="14:25">
      <c r="N98" s="54"/>
    </row>
    <row r="99" spans="14:25">
      <c r="N99" s="54"/>
    </row>
    <row r="100" spans="14:25">
      <c r="N100" s="54"/>
    </row>
    <row r="101" spans="14:25">
      <c r="N101" s="54"/>
    </row>
    <row r="102" spans="14:25">
      <c r="N102" s="54"/>
    </row>
    <row r="103" spans="14:25">
      <c r="N103" s="54"/>
    </row>
    <row r="104" spans="14:25">
      <c r="N104" s="54"/>
    </row>
    <row r="105" spans="14:25">
      <c r="N105" s="54"/>
    </row>
    <row r="106" spans="14:25">
      <c r="N106" s="54"/>
    </row>
    <row r="107" spans="14:25">
      <c r="N107" s="138"/>
      <c r="O107" s="619"/>
      <c r="P107" s="619"/>
      <c r="Q107" s="619"/>
      <c r="R107" s="619"/>
      <c r="S107" s="619"/>
      <c r="T107" s="619"/>
      <c r="U107" s="619"/>
      <c r="V107" s="619"/>
      <c r="W107" s="619"/>
      <c r="X107" s="619"/>
      <c r="Y107" s="619"/>
    </row>
    <row r="108" spans="14:25">
      <c r="N108" s="54"/>
    </row>
    <row r="109" spans="14:25">
      <c r="N109" s="54"/>
    </row>
    <row r="110" spans="14:25">
      <c r="N110" s="54"/>
    </row>
    <row r="111" spans="14:25">
      <c r="N111" s="54"/>
    </row>
    <row r="112" spans="14:25">
      <c r="N112" s="54"/>
    </row>
    <row r="113" s="54" customFormat="1"/>
  </sheetData>
  <sheetProtection algorithmName="SHA-512" hashValue="JLuW3bEWMh52TxreZfy6cW+5SXpPxWgYfTimQLNWySu3yW+kSAKdaGyaRrbjUVwiDECDdDTnQgFfJc9/LYpw1w==" saltValue="mVrCJ2nUrYR+nWSuyWMv6w==" spinCount="100000" sheet="1" formatCells="0" formatColumns="0" formatRows="0" insertColumns="0" insertRows="0"/>
  <mergeCells count="97">
    <mergeCell ref="AD62:AN62"/>
    <mergeCell ref="E63:AA63"/>
    <mergeCell ref="AD63:AN63"/>
    <mergeCell ref="E64:AA65"/>
    <mergeCell ref="B58:C58"/>
    <mergeCell ref="D58:AA58"/>
    <mergeCell ref="AD58:AN58"/>
    <mergeCell ref="E59:AA59"/>
    <mergeCell ref="AD59:AN61"/>
    <mergeCell ref="F60:H60"/>
    <mergeCell ref="K60:O60"/>
    <mergeCell ref="R60:V60"/>
    <mergeCell ref="F61:H61"/>
    <mergeCell ref="I61:Z61"/>
    <mergeCell ref="D51:AA52"/>
    <mergeCell ref="AD51:AN51"/>
    <mergeCell ref="AD52:AN56"/>
    <mergeCell ref="E53:X53"/>
    <mergeCell ref="F54:I54"/>
    <mergeCell ref="K54:N54"/>
    <mergeCell ref="Q54:T54"/>
    <mergeCell ref="W54:Z54"/>
    <mergeCell ref="F55:H55"/>
    <mergeCell ref="I55:Z55"/>
    <mergeCell ref="E56:I56"/>
    <mergeCell ref="J56:K56"/>
    <mergeCell ref="L56:M56"/>
    <mergeCell ref="O56:P56"/>
    <mergeCell ref="R56:S56"/>
    <mergeCell ref="B46:C46"/>
    <mergeCell ref="D46:AA46"/>
    <mergeCell ref="AD46:AN48"/>
    <mergeCell ref="D47:AA48"/>
    <mergeCell ref="F49:L49"/>
    <mergeCell ref="M49:Q49"/>
    <mergeCell ref="R49:S49"/>
    <mergeCell ref="E40:AA40"/>
    <mergeCell ref="AD40:AN40"/>
    <mergeCell ref="E41:AA42"/>
    <mergeCell ref="AD41:AN42"/>
    <mergeCell ref="AS41:BS47"/>
    <mergeCell ref="AD43:AN44"/>
    <mergeCell ref="D44:AA44"/>
    <mergeCell ref="AD45:AN45"/>
    <mergeCell ref="D33:AA33"/>
    <mergeCell ref="B34:C34"/>
    <mergeCell ref="D34:AA34"/>
    <mergeCell ref="AD34:AN34"/>
    <mergeCell ref="D35:AA35"/>
    <mergeCell ref="AD35:AN39"/>
    <mergeCell ref="E36:M36"/>
    <mergeCell ref="O36:P36"/>
    <mergeCell ref="Q36:R36"/>
    <mergeCell ref="T36:U36"/>
    <mergeCell ref="V36:W36"/>
    <mergeCell ref="D38:AA39"/>
    <mergeCell ref="D27:AA29"/>
    <mergeCell ref="AD27:AN29"/>
    <mergeCell ref="AS28:BS29"/>
    <mergeCell ref="AS30:BS32"/>
    <mergeCell ref="D32:AA32"/>
    <mergeCell ref="AD32:AN32"/>
    <mergeCell ref="AD14:AN14"/>
    <mergeCell ref="D15:AA16"/>
    <mergeCell ref="AD15:AN22"/>
    <mergeCell ref="AS16:BS17"/>
    <mergeCell ref="D18:AA21"/>
    <mergeCell ref="AS20:BS26"/>
    <mergeCell ref="D23:AA25"/>
    <mergeCell ref="AD23:AN24"/>
    <mergeCell ref="AS10:BS13"/>
    <mergeCell ref="D11:J11"/>
    <mergeCell ref="P11:U11"/>
    <mergeCell ref="D12:J12"/>
    <mergeCell ref="P12:U12"/>
    <mergeCell ref="D13:F13"/>
    <mergeCell ref="G13:T13"/>
    <mergeCell ref="D9:J9"/>
    <mergeCell ref="P9:U9"/>
    <mergeCell ref="AD9:AN9"/>
    <mergeCell ref="D10:J10"/>
    <mergeCell ref="P10:U10"/>
    <mergeCell ref="AD10:AN13"/>
    <mergeCell ref="AD6:AN7"/>
    <mergeCell ref="E7:AA7"/>
    <mergeCell ref="D8:J8"/>
    <mergeCell ref="K8:O8"/>
    <mergeCell ref="P8:U8"/>
    <mergeCell ref="V8:Z8"/>
    <mergeCell ref="AD8:AN8"/>
    <mergeCell ref="A1:AO1"/>
    <mergeCell ref="B3:AB3"/>
    <mergeCell ref="AC3:AO3"/>
    <mergeCell ref="B4:C4"/>
    <mergeCell ref="D4:AA4"/>
    <mergeCell ref="AD4:AN5"/>
    <mergeCell ref="D5:AA5"/>
  </mergeCells>
  <phoneticPr fontId="4"/>
  <conditionalFormatting sqref="E64">
    <cfRule type="containsBlanks" dxfId="396" priority="1">
      <formula>LEN(TRIM(E64))=0</formula>
    </cfRule>
  </conditionalFormatting>
  <conditionalFormatting sqref="E41:AA42">
    <cfRule type="containsBlanks" dxfId="395" priority="9">
      <formula>LEN(TRIM(E41))=0</formula>
    </cfRule>
  </conditionalFormatting>
  <conditionalFormatting sqref="G13:T13">
    <cfRule type="containsBlanks" dxfId="394" priority="10">
      <formula>LEN(TRIM(G13))=0</formula>
    </cfRule>
  </conditionalFormatting>
  <conditionalFormatting sqref="I55">
    <cfRule type="containsBlanks" dxfId="393" priority="5">
      <formula>LEN(TRIM(I55))=0</formula>
    </cfRule>
  </conditionalFormatting>
  <conditionalFormatting sqref="I61">
    <cfRule type="containsBlanks" dxfId="392" priority="2">
      <formula>LEN(TRIM(I61))=0</formula>
    </cfRule>
  </conditionalFormatting>
  <conditionalFormatting sqref="J56">
    <cfRule type="containsBlanks" dxfId="391" priority="4">
      <formula>LEN(TRIM(J56))=0</formula>
    </cfRule>
  </conditionalFormatting>
  <conditionalFormatting sqref="J56:K56">
    <cfRule type="containsBlanks" dxfId="390" priority="3">
      <formula>LEN(TRIM(J56))=0</formula>
    </cfRule>
  </conditionalFormatting>
  <conditionalFormatting sqref="L56">
    <cfRule type="containsBlanks" dxfId="389" priority="7">
      <formula>LEN(TRIM(L56))=0</formula>
    </cfRule>
  </conditionalFormatting>
  <conditionalFormatting sqref="M49">
    <cfRule type="containsBlanks" dxfId="388" priority="8">
      <formula>LEN(TRIM(M49))=0</formula>
    </cfRule>
  </conditionalFormatting>
  <conditionalFormatting sqref="O36 V36:W36">
    <cfRule type="containsBlanks" dxfId="387" priority="11">
      <formula>LEN(TRIM(O36))=0</formula>
    </cfRule>
  </conditionalFormatting>
  <conditionalFormatting sqref="O56 R56">
    <cfRule type="containsBlanks" dxfId="386" priority="6">
      <formula>LEN(TRIM(O56))=0</formula>
    </cfRule>
  </conditionalFormatting>
  <dataValidations count="2">
    <dataValidation type="list" allowBlank="1" showInputMessage="1" showErrorMessage="1" sqref="J56" xr:uid="{4BEFDA47-55AF-4707-9780-032C9EA05B8B}">
      <formula1>"　,平成,令和"</formula1>
    </dataValidation>
    <dataValidation imeMode="off" allowBlank="1" showInputMessage="1" showErrorMessage="1" sqref="M49:Q49 L56:M56 O56:P56 R56:S56" xr:uid="{933AC698-D4DD-4CF3-8BA1-7C65A43521E5}"/>
  </dataValidations>
  <printOptions horizontalCentered="1"/>
  <pageMargins left="0.70866141732283472" right="0.31496062992125984" top="0.39370078740157483" bottom="0.39370078740157483" header="0.51181102362204722" footer="0.51181102362204722"/>
  <pageSetup paperSize="9" scale="95"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306625" r:id="rId4" name="Check Box 30">
              <controlPr defaultSize="0" autoFill="0" autoLine="0" autoPict="0">
                <anchor moveWithCells="1">
                  <from>
                    <xdr:col>9</xdr:col>
                    <xdr:colOff>161925</xdr:colOff>
                    <xdr:row>8</xdr:row>
                    <xdr:rowOff>0</xdr:rowOff>
                  </from>
                  <to>
                    <xdr:col>11</xdr:col>
                    <xdr:colOff>9525</xdr:colOff>
                    <xdr:row>8</xdr:row>
                    <xdr:rowOff>171450</xdr:rowOff>
                  </to>
                </anchor>
              </controlPr>
            </control>
          </mc:Choice>
        </mc:AlternateContent>
        <mc:AlternateContent xmlns:mc="http://schemas.openxmlformats.org/markup-compatibility/2006">
          <mc:Choice Requires="x14">
            <control shapeId="1306626" r:id="rId5" name="Check Box 242">
              <controlPr defaultSize="0" autoFill="0" autoLine="0" autoPict="0">
                <anchor moveWithCells="1">
                  <from>
                    <xdr:col>9</xdr:col>
                    <xdr:colOff>161925</xdr:colOff>
                    <xdr:row>9</xdr:row>
                    <xdr:rowOff>9525</xdr:rowOff>
                  </from>
                  <to>
                    <xdr:col>11</xdr:col>
                    <xdr:colOff>9525</xdr:colOff>
                    <xdr:row>10</xdr:row>
                    <xdr:rowOff>9525</xdr:rowOff>
                  </to>
                </anchor>
              </controlPr>
            </control>
          </mc:Choice>
        </mc:AlternateContent>
        <mc:AlternateContent xmlns:mc="http://schemas.openxmlformats.org/markup-compatibility/2006">
          <mc:Choice Requires="x14">
            <control shapeId="1306627" r:id="rId6" name="Check Box 243">
              <controlPr defaultSize="0" autoFill="0" autoLine="0" autoPict="0">
                <anchor moveWithCells="1">
                  <from>
                    <xdr:col>9</xdr:col>
                    <xdr:colOff>161925</xdr:colOff>
                    <xdr:row>9</xdr:row>
                    <xdr:rowOff>171450</xdr:rowOff>
                  </from>
                  <to>
                    <xdr:col>11</xdr:col>
                    <xdr:colOff>9525</xdr:colOff>
                    <xdr:row>10</xdr:row>
                    <xdr:rowOff>171450</xdr:rowOff>
                  </to>
                </anchor>
              </controlPr>
            </control>
          </mc:Choice>
        </mc:AlternateContent>
        <mc:AlternateContent xmlns:mc="http://schemas.openxmlformats.org/markup-compatibility/2006">
          <mc:Choice Requires="x14">
            <control shapeId="1306628" r:id="rId7" name="Check Box 244">
              <controlPr defaultSize="0" autoFill="0" autoLine="0" autoPict="0">
                <anchor moveWithCells="1">
                  <from>
                    <xdr:col>9</xdr:col>
                    <xdr:colOff>161925</xdr:colOff>
                    <xdr:row>10</xdr:row>
                    <xdr:rowOff>171450</xdr:rowOff>
                  </from>
                  <to>
                    <xdr:col>11</xdr:col>
                    <xdr:colOff>9525</xdr:colOff>
                    <xdr:row>11</xdr:row>
                    <xdr:rowOff>171450</xdr:rowOff>
                  </to>
                </anchor>
              </controlPr>
            </control>
          </mc:Choice>
        </mc:AlternateContent>
        <mc:AlternateContent xmlns:mc="http://schemas.openxmlformats.org/markup-compatibility/2006">
          <mc:Choice Requires="x14">
            <control shapeId="1306629" r:id="rId8" name="Check Box 245">
              <controlPr defaultSize="0" autoFill="0" autoLine="0" autoPict="0">
                <anchor moveWithCells="1">
                  <from>
                    <xdr:col>12</xdr:col>
                    <xdr:colOff>171450</xdr:colOff>
                    <xdr:row>8</xdr:row>
                    <xdr:rowOff>0</xdr:rowOff>
                  </from>
                  <to>
                    <xdr:col>14</xdr:col>
                    <xdr:colOff>19050</xdr:colOff>
                    <xdr:row>8</xdr:row>
                    <xdr:rowOff>171450</xdr:rowOff>
                  </to>
                </anchor>
              </controlPr>
            </control>
          </mc:Choice>
        </mc:AlternateContent>
        <mc:AlternateContent xmlns:mc="http://schemas.openxmlformats.org/markup-compatibility/2006">
          <mc:Choice Requires="x14">
            <control shapeId="1306630" r:id="rId9" name="Check Box 246">
              <controlPr defaultSize="0" autoFill="0" autoLine="0" autoPict="0">
                <anchor moveWithCells="1">
                  <from>
                    <xdr:col>12</xdr:col>
                    <xdr:colOff>171450</xdr:colOff>
                    <xdr:row>9</xdr:row>
                    <xdr:rowOff>9525</xdr:rowOff>
                  </from>
                  <to>
                    <xdr:col>14</xdr:col>
                    <xdr:colOff>19050</xdr:colOff>
                    <xdr:row>10</xdr:row>
                    <xdr:rowOff>9525</xdr:rowOff>
                  </to>
                </anchor>
              </controlPr>
            </control>
          </mc:Choice>
        </mc:AlternateContent>
        <mc:AlternateContent xmlns:mc="http://schemas.openxmlformats.org/markup-compatibility/2006">
          <mc:Choice Requires="x14">
            <control shapeId="1306631" r:id="rId10" name="Check Box 247">
              <controlPr defaultSize="0" autoFill="0" autoLine="0" autoPict="0">
                <anchor moveWithCells="1">
                  <from>
                    <xdr:col>12</xdr:col>
                    <xdr:colOff>171450</xdr:colOff>
                    <xdr:row>9</xdr:row>
                    <xdr:rowOff>171450</xdr:rowOff>
                  </from>
                  <to>
                    <xdr:col>14</xdr:col>
                    <xdr:colOff>19050</xdr:colOff>
                    <xdr:row>10</xdr:row>
                    <xdr:rowOff>171450</xdr:rowOff>
                  </to>
                </anchor>
              </controlPr>
            </control>
          </mc:Choice>
        </mc:AlternateContent>
        <mc:AlternateContent xmlns:mc="http://schemas.openxmlformats.org/markup-compatibility/2006">
          <mc:Choice Requires="x14">
            <control shapeId="1306632" r:id="rId11" name="Check Box 248">
              <controlPr defaultSize="0" autoFill="0" autoLine="0" autoPict="0">
                <anchor moveWithCells="1">
                  <from>
                    <xdr:col>12</xdr:col>
                    <xdr:colOff>171450</xdr:colOff>
                    <xdr:row>11</xdr:row>
                    <xdr:rowOff>0</xdr:rowOff>
                  </from>
                  <to>
                    <xdr:col>14</xdr:col>
                    <xdr:colOff>19050</xdr:colOff>
                    <xdr:row>12</xdr:row>
                    <xdr:rowOff>0</xdr:rowOff>
                  </to>
                </anchor>
              </controlPr>
            </control>
          </mc:Choice>
        </mc:AlternateContent>
        <mc:AlternateContent xmlns:mc="http://schemas.openxmlformats.org/markup-compatibility/2006">
          <mc:Choice Requires="x14">
            <control shapeId="1306633" r:id="rId12" name="Check Box 257">
              <controlPr defaultSize="0" autoFill="0" autoLine="0" autoPict="0">
                <anchor moveWithCells="1">
                  <from>
                    <xdr:col>20</xdr:col>
                    <xdr:colOff>171450</xdr:colOff>
                    <xdr:row>8</xdr:row>
                    <xdr:rowOff>0</xdr:rowOff>
                  </from>
                  <to>
                    <xdr:col>22</xdr:col>
                    <xdr:colOff>19050</xdr:colOff>
                    <xdr:row>8</xdr:row>
                    <xdr:rowOff>171450</xdr:rowOff>
                  </to>
                </anchor>
              </controlPr>
            </control>
          </mc:Choice>
        </mc:AlternateContent>
        <mc:AlternateContent xmlns:mc="http://schemas.openxmlformats.org/markup-compatibility/2006">
          <mc:Choice Requires="x14">
            <control shapeId="1306634" r:id="rId13" name="Check Box 258">
              <controlPr defaultSize="0" autoFill="0" autoLine="0" autoPict="0">
                <anchor moveWithCells="1">
                  <from>
                    <xdr:col>20</xdr:col>
                    <xdr:colOff>171450</xdr:colOff>
                    <xdr:row>9</xdr:row>
                    <xdr:rowOff>9525</xdr:rowOff>
                  </from>
                  <to>
                    <xdr:col>22</xdr:col>
                    <xdr:colOff>19050</xdr:colOff>
                    <xdr:row>10</xdr:row>
                    <xdr:rowOff>9525</xdr:rowOff>
                  </to>
                </anchor>
              </controlPr>
            </control>
          </mc:Choice>
        </mc:AlternateContent>
        <mc:AlternateContent xmlns:mc="http://schemas.openxmlformats.org/markup-compatibility/2006">
          <mc:Choice Requires="x14">
            <control shapeId="1306635" r:id="rId14" name="Check Box 259">
              <controlPr defaultSize="0" autoFill="0" autoLine="0" autoPict="0">
                <anchor moveWithCells="1">
                  <from>
                    <xdr:col>20</xdr:col>
                    <xdr:colOff>171450</xdr:colOff>
                    <xdr:row>9</xdr:row>
                    <xdr:rowOff>171450</xdr:rowOff>
                  </from>
                  <to>
                    <xdr:col>22</xdr:col>
                    <xdr:colOff>19050</xdr:colOff>
                    <xdr:row>10</xdr:row>
                    <xdr:rowOff>171450</xdr:rowOff>
                  </to>
                </anchor>
              </controlPr>
            </control>
          </mc:Choice>
        </mc:AlternateContent>
        <mc:AlternateContent xmlns:mc="http://schemas.openxmlformats.org/markup-compatibility/2006">
          <mc:Choice Requires="x14">
            <control shapeId="1306636" r:id="rId15" name="Check Box 260">
              <controlPr defaultSize="0" autoFill="0" autoLine="0" autoPict="0">
                <anchor moveWithCells="1">
                  <from>
                    <xdr:col>20</xdr:col>
                    <xdr:colOff>171450</xdr:colOff>
                    <xdr:row>10</xdr:row>
                    <xdr:rowOff>171450</xdr:rowOff>
                  </from>
                  <to>
                    <xdr:col>22</xdr:col>
                    <xdr:colOff>19050</xdr:colOff>
                    <xdr:row>11</xdr:row>
                    <xdr:rowOff>171450</xdr:rowOff>
                  </to>
                </anchor>
              </controlPr>
            </control>
          </mc:Choice>
        </mc:AlternateContent>
        <mc:AlternateContent xmlns:mc="http://schemas.openxmlformats.org/markup-compatibility/2006">
          <mc:Choice Requires="x14">
            <control shapeId="1306637" r:id="rId16" name="Check Box 266">
              <controlPr defaultSize="0" autoFill="0" autoLine="0" autoPict="0">
                <anchor moveWithCells="1">
                  <from>
                    <xdr:col>20</xdr:col>
                    <xdr:colOff>171450</xdr:colOff>
                    <xdr:row>12</xdr:row>
                    <xdr:rowOff>0</xdr:rowOff>
                  </from>
                  <to>
                    <xdr:col>22</xdr:col>
                    <xdr:colOff>19050</xdr:colOff>
                    <xdr:row>13</xdr:row>
                    <xdr:rowOff>0</xdr:rowOff>
                  </to>
                </anchor>
              </controlPr>
            </control>
          </mc:Choice>
        </mc:AlternateContent>
        <mc:AlternateContent xmlns:mc="http://schemas.openxmlformats.org/markup-compatibility/2006">
          <mc:Choice Requires="x14">
            <control shapeId="1306638" r:id="rId17" name="Check Box 14">
              <controlPr defaultSize="0" autoFill="0" autoLine="0" autoPict="0">
                <anchor moveWithCells="1">
                  <from>
                    <xdr:col>23</xdr:col>
                    <xdr:colOff>152400</xdr:colOff>
                    <xdr:row>8</xdr:row>
                    <xdr:rowOff>0</xdr:rowOff>
                  </from>
                  <to>
                    <xdr:col>24</xdr:col>
                    <xdr:colOff>180975</xdr:colOff>
                    <xdr:row>8</xdr:row>
                    <xdr:rowOff>171450</xdr:rowOff>
                  </to>
                </anchor>
              </controlPr>
            </control>
          </mc:Choice>
        </mc:AlternateContent>
        <mc:AlternateContent xmlns:mc="http://schemas.openxmlformats.org/markup-compatibility/2006">
          <mc:Choice Requires="x14">
            <control shapeId="1306639" r:id="rId18" name="Check Box 15">
              <controlPr defaultSize="0" autoFill="0" autoLine="0" autoPict="0">
                <anchor moveWithCells="1">
                  <from>
                    <xdr:col>23</xdr:col>
                    <xdr:colOff>152400</xdr:colOff>
                    <xdr:row>9</xdr:row>
                    <xdr:rowOff>9525</xdr:rowOff>
                  </from>
                  <to>
                    <xdr:col>24</xdr:col>
                    <xdr:colOff>180975</xdr:colOff>
                    <xdr:row>10</xdr:row>
                    <xdr:rowOff>9525</xdr:rowOff>
                  </to>
                </anchor>
              </controlPr>
            </control>
          </mc:Choice>
        </mc:AlternateContent>
        <mc:AlternateContent xmlns:mc="http://schemas.openxmlformats.org/markup-compatibility/2006">
          <mc:Choice Requires="x14">
            <control shapeId="1306640" r:id="rId19" name="Check Box 16">
              <controlPr defaultSize="0" autoFill="0" autoLine="0" autoPict="0">
                <anchor moveWithCells="1">
                  <from>
                    <xdr:col>23</xdr:col>
                    <xdr:colOff>152400</xdr:colOff>
                    <xdr:row>9</xdr:row>
                    <xdr:rowOff>171450</xdr:rowOff>
                  </from>
                  <to>
                    <xdr:col>24</xdr:col>
                    <xdr:colOff>180975</xdr:colOff>
                    <xdr:row>10</xdr:row>
                    <xdr:rowOff>171450</xdr:rowOff>
                  </to>
                </anchor>
              </controlPr>
            </control>
          </mc:Choice>
        </mc:AlternateContent>
        <mc:AlternateContent xmlns:mc="http://schemas.openxmlformats.org/markup-compatibility/2006">
          <mc:Choice Requires="x14">
            <control shapeId="1306641" r:id="rId20" name="Check Box 17">
              <controlPr defaultSize="0" autoFill="0" autoLine="0" autoPict="0">
                <anchor moveWithCells="1">
                  <from>
                    <xdr:col>23</xdr:col>
                    <xdr:colOff>152400</xdr:colOff>
                    <xdr:row>10</xdr:row>
                    <xdr:rowOff>171450</xdr:rowOff>
                  </from>
                  <to>
                    <xdr:col>24</xdr:col>
                    <xdr:colOff>180975</xdr:colOff>
                    <xdr:row>11</xdr:row>
                    <xdr:rowOff>171450</xdr:rowOff>
                  </to>
                </anchor>
              </controlPr>
            </control>
          </mc:Choice>
        </mc:AlternateContent>
        <mc:AlternateContent xmlns:mc="http://schemas.openxmlformats.org/markup-compatibility/2006">
          <mc:Choice Requires="x14">
            <control shapeId="1306642" r:id="rId21" name="Check Box 18">
              <controlPr defaultSize="0" autoFill="0" autoLine="0" autoPict="0">
                <anchor moveWithCells="1">
                  <from>
                    <xdr:col>23</xdr:col>
                    <xdr:colOff>152400</xdr:colOff>
                    <xdr:row>12</xdr:row>
                    <xdr:rowOff>0</xdr:rowOff>
                  </from>
                  <to>
                    <xdr:col>24</xdr:col>
                    <xdr:colOff>180975</xdr:colOff>
                    <xdr:row>13</xdr:row>
                    <xdr:rowOff>0</xdr:rowOff>
                  </to>
                </anchor>
              </controlPr>
            </control>
          </mc:Choice>
        </mc:AlternateContent>
        <mc:AlternateContent xmlns:mc="http://schemas.openxmlformats.org/markup-compatibility/2006">
          <mc:Choice Requires="x14">
            <control shapeId="1306643" r:id="rId22" name="Check Box 19">
              <controlPr defaultSize="0" autoFill="0" autoLine="0" autoPict="0">
                <anchor moveWithCells="1">
                  <from>
                    <xdr:col>21</xdr:col>
                    <xdr:colOff>85725</xdr:colOff>
                    <xdr:row>15</xdr:row>
                    <xdr:rowOff>0</xdr:rowOff>
                  </from>
                  <to>
                    <xdr:col>24</xdr:col>
                    <xdr:colOff>95250</xdr:colOff>
                    <xdr:row>16</xdr:row>
                    <xdr:rowOff>28575</xdr:rowOff>
                  </to>
                </anchor>
              </controlPr>
            </control>
          </mc:Choice>
        </mc:AlternateContent>
        <mc:AlternateContent xmlns:mc="http://schemas.openxmlformats.org/markup-compatibility/2006">
          <mc:Choice Requires="x14">
            <control shapeId="1306644" r:id="rId23" name="Check Box 20">
              <controlPr defaultSize="0" autoFill="0" autoLine="0" autoPict="0">
                <anchor moveWithCells="1">
                  <from>
                    <xdr:col>24</xdr:col>
                    <xdr:colOff>142875</xdr:colOff>
                    <xdr:row>15</xdr:row>
                    <xdr:rowOff>0</xdr:rowOff>
                  </from>
                  <to>
                    <xdr:col>27</xdr:col>
                    <xdr:colOff>152400</xdr:colOff>
                    <xdr:row>16</xdr:row>
                    <xdr:rowOff>19050</xdr:rowOff>
                  </to>
                </anchor>
              </controlPr>
            </control>
          </mc:Choice>
        </mc:AlternateContent>
        <mc:AlternateContent xmlns:mc="http://schemas.openxmlformats.org/markup-compatibility/2006">
          <mc:Choice Requires="x14">
            <control shapeId="1306645" r:id="rId24" name="Check Box 21">
              <controlPr defaultSize="0" autoFill="0" autoLine="0" autoPict="0">
                <anchor moveWithCells="1">
                  <from>
                    <xdr:col>21</xdr:col>
                    <xdr:colOff>85725</xdr:colOff>
                    <xdr:row>33</xdr:row>
                    <xdr:rowOff>152400</xdr:rowOff>
                  </from>
                  <to>
                    <xdr:col>24</xdr:col>
                    <xdr:colOff>95250</xdr:colOff>
                    <xdr:row>35</xdr:row>
                    <xdr:rowOff>9525</xdr:rowOff>
                  </to>
                </anchor>
              </controlPr>
            </control>
          </mc:Choice>
        </mc:AlternateContent>
        <mc:AlternateContent xmlns:mc="http://schemas.openxmlformats.org/markup-compatibility/2006">
          <mc:Choice Requires="x14">
            <control shapeId="1306646" r:id="rId25" name="Check Box 22">
              <controlPr defaultSize="0" autoFill="0" autoLine="0" autoPict="0">
                <anchor moveWithCells="1">
                  <from>
                    <xdr:col>24</xdr:col>
                    <xdr:colOff>142875</xdr:colOff>
                    <xdr:row>33</xdr:row>
                    <xdr:rowOff>152400</xdr:rowOff>
                  </from>
                  <to>
                    <xdr:col>27</xdr:col>
                    <xdr:colOff>152400</xdr:colOff>
                    <xdr:row>34</xdr:row>
                    <xdr:rowOff>171450</xdr:rowOff>
                  </to>
                </anchor>
              </controlPr>
            </control>
          </mc:Choice>
        </mc:AlternateContent>
        <mc:AlternateContent xmlns:mc="http://schemas.openxmlformats.org/markup-compatibility/2006">
          <mc:Choice Requires="x14">
            <control shapeId="1306647" r:id="rId26" name="Check Box 23">
              <controlPr defaultSize="0" autoFill="0" autoLine="0" autoPict="0">
                <anchor moveWithCells="1">
                  <from>
                    <xdr:col>21</xdr:col>
                    <xdr:colOff>85725</xdr:colOff>
                    <xdr:row>38</xdr:row>
                    <xdr:rowOff>0</xdr:rowOff>
                  </from>
                  <to>
                    <xdr:col>24</xdr:col>
                    <xdr:colOff>95250</xdr:colOff>
                    <xdr:row>39</xdr:row>
                    <xdr:rowOff>0</xdr:rowOff>
                  </to>
                </anchor>
              </controlPr>
            </control>
          </mc:Choice>
        </mc:AlternateContent>
        <mc:AlternateContent xmlns:mc="http://schemas.openxmlformats.org/markup-compatibility/2006">
          <mc:Choice Requires="x14">
            <control shapeId="1306648" r:id="rId27" name="Check Box 24">
              <controlPr defaultSize="0" autoFill="0" autoLine="0" autoPict="0">
                <anchor moveWithCells="1">
                  <from>
                    <xdr:col>24</xdr:col>
                    <xdr:colOff>142875</xdr:colOff>
                    <xdr:row>38</xdr:row>
                    <xdr:rowOff>0</xdr:rowOff>
                  </from>
                  <to>
                    <xdr:col>27</xdr:col>
                    <xdr:colOff>152400</xdr:colOff>
                    <xdr:row>38</xdr:row>
                    <xdr:rowOff>161925</xdr:rowOff>
                  </to>
                </anchor>
              </controlPr>
            </control>
          </mc:Choice>
        </mc:AlternateContent>
        <mc:AlternateContent xmlns:mc="http://schemas.openxmlformats.org/markup-compatibility/2006">
          <mc:Choice Requires="x14">
            <control shapeId="1306649" r:id="rId28" name="Check Box 25">
              <controlPr defaultSize="0" autoFill="0" autoLine="0" autoPict="0">
                <anchor moveWithCells="1">
                  <from>
                    <xdr:col>2</xdr:col>
                    <xdr:colOff>161925</xdr:colOff>
                    <xdr:row>47</xdr:row>
                    <xdr:rowOff>133350</xdr:rowOff>
                  </from>
                  <to>
                    <xdr:col>5</xdr:col>
                    <xdr:colOff>123825</xdr:colOff>
                    <xdr:row>49</xdr:row>
                    <xdr:rowOff>38100</xdr:rowOff>
                  </to>
                </anchor>
              </controlPr>
            </control>
          </mc:Choice>
        </mc:AlternateContent>
        <mc:AlternateContent xmlns:mc="http://schemas.openxmlformats.org/markup-compatibility/2006">
          <mc:Choice Requires="x14">
            <control shapeId="1306650" r:id="rId29" name="Check Box 26">
              <controlPr defaultSize="0" autoFill="0" autoLine="0" autoPict="0" altText="いない･">
                <anchor moveWithCells="1" sizeWithCells="1">
                  <from>
                    <xdr:col>19</xdr:col>
                    <xdr:colOff>0</xdr:colOff>
                    <xdr:row>47</xdr:row>
                    <xdr:rowOff>152400</xdr:rowOff>
                  </from>
                  <to>
                    <xdr:col>22</xdr:col>
                    <xdr:colOff>180975</xdr:colOff>
                    <xdr:row>49</xdr:row>
                    <xdr:rowOff>19050</xdr:rowOff>
                  </to>
                </anchor>
              </controlPr>
            </control>
          </mc:Choice>
        </mc:AlternateContent>
        <mc:AlternateContent xmlns:mc="http://schemas.openxmlformats.org/markup-compatibility/2006">
          <mc:Choice Requires="x14">
            <control shapeId="1306651" r:id="rId30" name="Check Box 27">
              <controlPr defaultSize="0" autoFill="0" autoLine="0" autoPict="0" altText="いない･">
                <anchor moveWithCells="1" sizeWithCells="1">
                  <from>
                    <xdr:col>22</xdr:col>
                    <xdr:colOff>180975</xdr:colOff>
                    <xdr:row>48</xdr:row>
                    <xdr:rowOff>0</xdr:rowOff>
                  </from>
                  <to>
                    <xdr:col>26</xdr:col>
                    <xdr:colOff>133350</xdr:colOff>
                    <xdr:row>48</xdr:row>
                    <xdr:rowOff>171450</xdr:rowOff>
                  </to>
                </anchor>
              </controlPr>
            </control>
          </mc:Choice>
        </mc:AlternateContent>
        <mc:AlternateContent xmlns:mc="http://schemas.openxmlformats.org/markup-compatibility/2006">
          <mc:Choice Requires="x14">
            <control shapeId="1306652" r:id="rId31" name="Check Box 28">
              <controlPr defaultSize="0" autoFill="0" autoLine="0" autoPict="0">
                <anchor moveWithCells="1">
                  <from>
                    <xdr:col>15</xdr:col>
                    <xdr:colOff>0</xdr:colOff>
                    <xdr:row>53</xdr:row>
                    <xdr:rowOff>0</xdr:rowOff>
                  </from>
                  <to>
                    <xdr:col>16</xdr:col>
                    <xdr:colOff>85725</xdr:colOff>
                    <xdr:row>54</xdr:row>
                    <xdr:rowOff>0</xdr:rowOff>
                  </to>
                </anchor>
              </controlPr>
            </control>
          </mc:Choice>
        </mc:AlternateContent>
        <mc:AlternateContent xmlns:mc="http://schemas.openxmlformats.org/markup-compatibility/2006">
          <mc:Choice Requires="x14">
            <control shapeId="1306653" r:id="rId32" name="Check Box 29">
              <controlPr defaultSize="0" autoFill="0" autoLine="0" autoPict="0">
                <anchor moveWithCells="1">
                  <from>
                    <xdr:col>4</xdr:col>
                    <xdr:colOff>0</xdr:colOff>
                    <xdr:row>53</xdr:row>
                    <xdr:rowOff>0</xdr:rowOff>
                  </from>
                  <to>
                    <xdr:col>5</xdr:col>
                    <xdr:colOff>85725</xdr:colOff>
                    <xdr:row>54</xdr:row>
                    <xdr:rowOff>0</xdr:rowOff>
                  </to>
                </anchor>
              </controlPr>
            </control>
          </mc:Choice>
        </mc:AlternateContent>
        <mc:AlternateContent xmlns:mc="http://schemas.openxmlformats.org/markup-compatibility/2006">
          <mc:Choice Requires="x14">
            <control shapeId="1306654" r:id="rId33" name="Check Box 30">
              <controlPr defaultSize="0" autoFill="0" autoLine="0" autoPict="0">
                <anchor moveWithCells="1">
                  <from>
                    <xdr:col>9</xdr:col>
                    <xdr:colOff>0</xdr:colOff>
                    <xdr:row>53</xdr:row>
                    <xdr:rowOff>0</xdr:rowOff>
                  </from>
                  <to>
                    <xdr:col>10</xdr:col>
                    <xdr:colOff>85725</xdr:colOff>
                    <xdr:row>54</xdr:row>
                    <xdr:rowOff>0</xdr:rowOff>
                  </to>
                </anchor>
              </controlPr>
            </control>
          </mc:Choice>
        </mc:AlternateContent>
        <mc:AlternateContent xmlns:mc="http://schemas.openxmlformats.org/markup-compatibility/2006">
          <mc:Choice Requires="x14">
            <control shapeId="1306655" r:id="rId34" name="Check Box 31">
              <controlPr defaultSize="0" autoFill="0" autoLine="0" autoPict="0">
                <anchor moveWithCells="1">
                  <from>
                    <xdr:col>21</xdr:col>
                    <xdr:colOff>0</xdr:colOff>
                    <xdr:row>53</xdr:row>
                    <xdr:rowOff>0</xdr:rowOff>
                  </from>
                  <to>
                    <xdr:col>22</xdr:col>
                    <xdr:colOff>85725</xdr:colOff>
                    <xdr:row>54</xdr:row>
                    <xdr:rowOff>0</xdr:rowOff>
                  </to>
                </anchor>
              </controlPr>
            </control>
          </mc:Choice>
        </mc:AlternateContent>
        <mc:AlternateContent xmlns:mc="http://schemas.openxmlformats.org/markup-compatibility/2006">
          <mc:Choice Requires="x14">
            <control shapeId="1306656" r:id="rId35" name="Check Box 32">
              <controlPr defaultSize="0" autoFill="0" autoLine="0" autoPict="0">
                <anchor moveWithCells="1">
                  <from>
                    <xdr:col>4</xdr:col>
                    <xdr:colOff>0</xdr:colOff>
                    <xdr:row>54</xdr:row>
                    <xdr:rowOff>0</xdr:rowOff>
                  </from>
                  <to>
                    <xdr:col>5</xdr:col>
                    <xdr:colOff>85725</xdr:colOff>
                    <xdr:row>55</xdr:row>
                    <xdr:rowOff>0</xdr:rowOff>
                  </to>
                </anchor>
              </controlPr>
            </control>
          </mc:Choice>
        </mc:AlternateContent>
        <mc:AlternateContent xmlns:mc="http://schemas.openxmlformats.org/markup-compatibility/2006">
          <mc:Choice Requires="x14">
            <control shapeId="1306657" r:id="rId36" name="Check Box 33">
              <controlPr defaultSize="0" autoFill="0" autoLine="0" autoPict="0">
                <anchor moveWithCells="1">
                  <from>
                    <xdr:col>4</xdr:col>
                    <xdr:colOff>0</xdr:colOff>
                    <xdr:row>58</xdr:row>
                    <xdr:rowOff>152400</xdr:rowOff>
                  </from>
                  <to>
                    <xdr:col>6</xdr:col>
                    <xdr:colOff>38100</xdr:colOff>
                    <xdr:row>60</xdr:row>
                    <xdr:rowOff>0</xdr:rowOff>
                  </to>
                </anchor>
              </controlPr>
            </control>
          </mc:Choice>
        </mc:AlternateContent>
        <mc:AlternateContent xmlns:mc="http://schemas.openxmlformats.org/markup-compatibility/2006">
          <mc:Choice Requires="x14">
            <control shapeId="1306658" r:id="rId37" name="Check Box 34">
              <controlPr defaultSize="0" autoFill="0" autoLine="0" autoPict="0">
                <anchor moveWithCells="1">
                  <from>
                    <xdr:col>8</xdr:col>
                    <xdr:colOff>171450</xdr:colOff>
                    <xdr:row>58</xdr:row>
                    <xdr:rowOff>152400</xdr:rowOff>
                  </from>
                  <to>
                    <xdr:col>11</xdr:col>
                    <xdr:colOff>28575</xdr:colOff>
                    <xdr:row>60</xdr:row>
                    <xdr:rowOff>0</xdr:rowOff>
                  </to>
                </anchor>
              </controlPr>
            </control>
          </mc:Choice>
        </mc:AlternateContent>
        <mc:AlternateContent xmlns:mc="http://schemas.openxmlformats.org/markup-compatibility/2006">
          <mc:Choice Requires="x14">
            <control shapeId="1306659" r:id="rId38" name="Check Box 35">
              <controlPr defaultSize="0" autoFill="0" autoLine="0" autoPict="0">
                <anchor moveWithCells="1">
                  <from>
                    <xdr:col>21</xdr:col>
                    <xdr:colOff>85725</xdr:colOff>
                    <xdr:row>57</xdr:row>
                    <xdr:rowOff>0</xdr:rowOff>
                  </from>
                  <to>
                    <xdr:col>24</xdr:col>
                    <xdr:colOff>95250</xdr:colOff>
                    <xdr:row>58</xdr:row>
                    <xdr:rowOff>28575</xdr:rowOff>
                  </to>
                </anchor>
              </controlPr>
            </control>
          </mc:Choice>
        </mc:AlternateContent>
        <mc:AlternateContent xmlns:mc="http://schemas.openxmlformats.org/markup-compatibility/2006">
          <mc:Choice Requires="x14">
            <control shapeId="1306660" r:id="rId39" name="Check Box 36">
              <controlPr defaultSize="0" autoFill="0" autoLine="0" autoPict="0">
                <anchor moveWithCells="1">
                  <from>
                    <xdr:col>24</xdr:col>
                    <xdr:colOff>142875</xdr:colOff>
                    <xdr:row>57</xdr:row>
                    <xdr:rowOff>0</xdr:rowOff>
                  </from>
                  <to>
                    <xdr:col>27</xdr:col>
                    <xdr:colOff>152400</xdr:colOff>
                    <xdr:row>58</xdr:row>
                    <xdr:rowOff>19050</xdr:rowOff>
                  </to>
                </anchor>
              </controlPr>
            </control>
          </mc:Choice>
        </mc:AlternateContent>
        <mc:AlternateContent xmlns:mc="http://schemas.openxmlformats.org/markup-compatibility/2006">
          <mc:Choice Requires="x14">
            <control shapeId="1306661" r:id="rId40" name="Check Box 37">
              <controlPr defaultSize="0" autoFill="0" autoLine="0" autoPict="0">
                <anchor moveWithCells="1">
                  <from>
                    <xdr:col>4</xdr:col>
                    <xdr:colOff>0</xdr:colOff>
                    <xdr:row>59</xdr:row>
                    <xdr:rowOff>161925</xdr:rowOff>
                  </from>
                  <to>
                    <xdr:col>6</xdr:col>
                    <xdr:colOff>38100</xdr:colOff>
                    <xdr:row>61</xdr:row>
                    <xdr:rowOff>9525</xdr:rowOff>
                  </to>
                </anchor>
              </controlPr>
            </control>
          </mc:Choice>
        </mc:AlternateContent>
        <mc:AlternateContent xmlns:mc="http://schemas.openxmlformats.org/markup-compatibility/2006">
          <mc:Choice Requires="x14">
            <control shapeId="1306662" r:id="rId41" name="Check Box 38">
              <controlPr defaultSize="0" autoFill="0" autoLine="0" autoPict="0">
                <anchor moveWithCells="1" sizeWithCells="1">
                  <from>
                    <xdr:col>21</xdr:col>
                    <xdr:colOff>85725</xdr:colOff>
                    <xdr:row>4</xdr:row>
                    <xdr:rowOff>152400</xdr:rowOff>
                  </from>
                  <to>
                    <xdr:col>24</xdr:col>
                    <xdr:colOff>95250</xdr:colOff>
                    <xdr:row>6</xdr:row>
                    <xdr:rowOff>9525</xdr:rowOff>
                  </to>
                </anchor>
              </controlPr>
            </control>
          </mc:Choice>
        </mc:AlternateContent>
        <mc:AlternateContent xmlns:mc="http://schemas.openxmlformats.org/markup-compatibility/2006">
          <mc:Choice Requires="x14">
            <control shapeId="1306663" r:id="rId42" name="Check Box 39">
              <controlPr defaultSize="0" autoFill="0" autoLine="0" autoPict="0">
                <anchor moveWithCells="1" sizeWithCells="1">
                  <from>
                    <xdr:col>24</xdr:col>
                    <xdr:colOff>142875</xdr:colOff>
                    <xdr:row>4</xdr:row>
                    <xdr:rowOff>152400</xdr:rowOff>
                  </from>
                  <to>
                    <xdr:col>27</xdr:col>
                    <xdr:colOff>152400</xdr:colOff>
                    <xdr:row>6</xdr:row>
                    <xdr:rowOff>0</xdr:rowOff>
                  </to>
                </anchor>
              </controlPr>
            </control>
          </mc:Choice>
        </mc:AlternateContent>
        <mc:AlternateContent xmlns:mc="http://schemas.openxmlformats.org/markup-compatibility/2006">
          <mc:Choice Requires="x14">
            <control shapeId="1306664" r:id="rId43" name="Check Box 40">
              <controlPr defaultSize="0" autoFill="0" autoLine="0" autoPict="0">
                <anchor moveWithCells="1">
                  <from>
                    <xdr:col>21</xdr:col>
                    <xdr:colOff>95250</xdr:colOff>
                    <xdr:row>19</xdr:row>
                    <xdr:rowOff>142875</xdr:rowOff>
                  </from>
                  <to>
                    <xdr:col>24</xdr:col>
                    <xdr:colOff>104775</xdr:colOff>
                    <xdr:row>20</xdr:row>
                    <xdr:rowOff>171450</xdr:rowOff>
                  </to>
                </anchor>
              </controlPr>
            </control>
          </mc:Choice>
        </mc:AlternateContent>
        <mc:AlternateContent xmlns:mc="http://schemas.openxmlformats.org/markup-compatibility/2006">
          <mc:Choice Requires="x14">
            <control shapeId="1306665" r:id="rId44" name="Check Box 41">
              <controlPr defaultSize="0" autoFill="0" autoLine="0" autoPict="0">
                <anchor moveWithCells="1">
                  <from>
                    <xdr:col>24</xdr:col>
                    <xdr:colOff>152400</xdr:colOff>
                    <xdr:row>19</xdr:row>
                    <xdr:rowOff>142875</xdr:rowOff>
                  </from>
                  <to>
                    <xdr:col>27</xdr:col>
                    <xdr:colOff>161925</xdr:colOff>
                    <xdr:row>20</xdr:row>
                    <xdr:rowOff>161925</xdr:rowOff>
                  </to>
                </anchor>
              </controlPr>
            </control>
          </mc:Choice>
        </mc:AlternateContent>
        <mc:AlternateContent xmlns:mc="http://schemas.openxmlformats.org/markup-compatibility/2006">
          <mc:Choice Requires="x14">
            <control shapeId="1306666" r:id="rId45" name="Check Box 42">
              <controlPr defaultSize="0" autoFill="0" autoLine="0" autoPict="0">
                <anchor moveWithCells="1">
                  <from>
                    <xdr:col>21</xdr:col>
                    <xdr:colOff>85725</xdr:colOff>
                    <xdr:row>30</xdr:row>
                    <xdr:rowOff>161925</xdr:rowOff>
                  </from>
                  <to>
                    <xdr:col>24</xdr:col>
                    <xdr:colOff>95250</xdr:colOff>
                    <xdr:row>32</xdr:row>
                    <xdr:rowOff>19050</xdr:rowOff>
                  </to>
                </anchor>
              </controlPr>
            </control>
          </mc:Choice>
        </mc:AlternateContent>
        <mc:AlternateContent xmlns:mc="http://schemas.openxmlformats.org/markup-compatibility/2006">
          <mc:Choice Requires="x14">
            <control shapeId="1306667" r:id="rId46" name="Check Box 43">
              <controlPr defaultSize="0" autoFill="0" autoLine="0" autoPict="0">
                <anchor moveWithCells="1">
                  <from>
                    <xdr:col>24</xdr:col>
                    <xdr:colOff>142875</xdr:colOff>
                    <xdr:row>30</xdr:row>
                    <xdr:rowOff>161925</xdr:rowOff>
                  </from>
                  <to>
                    <xdr:col>27</xdr:col>
                    <xdr:colOff>152400</xdr:colOff>
                    <xdr:row>32</xdr:row>
                    <xdr:rowOff>9525</xdr:rowOff>
                  </to>
                </anchor>
              </controlPr>
            </control>
          </mc:Choice>
        </mc:AlternateContent>
        <mc:AlternateContent xmlns:mc="http://schemas.openxmlformats.org/markup-compatibility/2006">
          <mc:Choice Requires="x14">
            <control shapeId="1306668" r:id="rId47" name="Check Box 116">
              <controlPr defaultSize="0" autoFill="0" autoLine="0" autoPict="0">
                <anchor moveWithCells="1">
                  <from>
                    <xdr:col>17</xdr:col>
                    <xdr:colOff>47625</xdr:colOff>
                    <xdr:row>50</xdr:row>
                    <xdr:rowOff>161925</xdr:rowOff>
                  </from>
                  <to>
                    <xdr:col>21</xdr:col>
                    <xdr:colOff>66675</xdr:colOff>
                    <xdr:row>51</xdr:row>
                    <xdr:rowOff>171450</xdr:rowOff>
                  </to>
                </anchor>
              </controlPr>
            </control>
          </mc:Choice>
        </mc:AlternateContent>
        <mc:AlternateContent xmlns:mc="http://schemas.openxmlformats.org/markup-compatibility/2006">
          <mc:Choice Requires="x14">
            <control shapeId="1306669" r:id="rId48" name="Check Box 117">
              <controlPr defaultSize="0" autoFill="0" autoLine="0" autoPict="0">
                <anchor moveWithCells="1">
                  <from>
                    <xdr:col>21</xdr:col>
                    <xdr:colOff>19050</xdr:colOff>
                    <xdr:row>50</xdr:row>
                    <xdr:rowOff>161925</xdr:rowOff>
                  </from>
                  <to>
                    <xdr:col>26</xdr:col>
                    <xdr:colOff>57150</xdr:colOff>
                    <xdr:row>51</xdr:row>
                    <xdr:rowOff>171450</xdr:rowOff>
                  </to>
                </anchor>
              </controlPr>
            </control>
          </mc:Choice>
        </mc:AlternateContent>
        <mc:AlternateContent xmlns:mc="http://schemas.openxmlformats.org/markup-compatibility/2006">
          <mc:Choice Requires="x14">
            <control shapeId="1306670" r:id="rId49" name="Check Box 118">
              <controlPr defaultSize="0" autoFill="0" autoLine="0" autoPict="0">
                <anchor moveWithCells="1">
                  <from>
                    <xdr:col>14</xdr:col>
                    <xdr:colOff>19050</xdr:colOff>
                    <xdr:row>50</xdr:row>
                    <xdr:rowOff>161925</xdr:rowOff>
                  </from>
                  <to>
                    <xdr:col>17</xdr:col>
                    <xdr:colOff>47625</xdr:colOff>
                    <xdr:row>51</xdr:row>
                    <xdr:rowOff>171450</xdr:rowOff>
                  </to>
                </anchor>
              </controlPr>
            </control>
          </mc:Choice>
        </mc:AlternateContent>
        <mc:AlternateContent xmlns:mc="http://schemas.openxmlformats.org/markup-compatibility/2006">
          <mc:Choice Requires="x14">
            <control shapeId="1306671" r:id="rId50" name="Check Box 47">
              <controlPr defaultSize="0" autoFill="0" autoLine="0" autoPict="0">
                <anchor moveWithCells="1">
                  <from>
                    <xdr:col>15</xdr:col>
                    <xdr:colOff>171450</xdr:colOff>
                    <xdr:row>58</xdr:row>
                    <xdr:rowOff>152400</xdr:rowOff>
                  </from>
                  <to>
                    <xdr:col>18</xdr:col>
                    <xdr:colOff>28575</xdr:colOff>
                    <xdr:row>60</xdr:row>
                    <xdr:rowOff>0</xdr:rowOff>
                  </to>
                </anchor>
              </controlPr>
            </control>
          </mc:Choice>
        </mc:AlternateContent>
        <mc:AlternateContent xmlns:mc="http://schemas.openxmlformats.org/markup-compatibility/2006">
          <mc:Choice Requires="x14">
            <control shapeId="1306672" r:id="rId51" name="Check Box 48">
              <controlPr defaultSize="0" autoFill="0" autoLine="0" autoPict="0">
                <anchor moveWithCells="1">
                  <from>
                    <xdr:col>21</xdr:col>
                    <xdr:colOff>95250</xdr:colOff>
                    <xdr:row>24</xdr:row>
                    <xdr:rowOff>0</xdr:rowOff>
                  </from>
                  <to>
                    <xdr:col>24</xdr:col>
                    <xdr:colOff>104775</xdr:colOff>
                    <xdr:row>25</xdr:row>
                    <xdr:rowOff>28575</xdr:rowOff>
                  </to>
                </anchor>
              </controlPr>
            </control>
          </mc:Choice>
        </mc:AlternateContent>
        <mc:AlternateContent xmlns:mc="http://schemas.openxmlformats.org/markup-compatibility/2006">
          <mc:Choice Requires="x14">
            <control shapeId="1306673" r:id="rId52" name="Check Box 49">
              <controlPr defaultSize="0" autoFill="0" autoLine="0" autoPict="0">
                <anchor moveWithCells="1">
                  <from>
                    <xdr:col>24</xdr:col>
                    <xdr:colOff>152400</xdr:colOff>
                    <xdr:row>24</xdr:row>
                    <xdr:rowOff>0</xdr:rowOff>
                  </from>
                  <to>
                    <xdr:col>27</xdr:col>
                    <xdr:colOff>161925</xdr:colOff>
                    <xdr:row>25</xdr:row>
                    <xdr:rowOff>19050</xdr:rowOff>
                  </to>
                </anchor>
              </controlPr>
            </control>
          </mc:Choice>
        </mc:AlternateContent>
        <mc:AlternateContent xmlns:mc="http://schemas.openxmlformats.org/markup-compatibility/2006">
          <mc:Choice Requires="x14">
            <control shapeId="1306674" r:id="rId53" name="Check Box 50">
              <controlPr defaultSize="0" autoFill="0" autoLine="0" autoPict="0">
                <anchor moveWithCells="1">
                  <from>
                    <xdr:col>21</xdr:col>
                    <xdr:colOff>85725</xdr:colOff>
                    <xdr:row>28</xdr:row>
                    <xdr:rowOff>123825</xdr:rowOff>
                  </from>
                  <to>
                    <xdr:col>24</xdr:col>
                    <xdr:colOff>95250</xdr:colOff>
                    <xdr:row>29</xdr:row>
                    <xdr:rowOff>152400</xdr:rowOff>
                  </to>
                </anchor>
              </controlPr>
            </control>
          </mc:Choice>
        </mc:AlternateContent>
        <mc:AlternateContent xmlns:mc="http://schemas.openxmlformats.org/markup-compatibility/2006">
          <mc:Choice Requires="x14">
            <control shapeId="1306675" r:id="rId54" name="Check Box 51">
              <controlPr defaultSize="0" autoFill="0" autoLine="0" autoPict="0">
                <anchor moveWithCells="1">
                  <from>
                    <xdr:col>24</xdr:col>
                    <xdr:colOff>142875</xdr:colOff>
                    <xdr:row>28</xdr:row>
                    <xdr:rowOff>123825</xdr:rowOff>
                  </from>
                  <to>
                    <xdr:col>27</xdr:col>
                    <xdr:colOff>152400</xdr:colOff>
                    <xdr:row>29</xdr:row>
                    <xdr:rowOff>142875</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55DAF6-34CE-4472-B3D5-B47E5A5D5585}">
  <sheetPr>
    <tabColor theme="7" tint="0.59999389629810485"/>
  </sheetPr>
  <dimension ref="A1:DA44"/>
  <sheetViews>
    <sheetView showGridLines="0" view="pageBreakPreview" topLeftCell="B1" zoomScale="115" zoomScaleNormal="100" zoomScaleSheetLayoutView="115" workbookViewId="0">
      <selection activeCell="AU1" sqref="AU1"/>
    </sheetView>
  </sheetViews>
  <sheetFormatPr defaultColWidth="8" defaultRowHeight="12"/>
  <cols>
    <col min="1" max="1" width="2" style="359" customWidth="1"/>
    <col min="2" max="5" width="2.875" style="359" customWidth="1"/>
    <col min="6" max="6" width="2.625" style="359" customWidth="1"/>
    <col min="7" max="10" width="2.875" style="359" customWidth="1"/>
    <col min="11" max="11" width="4.125" style="359" customWidth="1"/>
    <col min="12" max="43" width="3.125" style="359" customWidth="1"/>
    <col min="44" max="44" width="3.25" style="359" customWidth="1"/>
    <col min="45" max="45" width="2.125" style="359" hidden="1" customWidth="1"/>
    <col min="46" max="47" width="2.125" style="359" customWidth="1"/>
    <col min="48" max="49" width="2.375" style="359" customWidth="1"/>
    <col min="50" max="50" width="2.25" style="359" customWidth="1"/>
    <col min="51" max="51" width="2.375" style="359" customWidth="1"/>
    <col min="52" max="52" width="2.375" style="359" hidden="1" customWidth="1"/>
    <col min="53" max="54" width="6.625" style="359" hidden="1" customWidth="1"/>
    <col min="55" max="55" width="4.75" style="359" hidden="1" customWidth="1"/>
    <col min="56" max="71" width="2.375" style="359" hidden="1" customWidth="1"/>
    <col min="72" max="105" width="2.625" style="359" hidden="1" customWidth="1"/>
    <col min="106" max="16384" width="8" style="359"/>
  </cols>
  <sheetData>
    <row r="1" spans="1:105" ht="14.1" customHeight="1">
      <c r="A1" s="3018" t="s">
        <v>1201</v>
      </c>
      <c r="B1" s="3018"/>
      <c r="C1" s="3018"/>
      <c r="D1" s="3018"/>
      <c r="E1" s="3018"/>
      <c r="F1" s="3018"/>
      <c r="G1" s="3018"/>
      <c r="H1" s="3018"/>
      <c r="I1" s="3018"/>
      <c r="J1" s="3018"/>
      <c r="K1" s="3018"/>
      <c r="L1" s="3018"/>
      <c r="M1" s="3018"/>
      <c r="N1" s="3018"/>
      <c r="O1" s="3018"/>
      <c r="P1" s="3018"/>
      <c r="Q1" s="3018"/>
      <c r="R1" s="3018"/>
      <c r="S1" s="3018"/>
      <c r="T1" s="3018"/>
      <c r="U1" s="3018"/>
      <c r="V1" s="3018"/>
      <c r="W1" s="3018"/>
      <c r="X1" s="3018"/>
      <c r="Y1" s="3018"/>
      <c r="Z1" s="3018"/>
      <c r="AA1" s="3018"/>
      <c r="AB1" s="3018"/>
      <c r="AC1" s="3018"/>
      <c r="AD1" s="3018"/>
      <c r="AE1" s="3018"/>
      <c r="AF1" s="3018"/>
      <c r="AG1" s="3018"/>
      <c r="AH1" s="3018"/>
      <c r="AI1" s="3018"/>
      <c r="AJ1" s="3018"/>
      <c r="AK1" s="3018"/>
      <c r="AL1" s="3018"/>
      <c r="AM1" s="3018"/>
      <c r="AN1" s="3018"/>
      <c r="AO1" s="3018"/>
      <c r="AP1" s="3018"/>
      <c r="AQ1" s="3018"/>
      <c r="AR1" s="3018"/>
      <c r="AS1" s="385">
        <f>IF(OR(AM2=1,AM2=2,AM2=3),2027,2026)</f>
        <v>2026</v>
      </c>
      <c r="AT1" s="385"/>
      <c r="AU1" s="385"/>
      <c r="AV1" s="297"/>
      <c r="AW1" s="297"/>
      <c r="AX1" s="297"/>
      <c r="AY1" s="297"/>
      <c r="AZ1" s="297"/>
      <c r="BJ1" s="3019" t="s">
        <v>1103</v>
      </c>
      <c r="BK1" s="3019"/>
      <c r="BL1" s="3019"/>
      <c r="BM1" s="3019"/>
      <c r="BN1" s="3019"/>
      <c r="BO1" s="3019"/>
      <c r="BP1" s="3019"/>
      <c r="BQ1" s="3019"/>
      <c r="BR1" s="3019"/>
    </row>
    <row r="2" spans="1:105" ht="15" customHeight="1" thickBot="1">
      <c r="B2" s="3021" t="s">
        <v>837</v>
      </c>
      <c r="C2" s="3021"/>
      <c r="D2" s="3022" t="s">
        <v>1091</v>
      </c>
      <c r="E2" s="3022"/>
      <c r="F2" s="3022"/>
      <c r="G2" s="3022"/>
      <c r="H2" s="3022"/>
      <c r="I2" s="3022"/>
      <c r="J2" s="3022"/>
      <c r="K2" s="3022"/>
      <c r="L2" s="3022"/>
      <c r="M2" s="3022"/>
      <c r="N2" s="3022"/>
      <c r="O2" s="3022"/>
      <c r="P2" s="3022"/>
      <c r="Q2" s="3022"/>
      <c r="R2" s="3022"/>
      <c r="S2" s="3022"/>
      <c r="T2" s="3022"/>
      <c r="U2" s="3022"/>
      <c r="V2" s="3022"/>
      <c r="W2" s="3022"/>
      <c r="X2" s="3022"/>
      <c r="Y2" s="3022"/>
      <c r="Z2" s="3022"/>
      <c r="AA2" s="3022"/>
      <c r="AB2" s="3022"/>
      <c r="AC2" s="3022"/>
      <c r="AD2" s="3022"/>
      <c r="AE2" s="3022"/>
      <c r="AF2" s="3022"/>
      <c r="AG2" s="3023" t="s">
        <v>838</v>
      </c>
      <c r="AH2" s="3023"/>
      <c r="AI2" s="3023"/>
      <c r="AJ2" s="3023"/>
      <c r="AK2" s="3023"/>
      <c r="AL2" s="3023"/>
      <c r="AM2" s="3024"/>
      <c r="AN2" s="3024"/>
      <c r="AO2" s="3023" t="s">
        <v>839</v>
      </c>
      <c r="AP2" s="3023"/>
      <c r="AQ2" s="3023"/>
      <c r="AR2" s="3023"/>
      <c r="BJ2" s="3020"/>
      <c r="BK2" s="3020"/>
      <c r="BL2" s="3020"/>
      <c r="BM2" s="3020"/>
      <c r="BN2" s="3020"/>
      <c r="BO2" s="3020"/>
      <c r="BP2" s="3020"/>
      <c r="BQ2" s="3020"/>
      <c r="BR2" s="3020"/>
      <c r="BS2" s="386"/>
      <c r="BT2" s="386"/>
      <c r="BU2" s="386"/>
      <c r="BV2" s="386"/>
      <c r="BW2" s="386"/>
    </row>
    <row r="3" spans="1:105" s="387" customFormat="1" ht="14.1" customHeight="1" thickBot="1">
      <c r="A3" s="360"/>
      <c r="B3" s="360"/>
      <c r="C3" s="360"/>
      <c r="D3" s="360"/>
      <c r="E3" s="360"/>
      <c r="F3" s="360"/>
      <c r="G3" s="360"/>
      <c r="H3" s="360"/>
      <c r="I3" s="360"/>
      <c r="J3" s="360"/>
      <c r="K3" s="360"/>
      <c r="L3" s="256">
        <f>DATE(AS1,AM2,1)</f>
        <v>45992</v>
      </c>
      <c r="M3" s="256">
        <f>L3+1</f>
        <v>45993</v>
      </c>
      <c r="N3" s="256">
        <f>M3+1</f>
        <v>45994</v>
      </c>
      <c r="O3" s="256">
        <f>N3+1</f>
        <v>45995</v>
      </c>
      <c r="P3" s="256">
        <f t="shared" ref="P3:AP3" si="0">O3+1</f>
        <v>45996</v>
      </c>
      <c r="Q3" s="256">
        <f t="shared" si="0"/>
        <v>45997</v>
      </c>
      <c r="R3" s="256">
        <f t="shared" si="0"/>
        <v>45998</v>
      </c>
      <c r="S3" s="256">
        <f t="shared" si="0"/>
        <v>45999</v>
      </c>
      <c r="T3" s="256">
        <f t="shared" si="0"/>
        <v>46000</v>
      </c>
      <c r="U3" s="256">
        <f t="shared" si="0"/>
        <v>46001</v>
      </c>
      <c r="V3" s="256">
        <f t="shared" si="0"/>
        <v>46002</v>
      </c>
      <c r="W3" s="256">
        <f t="shared" si="0"/>
        <v>46003</v>
      </c>
      <c r="X3" s="256">
        <f t="shared" si="0"/>
        <v>46004</v>
      </c>
      <c r="Y3" s="256">
        <f t="shared" si="0"/>
        <v>46005</v>
      </c>
      <c r="Z3" s="256">
        <f t="shared" si="0"/>
        <v>46006</v>
      </c>
      <c r="AA3" s="256">
        <f t="shared" si="0"/>
        <v>46007</v>
      </c>
      <c r="AB3" s="256">
        <f t="shared" si="0"/>
        <v>46008</v>
      </c>
      <c r="AC3" s="256">
        <f t="shared" si="0"/>
        <v>46009</v>
      </c>
      <c r="AD3" s="256">
        <f t="shared" si="0"/>
        <v>46010</v>
      </c>
      <c r="AE3" s="256">
        <f t="shared" si="0"/>
        <v>46011</v>
      </c>
      <c r="AF3" s="256">
        <f t="shared" si="0"/>
        <v>46012</v>
      </c>
      <c r="AG3" s="256">
        <f t="shared" si="0"/>
        <v>46013</v>
      </c>
      <c r="AH3" s="256">
        <f t="shared" si="0"/>
        <v>46014</v>
      </c>
      <c r="AI3" s="256">
        <f t="shared" si="0"/>
        <v>46015</v>
      </c>
      <c r="AJ3" s="256">
        <f t="shared" si="0"/>
        <v>46016</v>
      </c>
      <c r="AK3" s="256">
        <f t="shared" si="0"/>
        <v>46017</v>
      </c>
      <c r="AL3" s="256">
        <f t="shared" si="0"/>
        <v>46018</v>
      </c>
      <c r="AM3" s="256">
        <f t="shared" si="0"/>
        <v>46019</v>
      </c>
      <c r="AN3" s="256">
        <f t="shared" si="0"/>
        <v>46020</v>
      </c>
      <c r="AO3" s="256">
        <f t="shared" si="0"/>
        <v>46021</v>
      </c>
      <c r="AP3" s="256">
        <f t="shared" si="0"/>
        <v>46022</v>
      </c>
      <c r="AZ3" s="3045" t="s">
        <v>1076</v>
      </c>
      <c r="BA3" s="3046"/>
      <c r="BB3" s="3043" t="s">
        <v>1077</v>
      </c>
      <c r="BC3" s="3044"/>
      <c r="BD3" s="3028" t="e">
        <f>IF($AZ$4="","",IF($AZ$4="(土)",'No5'!#REF!,'No5'!#REF!))</f>
        <v>#REF!</v>
      </c>
      <c r="BE3" s="3028"/>
      <c r="BF3" s="3028"/>
      <c r="BG3" s="3028"/>
      <c r="BH3" s="3028"/>
      <c r="BI3" s="3028" t="e">
        <f>IF($AZ$4="","",IF($AZ$4="(土)",'No5'!#REF!,'No5'!#REF!))</f>
        <v>#REF!</v>
      </c>
      <c r="BJ3" s="3028"/>
      <c r="BK3" s="3028"/>
      <c r="BL3" s="3028"/>
      <c r="BM3" s="3025" t="e">
        <f>IF($AZ$4="","",IF($AZ$4="(土)",'No5'!#REF!,'No5'!#REF!))</f>
        <v>#REF!</v>
      </c>
      <c r="BN3" s="3026"/>
      <c r="BO3" s="3026"/>
      <c r="BP3" s="3026"/>
      <c r="BQ3" s="3026"/>
      <c r="BR3" s="3026"/>
      <c r="BS3" s="3026"/>
      <c r="BT3" s="3026"/>
      <c r="BU3" s="3026"/>
      <c r="BV3" s="3026"/>
      <c r="BW3" s="3026"/>
      <c r="BX3" s="3027"/>
      <c r="BY3" s="3025" t="e">
        <f>IF($AZ$4="","",IF($AZ$4="(土)",'No5'!#REF!,'No5'!#REF!))</f>
        <v>#REF!</v>
      </c>
      <c r="BZ3" s="3026"/>
      <c r="CA3" s="3026"/>
      <c r="CB3" s="3026"/>
      <c r="CC3" s="3026"/>
      <c r="CD3" s="3026"/>
      <c r="CE3" s="3026"/>
      <c r="CF3" s="3027"/>
      <c r="CG3" s="3025" t="e">
        <f>IF($AZ$4="","",IF($AZ$4="(土)",'No5'!#REF!,'No5'!#REF!))</f>
        <v>#REF!</v>
      </c>
      <c r="CH3" s="3026"/>
      <c r="CI3" s="3026"/>
      <c r="CJ3" s="3026"/>
      <c r="CK3" s="3026"/>
      <c r="CL3" s="3026"/>
      <c r="CM3" s="3026"/>
      <c r="CN3" s="3027"/>
      <c r="CO3" s="3028" t="e">
        <f>IF($AZ$4="","",IF($AZ$4="(土)",'No5'!#REF!,'No5'!#REF!))</f>
        <v>#REF!</v>
      </c>
      <c r="CP3" s="3028"/>
      <c r="CQ3" s="3028"/>
      <c r="CR3" s="3028"/>
      <c r="CS3" s="3025" t="e">
        <f>IF($AZ$4="","",IF($AZ$4="(土)",'No5'!#REF!,'No5'!#REF!))</f>
        <v>#REF!</v>
      </c>
      <c r="CT3" s="3026"/>
      <c r="CU3" s="3026"/>
      <c r="CV3" s="3027"/>
      <c r="CW3" s="3025" t="e">
        <f>IF($AZ$4="","",IF($AZ$4="(土)",'No5'!#REF!,'No5'!#REF!))</f>
        <v>#REF!</v>
      </c>
      <c r="CX3" s="3026"/>
      <c r="CY3" s="3026"/>
      <c r="CZ3" s="3027"/>
      <c r="DA3" s="389" t="e">
        <f>IF($AZ$4="","",IF($AZ$4="(土)",'No5'!#REF!,'No5'!#REF!))</f>
        <v>#REF!</v>
      </c>
    </row>
    <row r="4" spans="1:105" ht="14.1" customHeight="1" thickBot="1">
      <c r="A4" s="360"/>
      <c r="B4" s="3029" t="s">
        <v>65</v>
      </c>
      <c r="C4" s="3030"/>
      <c r="D4" s="3030"/>
      <c r="E4" s="3030"/>
      <c r="F4" s="3031"/>
      <c r="G4" s="3035" t="s">
        <v>66</v>
      </c>
      <c r="H4" s="3030"/>
      <c r="I4" s="3030"/>
      <c r="J4" s="3031"/>
      <c r="K4" s="390" t="s">
        <v>41</v>
      </c>
      <c r="L4" s="391" t="str">
        <f>IFERROR(IF(MONTH(L3)&gt;$AM$2,"",L3),"")</f>
        <v/>
      </c>
      <c r="M4" s="391" t="str">
        <f t="shared" ref="M4:AP4" si="1">IFERROR(IF(MONTH(M3)&gt;$AM$2,"",M3),"")</f>
        <v/>
      </c>
      <c r="N4" s="391" t="str">
        <f t="shared" si="1"/>
        <v/>
      </c>
      <c r="O4" s="391" t="str">
        <f t="shared" si="1"/>
        <v/>
      </c>
      <c r="P4" s="391" t="str">
        <f t="shared" si="1"/>
        <v/>
      </c>
      <c r="Q4" s="391" t="str">
        <f t="shared" si="1"/>
        <v/>
      </c>
      <c r="R4" s="391" t="str">
        <f t="shared" si="1"/>
        <v/>
      </c>
      <c r="S4" s="391" t="str">
        <f t="shared" si="1"/>
        <v/>
      </c>
      <c r="T4" s="391" t="str">
        <f t="shared" si="1"/>
        <v/>
      </c>
      <c r="U4" s="391" t="str">
        <f t="shared" si="1"/>
        <v/>
      </c>
      <c r="V4" s="391" t="str">
        <f t="shared" si="1"/>
        <v/>
      </c>
      <c r="W4" s="391" t="str">
        <f t="shared" si="1"/>
        <v/>
      </c>
      <c r="X4" s="391" t="str">
        <f t="shared" si="1"/>
        <v/>
      </c>
      <c r="Y4" s="391" t="str">
        <f t="shared" si="1"/>
        <v/>
      </c>
      <c r="Z4" s="391" t="str">
        <f t="shared" si="1"/>
        <v/>
      </c>
      <c r="AA4" s="391" t="str">
        <f t="shared" si="1"/>
        <v/>
      </c>
      <c r="AB4" s="391" t="str">
        <f t="shared" si="1"/>
        <v/>
      </c>
      <c r="AC4" s="391" t="str">
        <f t="shared" si="1"/>
        <v/>
      </c>
      <c r="AD4" s="391" t="str">
        <f t="shared" si="1"/>
        <v/>
      </c>
      <c r="AE4" s="391" t="str">
        <f t="shared" si="1"/>
        <v/>
      </c>
      <c r="AF4" s="391" t="str">
        <f t="shared" si="1"/>
        <v/>
      </c>
      <c r="AG4" s="391" t="str">
        <f t="shared" si="1"/>
        <v/>
      </c>
      <c r="AH4" s="391" t="str">
        <f t="shared" si="1"/>
        <v/>
      </c>
      <c r="AI4" s="391" t="str">
        <f t="shared" si="1"/>
        <v/>
      </c>
      <c r="AJ4" s="391" t="str">
        <f t="shared" si="1"/>
        <v/>
      </c>
      <c r="AK4" s="391" t="str">
        <f t="shared" si="1"/>
        <v/>
      </c>
      <c r="AL4" s="391" t="str">
        <f t="shared" si="1"/>
        <v/>
      </c>
      <c r="AM4" s="391" t="str">
        <f t="shared" si="1"/>
        <v/>
      </c>
      <c r="AN4" s="391" t="str">
        <f t="shared" si="1"/>
        <v/>
      </c>
      <c r="AO4" s="391" t="str">
        <f t="shared" si="1"/>
        <v/>
      </c>
      <c r="AP4" s="391" t="str">
        <f t="shared" si="1"/>
        <v/>
      </c>
      <c r="AQ4" s="3037" t="s">
        <v>67</v>
      </c>
      <c r="AR4" s="3038"/>
      <c r="AY4" s="392"/>
      <c r="AZ4" s="3041" t="s">
        <v>1277</v>
      </c>
      <c r="BA4" s="3042"/>
      <c r="BB4" s="3043" t="s">
        <v>1078</v>
      </c>
      <c r="BC4" s="3044"/>
      <c r="BD4" s="3028">
        <f>COUNTIF(BH6:BH24,"■")</f>
        <v>0</v>
      </c>
      <c r="BE4" s="3028"/>
      <c r="BF4" s="3028"/>
      <c r="BG4" s="3028"/>
      <c r="BH4" s="3028"/>
      <c r="BI4" s="3028">
        <f>COUNTIF(BL6:BL24,"■")</f>
        <v>0</v>
      </c>
      <c r="BJ4" s="3028"/>
      <c r="BK4" s="3028"/>
      <c r="BL4" s="3028"/>
      <c r="BM4" s="3025">
        <f>COUNTIF(BM6:BM24,"■")</f>
        <v>0</v>
      </c>
      <c r="BN4" s="3026"/>
      <c r="BO4" s="3026"/>
      <c r="BP4" s="3026"/>
      <c r="BQ4" s="3026"/>
      <c r="BR4" s="3026"/>
      <c r="BS4" s="3026"/>
      <c r="BT4" s="3026"/>
      <c r="BU4" s="3026"/>
      <c r="BV4" s="3026"/>
      <c r="BW4" s="3026"/>
      <c r="BX4" s="3027"/>
      <c r="BY4" s="3025">
        <f>COUNTIF(BY6:BY24,"■")</f>
        <v>0</v>
      </c>
      <c r="BZ4" s="3026"/>
      <c r="CA4" s="3026"/>
      <c r="CB4" s="3026"/>
      <c r="CC4" s="3026"/>
      <c r="CD4" s="3026"/>
      <c r="CE4" s="3026"/>
      <c r="CF4" s="3027"/>
      <c r="CG4" s="3025">
        <f>COUNTIF(CG6:CG24,"■")</f>
        <v>0</v>
      </c>
      <c r="CH4" s="3026"/>
      <c r="CI4" s="3026"/>
      <c r="CJ4" s="3026"/>
      <c r="CK4" s="3026"/>
      <c r="CL4" s="3026"/>
      <c r="CM4" s="3026"/>
      <c r="CN4" s="3027"/>
      <c r="CO4" s="3028">
        <f>COUNTIF(CO6:CO24,"■")</f>
        <v>0</v>
      </c>
      <c r="CP4" s="3028"/>
      <c r="CQ4" s="3028"/>
      <c r="CR4" s="3028"/>
      <c r="CS4" s="3025">
        <f>COUNTIF(CS6:CS24,"■")</f>
        <v>0</v>
      </c>
      <c r="CT4" s="3026"/>
      <c r="CU4" s="3026"/>
      <c r="CV4" s="3027"/>
      <c r="CW4" s="3025">
        <f>COUNTIF(CW6:CW24,"■")</f>
        <v>0</v>
      </c>
      <c r="CX4" s="3026"/>
      <c r="CY4" s="3026"/>
      <c r="CZ4" s="3027"/>
      <c r="DA4" s="389">
        <f>COUNTIF(DA6:DA24,"■")</f>
        <v>0</v>
      </c>
    </row>
    <row r="5" spans="1:105" ht="14.1" customHeight="1" thickBot="1">
      <c r="A5" s="360"/>
      <c r="B5" s="3032"/>
      <c r="C5" s="3033"/>
      <c r="D5" s="3033"/>
      <c r="E5" s="3033"/>
      <c r="F5" s="3034"/>
      <c r="G5" s="3036"/>
      <c r="H5" s="3033"/>
      <c r="I5" s="3033"/>
      <c r="J5" s="3034"/>
      <c r="K5" s="393" t="s">
        <v>68</v>
      </c>
      <c r="L5" s="394" t="str">
        <f>IFERROR(IF(L4="","",CHOOSE(WEEKDAY(L4,1),"日","月","火","水","木","金","土")),"")</f>
        <v/>
      </c>
      <c r="M5" s="394" t="str">
        <f t="shared" ref="M5:AP5" si="2">IFERROR(IF(M4="","",CHOOSE(WEEKDAY(M4,1),"日","月","火","水","木","金","土")),"")</f>
        <v/>
      </c>
      <c r="N5" s="394" t="str">
        <f t="shared" si="2"/>
        <v/>
      </c>
      <c r="O5" s="394" t="str">
        <f t="shared" si="2"/>
        <v/>
      </c>
      <c r="P5" s="394" t="str">
        <f t="shared" si="2"/>
        <v/>
      </c>
      <c r="Q5" s="394" t="str">
        <f t="shared" si="2"/>
        <v/>
      </c>
      <c r="R5" s="394" t="str">
        <f t="shared" si="2"/>
        <v/>
      </c>
      <c r="S5" s="394" t="str">
        <f t="shared" si="2"/>
        <v/>
      </c>
      <c r="T5" s="394" t="str">
        <f t="shared" si="2"/>
        <v/>
      </c>
      <c r="U5" s="394" t="str">
        <f t="shared" si="2"/>
        <v/>
      </c>
      <c r="V5" s="394" t="str">
        <f t="shared" si="2"/>
        <v/>
      </c>
      <c r="W5" s="394" t="str">
        <f t="shared" si="2"/>
        <v/>
      </c>
      <c r="X5" s="394" t="str">
        <f t="shared" si="2"/>
        <v/>
      </c>
      <c r="Y5" s="394" t="str">
        <f t="shared" si="2"/>
        <v/>
      </c>
      <c r="Z5" s="394" t="str">
        <f t="shared" si="2"/>
        <v/>
      </c>
      <c r="AA5" s="394" t="str">
        <f t="shared" si="2"/>
        <v/>
      </c>
      <c r="AB5" s="394" t="str">
        <f t="shared" si="2"/>
        <v/>
      </c>
      <c r="AC5" s="394" t="str">
        <f t="shared" si="2"/>
        <v/>
      </c>
      <c r="AD5" s="394" t="str">
        <f t="shared" si="2"/>
        <v/>
      </c>
      <c r="AE5" s="394" t="str">
        <f t="shared" si="2"/>
        <v/>
      </c>
      <c r="AF5" s="394" t="str">
        <f t="shared" si="2"/>
        <v/>
      </c>
      <c r="AG5" s="394" t="str">
        <f t="shared" si="2"/>
        <v/>
      </c>
      <c r="AH5" s="394" t="str">
        <f t="shared" si="2"/>
        <v/>
      </c>
      <c r="AI5" s="394" t="str">
        <f t="shared" si="2"/>
        <v/>
      </c>
      <c r="AJ5" s="394" t="str">
        <f t="shared" si="2"/>
        <v/>
      </c>
      <c r="AK5" s="394" t="str">
        <f t="shared" si="2"/>
        <v/>
      </c>
      <c r="AL5" s="394" t="str">
        <f t="shared" si="2"/>
        <v/>
      </c>
      <c r="AM5" s="394" t="str">
        <f t="shared" si="2"/>
        <v/>
      </c>
      <c r="AN5" s="394" t="str">
        <f t="shared" si="2"/>
        <v/>
      </c>
      <c r="AO5" s="394" t="str">
        <f t="shared" si="2"/>
        <v/>
      </c>
      <c r="AP5" s="394" t="str">
        <f t="shared" si="2"/>
        <v/>
      </c>
      <c r="AQ5" s="3039"/>
      <c r="AR5" s="3040"/>
      <c r="AY5" s="395"/>
      <c r="AZ5" s="396" t="s">
        <v>1079</v>
      </c>
      <c r="BA5" s="3047" t="s">
        <v>240</v>
      </c>
      <c r="BB5" s="3048"/>
      <c r="BC5" s="397" t="s">
        <v>1080</v>
      </c>
      <c r="BD5" s="398">
        <v>0.29166666666666669</v>
      </c>
      <c r="BE5" s="399"/>
      <c r="BF5" s="398">
        <v>0.3125</v>
      </c>
      <c r="BG5" s="398"/>
      <c r="BH5" s="398">
        <v>0.33333333333333298</v>
      </c>
      <c r="BI5" s="399"/>
      <c r="BJ5" s="398">
        <v>0.35416666666666702</v>
      </c>
      <c r="BK5" s="398"/>
      <c r="BL5" s="398">
        <v>0.375</v>
      </c>
      <c r="BM5" s="399"/>
      <c r="BN5" s="398">
        <v>0.39583333333333398</v>
      </c>
      <c r="BO5" s="398"/>
      <c r="BP5" s="398">
        <v>0.41666666666666702</v>
      </c>
      <c r="BQ5" s="399"/>
      <c r="BR5" s="398">
        <v>0.4375</v>
      </c>
      <c r="BS5" s="398"/>
      <c r="BT5" s="398">
        <v>0.45833333333333398</v>
      </c>
      <c r="BU5" s="399"/>
      <c r="BV5" s="398">
        <v>0.47916666666666702</v>
      </c>
      <c r="BW5" s="398"/>
      <c r="BX5" s="398">
        <v>0.5</v>
      </c>
      <c r="BY5" s="399"/>
      <c r="BZ5" s="398">
        <v>0.52083333333333304</v>
      </c>
      <c r="CA5" s="398"/>
      <c r="CB5" s="398">
        <v>0.54166666666666696</v>
      </c>
      <c r="CC5" s="399"/>
      <c r="CD5" s="398">
        <v>0.5625</v>
      </c>
      <c r="CE5" s="398"/>
      <c r="CF5" s="398">
        <v>0.58333333333333304</v>
      </c>
      <c r="CG5" s="399"/>
      <c r="CH5" s="398">
        <v>0.60416666666666696</v>
      </c>
      <c r="CI5" s="398"/>
      <c r="CJ5" s="398">
        <v>0.625</v>
      </c>
      <c r="CK5" s="399"/>
      <c r="CL5" s="398">
        <v>0.64583333333333304</v>
      </c>
      <c r="CM5" s="398"/>
      <c r="CN5" s="398">
        <v>0.66666666666666696</v>
      </c>
      <c r="CO5" s="399"/>
      <c r="CP5" s="398">
        <v>0.6875</v>
      </c>
      <c r="CQ5" s="398"/>
      <c r="CR5" s="398">
        <v>0.70833333333333304</v>
      </c>
      <c r="CS5" s="399"/>
      <c r="CT5" s="398">
        <v>0.72916666666666596</v>
      </c>
      <c r="CU5" s="398"/>
      <c r="CV5" s="398">
        <v>0.749999999999999</v>
      </c>
      <c r="CW5" s="399"/>
      <c r="CX5" s="398">
        <v>0.77083333333333204</v>
      </c>
      <c r="CY5" s="398"/>
      <c r="CZ5" s="398">
        <v>0.79166666666666496</v>
      </c>
      <c r="DA5" s="400"/>
    </row>
    <row r="6" spans="1:105" ht="14.1" customHeight="1">
      <c r="A6" s="360"/>
      <c r="B6" s="3049"/>
      <c r="C6" s="3050"/>
      <c r="D6" s="3050"/>
      <c r="E6" s="3050"/>
      <c r="F6" s="3051"/>
      <c r="G6" s="3052" t="s">
        <v>840</v>
      </c>
      <c r="H6" s="3053"/>
      <c r="I6" s="3053"/>
      <c r="J6" s="3054"/>
      <c r="K6" s="376"/>
      <c r="L6" s="376"/>
      <c r="M6" s="376"/>
      <c r="N6" s="376"/>
      <c r="O6" s="376"/>
      <c r="P6" s="376"/>
      <c r="Q6" s="376"/>
      <c r="R6" s="376"/>
      <c r="S6" s="376"/>
      <c r="T6" s="376"/>
      <c r="U6" s="376"/>
      <c r="V6" s="376"/>
      <c r="W6" s="376"/>
      <c r="X6" s="376"/>
      <c r="Y6" s="376"/>
      <c r="Z6" s="376"/>
      <c r="AA6" s="376"/>
      <c r="AB6" s="376"/>
      <c r="AC6" s="376"/>
      <c r="AD6" s="376"/>
      <c r="AE6" s="376"/>
      <c r="AF6" s="376"/>
      <c r="AG6" s="376"/>
      <c r="AH6" s="376"/>
      <c r="AI6" s="376"/>
      <c r="AJ6" s="376"/>
      <c r="AK6" s="376"/>
      <c r="AL6" s="376"/>
      <c r="AM6" s="376"/>
      <c r="AN6" s="376"/>
      <c r="AO6" s="377"/>
      <c r="AP6" s="377"/>
      <c r="AQ6" s="3052"/>
      <c r="AR6" s="3055"/>
      <c r="AS6" s="401"/>
      <c r="AT6" s="401"/>
      <c r="AU6" s="401"/>
      <c r="AY6" s="395"/>
      <c r="AZ6" s="402">
        <v>1</v>
      </c>
      <c r="BA6" s="3056" t="str">
        <f t="shared" ref="BA6:BA24" si="3">IF(B6="","",B6)</f>
        <v/>
      </c>
      <c r="BB6" s="3057"/>
      <c r="BC6" s="403"/>
      <c r="BD6" s="404" t="str">
        <f>IF($BC6="","",IF(VLOOKUP($BC6,$AZ$27:$DA$41,5,0)="","",VLOOKUP($BC6,$AZ$27:$DA$41,5,0)))</f>
        <v/>
      </c>
      <c r="BE6" s="405" t="str">
        <f>IF($BC6="","",IF(VLOOKUP($BC6,$AZ$27:$DA$41,6,0)="","",VLOOKUP($BC6,$AZ$27:$DA$41,6,0)))</f>
        <v/>
      </c>
      <c r="BF6" s="405" t="str">
        <f>IF($BC6="","",IF(VLOOKUP($BC6,$AZ$27:$DA$41,7,0)="","",VLOOKUP($BC6,$AZ$27:$DA$41,7,0)))</f>
        <v/>
      </c>
      <c r="BG6" s="405" t="str">
        <f>IF($BC6="","",IF(VLOOKUP($BC6,$AZ$27:$DA$41,8,0)="","",VLOOKUP($BC6,$AZ$27:$DA$41,8,0)))</f>
        <v/>
      </c>
      <c r="BH6" s="405" t="str">
        <f>IF($BC6="","",IF(VLOOKUP($BC6,$AZ$27:$DA$41,9,0)="","",VLOOKUP($BC6,$AZ$27:$DA$41,9,0)))</f>
        <v/>
      </c>
      <c r="BI6" s="405" t="str">
        <f>IF($BC6="","",IF(VLOOKUP($BC6,$AZ$27:$DA$41,10,0)="","",VLOOKUP($BC6,$AZ$27:$DA$41,10,0)))</f>
        <v/>
      </c>
      <c r="BJ6" s="405" t="str">
        <f>IF($BC6="","",IF(VLOOKUP($BC6,$AZ$27:$DA$41,11,0)="","",VLOOKUP($BC6,$AZ$27:$DA$41,11,0)))</f>
        <v/>
      </c>
      <c r="BK6" s="405" t="str">
        <f>IF($BC6="","",IF(VLOOKUP($BC6,$AZ$27:$DA$41,12,0)="","",VLOOKUP($BC6,$AZ$27:$DA$41,12,0)))</f>
        <v/>
      </c>
      <c r="BL6" s="405" t="str">
        <f>IF($BC6="","",IF(VLOOKUP($BC6,$AZ$27:$DA$41,13,0)="","",VLOOKUP($BC6,$AZ$27:$DA$41,13,0)))</f>
        <v/>
      </c>
      <c r="BM6" s="405" t="str">
        <f>IF($BC6="","",IF(VLOOKUP($BC6,$AZ$27:$DA$41,14,0)="","",VLOOKUP($BC6,$AZ$27:$DA$41,14,0)))</f>
        <v/>
      </c>
      <c r="BN6" s="405" t="str">
        <f>IF($BC6="","",IF(VLOOKUP($BC6,$AZ$27:$DA$41,15,0)="","",VLOOKUP($BC6,$AZ$27:$DA$41,15,0)))</f>
        <v/>
      </c>
      <c r="BO6" s="405" t="str">
        <f>IF($BC6="","",IF(VLOOKUP($BC6,$AZ$27:$DA$41,16,0)="","",VLOOKUP($BC6,$AZ$27:$DA$41,16,0)))</f>
        <v/>
      </c>
      <c r="BP6" s="405" t="str">
        <f>IF($BC6="","",IF(VLOOKUP($BC6,$AZ$27:$DA$41,17,0)="","",VLOOKUP($BC6,$AZ$27:$DA$41,17,0)))</f>
        <v/>
      </c>
      <c r="BQ6" s="405" t="str">
        <f>IF($BC6="","",IF(VLOOKUP($BC6,$AZ$27:$DA$41,18,0)="","",VLOOKUP($BC6,$AZ$27:$DA$41,18,0)))</f>
        <v/>
      </c>
      <c r="BR6" s="405" t="str">
        <f>IF($BC6="","",IF(VLOOKUP($BC6,$AZ$27:$DA$41,19,0)="","",VLOOKUP($BC6,$AZ$27:$DA$41,19,0)))</f>
        <v/>
      </c>
      <c r="BS6" s="405" t="str">
        <f>IF($BC6="","",IF(VLOOKUP($BC6,$AZ$27:$DA$41,20,0)="","",VLOOKUP($BC6,$AZ$27:$DA$41,20,0)))</f>
        <v/>
      </c>
      <c r="BT6" s="405" t="str">
        <f>IF($BC6="","",IF(VLOOKUP($BC6,$AZ$27:$DA$41,21,0)="","",VLOOKUP($BC6,$AZ$27:$DA$41,21,0)))</f>
        <v/>
      </c>
      <c r="BU6" s="405" t="str">
        <f>IF($BC6="","",IF(VLOOKUP($BC6,$AZ$27:$DA$41,22,0)="","",VLOOKUP($BC6,$AZ$27:$DA$41,22,0)))</f>
        <v/>
      </c>
      <c r="BV6" s="405" t="str">
        <f>IF($BC6="","",IF(VLOOKUP($BC6,$AZ$27:$DA$41,23,0)="","",VLOOKUP($BC6,$AZ$27:$DA$41,23,0)))</f>
        <v/>
      </c>
      <c r="BW6" s="405" t="str">
        <f>IF($BC6="","",IF(VLOOKUP($BC6,$AZ$27:$DA$41,24,0)="","",VLOOKUP($BC6,$AZ$27:$DA$41,24,0)))</f>
        <v/>
      </c>
      <c r="BX6" s="405" t="str">
        <f>IF($BC6="","",IF(VLOOKUP($BC6,$AZ$27:$DA$41,25,0)="","",VLOOKUP($BC6,$AZ$27:$DA$41,25,0)))</f>
        <v/>
      </c>
      <c r="BY6" s="405" t="str">
        <f>IF($BC6="","",IF(VLOOKUP($BC6,$AZ$27:$DA$41,26,0)="","",VLOOKUP($BC6,$AZ$27:$DA$41,26,0)))</f>
        <v/>
      </c>
      <c r="BZ6" s="405" t="str">
        <f>IF($BC6="","",IF(VLOOKUP($BC6,$AZ$27:$DA$41,27,0)="","",VLOOKUP($BC6,$AZ$27:$DA$41,27,0)))</f>
        <v/>
      </c>
      <c r="CA6" s="405" t="str">
        <f>IF($BC6="","",IF(VLOOKUP($BC6,$AZ$27:$DA$41,28,0)="","",VLOOKUP($BC6,$AZ$27:$DA$41,28,0)))</f>
        <v/>
      </c>
      <c r="CB6" s="405" t="str">
        <f>IF($BC6="","",IF(VLOOKUP($BC6,$AZ$27:$DA$41,29,0)="","",VLOOKUP($BC6,$AZ$27:$DA$41,29,0)))</f>
        <v/>
      </c>
      <c r="CC6" s="405" t="str">
        <f>IF($BC6="","",IF(VLOOKUP($BC6,$AZ$27:$DA$41,30,0)="","",VLOOKUP($BC6,$AZ$27:$DA$41,30,0)))</f>
        <v/>
      </c>
      <c r="CD6" s="405" t="str">
        <f>IF($BC6="","",IF(VLOOKUP($BC6,$AZ$27:$DA$41,31,0)="","",VLOOKUP($BC6,$AZ$27:$DA$41,31,0)))</f>
        <v/>
      </c>
      <c r="CE6" s="405" t="str">
        <f>IF($BC6="","",IF(VLOOKUP($BC6,$AZ$27:$DA$41,32,0)="","",VLOOKUP($BC6,$AZ$27:$DA$41,32,0)))</f>
        <v/>
      </c>
      <c r="CF6" s="405" t="str">
        <f>IF($BC6="","",IF(VLOOKUP($BC6,$AZ$27:$DA$41,33,0)="","",VLOOKUP($BC6,$AZ$27:$DA$41,33,0)))</f>
        <v/>
      </c>
      <c r="CG6" s="405" t="str">
        <f>IF($BC6="","",IF(VLOOKUP($BC6,$AZ$27:$DA$41,34,0)="","",VLOOKUP($BC6,$AZ$27:$DA$41,34,0)))</f>
        <v/>
      </c>
      <c r="CH6" s="405" t="str">
        <f>IF($BC6="","",IF(VLOOKUP($BC6,$AZ$27:$DA$41,35,0)="","",VLOOKUP($BC6,$AZ$27:$DA$41,35,0)))</f>
        <v/>
      </c>
      <c r="CI6" s="405" t="str">
        <f>IF($BC6="","",IF(VLOOKUP($BC6,$AZ$27:$DA$41,36,0)="","",VLOOKUP($BC6,$AZ$27:$DA$41,36,0)))</f>
        <v/>
      </c>
      <c r="CJ6" s="405" t="str">
        <f>IF($BC6="","",IF(VLOOKUP($BC6,$AZ$27:$DA$41,37,0)="","",VLOOKUP($BC6,$AZ$27:$DA$41,37,0)))</f>
        <v/>
      </c>
      <c r="CK6" s="405" t="str">
        <f>IF($BC6="","",IF(VLOOKUP($BC6,$AZ$27:$DA$41,38,0)="","",VLOOKUP($BC6,$AZ$27:$DA$41,38,0)))</f>
        <v/>
      </c>
      <c r="CL6" s="405" t="str">
        <f>IF($BC6="","",IF(VLOOKUP($BC6,$AZ$27:$DA$41,39,0)="","",VLOOKUP($BC6,$AZ$27:$DA$41,39,0)))</f>
        <v/>
      </c>
      <c r="CM6" s="405" t="str">
        <f>IF($BC6="","",IF(VLOOKUP($BC6,$AZ$27:$DA$41,40,0)="","",VLOOKUP($BC6,$AZ$27:$DA$41,40,0)))</f>
        <v/>
      </c>
      <c r="CN6" s="405" t="str">
        <f>IF($BC6="","",IF(VLOOKUP($BC6,$AZ$27:$DA$41,41,0)="","",VLOOKUP($BC6,$AZ$27:$DA$41,41,0)))</f>
        <v/>
      </c>
      <c r="CO6" s="405" t="str">
        <f>IF($BC6="","",IF(VLOOKUP($BC6,$AZ$27:$DA$41,42,0)="","",VLOOKUP($BC6,$AZ$27:$DA$41,42,0)))</f>
        <v/>
      </c>
      <c r="CP6" s="405" t="str">
        <f>IF($BC6="","",IF(VLOOKUP($BC6,$AZ$27:$DA$41,43,0)="","",VLOOKUP($BC6,$AZ$27:$DA$41,43,0)))</f>
        <v/>
      </c>
      <c r="CQ6" s="405" t="str">
        <f>IF($BC6="","",IF(VLOOKUP($BC6,$AZ$27:$DA$41,44,0)="","",VLOOKUP($BC6,$AZ$27:$DA$41,44,0)))</f>
        <v/>
      </c>
      <c r="CR6" s="405" t="str">
        <f>IF($BC6="","",IF(VLOOKUP($BC6,$AZ$27:$DA$41,45,0)="","",VLOOKUP($BC6,$AZ$27:$DA$41,45,0)))</f>
        <v/>
      </c>
      <c r="CS6" s="405" t="str">
        <f>IF($BC6="","",IF(VLOOKUP($BC6,$AZ$27:$DA$41,46,0)="","",VLOOKUP($BC6,$AZ$27:$DA$41,46,0)))</f>
        <v/>
      </c>
      <c r="CT6" s="405" t="str">
        <f>IF($BC6="","",IF(VLOOKUP($BC6,$AZ$27:$DA$41,47,0)="","",VLOOKUP($BC6,$AZ$27:$DA$41,47,0)))</f>
        <v/>
      </c>
      <c r="CU6" s="405" t="str">
        <f>IF($BC6="","",IF(VLOOKUP($BC6,$AZ$27:$DA$41,48,0)="","",VLOOKUP($BC6,$AZ$27:$DA$41,48,0)))</f>
        <v/>
      </c>
      <c r="CV6" s="405" t="str">
        <f>IF($BC6="","",IF(VLOOKUP($BC6,$AZ$27:$DA$41,49,0)="","",VLOOKUP($BC6,$AZ$27:$DA$41,49,0)))</f>
        <v/>
      </c>
      <c r="CW6" s="405" t="str">
        <f>IF($BC6="","",IF(VLOOKUP($BC6,$AZ$27:$DA$41,50,0)="","",VLOOKUP($BC6,$AZ$27:$DA$41,50,0)))</f>
        <v/>
      </c>
      <c r="CX6" s="405" t="str">
        <f>IF($BC6="","",IF(VLOOKUP($BC6,$AZ$27:$DA$41,51,0)="","",VLOOKUP($BC6,$AZ$27:$DA$41,51,0)))</f>
        <v/>
      </c>
      <c r="CY6" s="405" t="str">
        <f>IF($BC6="","",IF(VLOOKUP($BC6,$AZ$27:$DA$41,52,0)="","",VLOOKUP($BC6,$AZ$27:$DA$41,52,0)))</f>
        <v/>
      </c>
      <c r="CZ6" s="405" t="str">
        <f>IF($BC6="","",IF(VLOOKUP($BC6,$AZ$27:$DA$41,53,0)="","",VLOOKUP($BC6,$AZ$27:$DA$41,53,0)))</f>
        <v/>
      </c>
      <c r="DA6" s="405" t="str">
        <f>IF($BC6="","",IF(VLOOKUP($BC6,$AZ$27:$DA$41,54,0)="","",VLOOKUP($BC6,$AZ$27:$DA$41,54,0)))</f>
        <v/>
      </c>
    </row>
    <row r="7" spans="1:105" ht="14.1" customHeight="1">
      <c r="A7" s="360"/>
      <c r="B7" s="3058"/>
      <c r="C7" s="3059"/>
      <c r="D7" s="3059"/>
      <c r="E7" s="3059"/>
      <c r="F7" s="3060"/>
      <c r="G7" s="3061" t="s">
        <v>61</v>
      </c>
      <c r="H7" s="3066"/>
      <c r="I7" s="3066"/>
      <c r="J7" s="3067"/>
      <c r="K7" s="278"/>
      <c r="L7" s="278"/>
      <c r="M7" s="278"/>
      <c r="N7" s="378"/>
      <c r="O7" s="278"/>
      <c r="P7" s="278"/>
      <c r="Q7" s="278"/>
      <c r="R7" s="278"/>
      <c r="S7" s="378"/>
      <c r="T7" s="378"/>
      <c r="U7" s="378"/>
      <c r="V7" s="378"/>
      <c r="W7" s="378"/>
      <c r="X7" s="378"/>
      <c r="Y7" s="378"/>
      <c r="Z7" s="378"/>
      <c r="AA7" s="378"/>
      <c r="AB7" s="378"/>
      <c r="AC7" s="378"/>
      <c r="AD7" s="378"/>
      <c r="AE7" s="378"/>
      <c r="AF7" s="378"/>
      <c r="AG7" s="378"/>
      <c r="AH7" s="378"/>
      <c r="AI7" s="378"/>
      <c r="AJ7" s="378"/>
      <c r="AK7" s="378"/>
      <c r="AL7" s="378"/>
      <c r="AM7" s="378"/>
      <c r="AN7" s="378"/>
      <c r="AO7" s="379"/>
      <c r="AP7" s="379"/>
      <c r="AQ7" s="3064"/>
      <c r="AR7" s="3065"/>
      <c r="AY7" s="395"/>
      <c r="AZ7" s="402">
        <v>2</v>
      </c>
      <c r="BA7" s="3056" t="str">
        <f t="shared" si="3"/>
        <v/>
      </c>
      <c r="BB7" s="3057"/>
      <c r="BC7" s="406"/>
      <c r="BD7" s="404" t="str">
        <f t="shared" ref="BD7:BD24" si="4">IF($BC7="","",IF(VLOOKUP($BC7,$AZ$27:$DA$41,5,0)="","",VLOOKUP($BC7,$AZ$27:$DA$41,5,0)))</f>
        <v/>
      </c>
      <c r="BE7" s="405" t="str">
        <f t="shared" ref="BE7:BE24" si="5">IF($BC7="","",IF(VLOOKUP($BC7,$AZ$27:$DA$41,6,0)="","",VLOOKUP($BC7,$AZ$27:$DA$41,6,0)))</f>
        <v/>
      </c>
      <c r="BF7" s="405" t="str">
        <f t="shared" ref="BF7:BF24" si="6">IF($BC7="","",IF(VLOOKUP($BC7,$AZ$27:$DA$41,7,0)="","",VLOOKUP($BC7,$AZ$27:$DA$41,7,0)))</f>
        <v/>
      </c>
      <c r="BG7" s="405" t="str">
        <f t="shared" ref="BG7:BG24" si="7">IF($BC7="","",IF(VLOOKUP($BC7,$AZ$27:$DA$41,8,0)="","",VLOOKUP($BC7,$AZ$27:$DA$41,8,0)))</f>
        <v/>
      </c>
      <c r="BH7" s="405" t="str">
        <f t="shared" ref="BH7:BH24" si="8">IF($BC7="","",IF(VLOOKUP($BC7,$AZ$27:$DA$41,9,0)="","",VLOOKUP($BC7,$AZ$27:$DA$41,9,0)))</f>
        <v/>
      </c>
      <c r="BI7" s="405" t="str">
        <f t="shared" ref="BI7:BI24" si="9">IF($BC7="","",IF(VLOOKUP($BC7,$AZ$27:$DA$41,10,0)="","",VLOOKUP($BC7,$AZ$27:$DA$41,10,0)))</f>
        <v/>
      </c>
      <c r="BJ7" s="405" t="str">
        <f t="shared" ref="BJ7:BJ24" si="10">IF($BC7="","",IF(VLOOKUP($BC7,$AZ$27:$DA$41,11,0)="","",VLOOKUP($BC7,$AZ$27:$DA$41,11,0)))</f>
        <v/>
      </c>
      <c r="BK7" s="405" t="str">
        <f t="shared" ref="BK7:BK24" si="11">IF($BC7="","",IF(VLOOKUP($BC7,$AZ$27:$DA$41,12,0)="","",VLOOKUP($BC7,$AZ$27:$DA$41,12,0)))</f>
        <v/>
      </c>
      <c r="BL7" s="405" t="str">
        <f t="shared" ref="BL7:BL24" si="12">IF($BC7="","",IF(VLOOKUP($BC7,$AZ$27:$DA$41,13,0)="","",VLOOKUP($BC7,$AZ$27:$DA$41,13,0)))</f>
        <v/>
      </c>
      <c r="BM7" s="405" t="str">
        <f t="shared" ref="BM7:BM24" si="13">IF($BC7="","",IF(VLOOKUP($BC7,$AZ$27:$DA$41,14,0)="","",VLOOKUP($BC7,$AZ$27:$DA$41,14,0)))</f>
        <v/>
      </c>
      <c r="BN7" s="405" t="str">
        <f t="shared" ref="BN7:BN24" si="14">IF($BC7="","",IF(VLOOKUP($BC7,$AZ$27:$DA$41,15,0)="","",VLOOKUP($BC7,$AZ$27:$DA$41,15,0)))</f>
        <v/>
      </c>
      <c r="BO7" s="405" t="str">
        <f t="shared" ref="BO7:BO24" si="15">IF($BC7="","",IF(VLOOKUP($BC7,$AZ$27:$DA$41,16,0)="","",VLOOKUP($BC7,$AZ$27:$DA$41,16,0)))</f>
        <v/>
      </c>
      <c r="BP7" s="405" t="str">
        <f t="shared" ref="BP7:BP24" si="16">IF($BC7="","",IF(VLOOKUP($BC7,$AZ$27:$DA$41,17,0)="","",VLOOKUP($BC7,$AZ$27:$DA$41,17,0)))</f>
        <v/>
      </c>
      <c r="BQ7" s="405" t="str">
        <f t="shared" ref="BQ7:BQ24" si="17">IF($BC7="","",IF(VLOOKUP($BC7,$AZ$27:$DA$41,18,0)="","",VLOOKUP($BC7,$AZ$27:$DA$41,18,0)))</f>
        <v/>
      </c>
      <c r="BR7" s="405" t="str">
        <f t="shared" ref="BR7:BR24" si="18">IF($BC7="","",IF(VLOOKUP($BC7,$AZ$27:$DA$41,19,0)="","",VLOOKUP($BC7,$AZ$27:$DA$41,19,0)))</f>
        <v/>
      </c>
      <c r="BS7" s="405" t="str">
        <f t="shared" ref="BS7:BS24" si="19">IF($BC7="","",IF(VLOOKUP($BC7,$AZ$27:$DA$41,20,0)="","",VLOOKUP($BC7,$AZ$27:$DA$41,20,0)))</f>
        <v/>
      </c>
      <c r="BT7" s="405" t="str">
        <f t="shared" ref="BT7:BT24" si="20">IF($BC7="","",IF(VLOOKUP($BC7,$AZ$27:$DA$41,21,0)="","",VLOOKUP($BC7,$AZ$27:$DA$41,21,0)))</f>
        <v/>
      </c>
      <c r="BU7" s="405" t="str">
        <f t="shared" ref="BU7:BU24" si="21">IF($BC7="","",IF(VLOOKUP($BC7,$AZ$27:$DA$41,22,0)="","",VLOOKUP($BC7,$AZ$27:$DA$41,22,0)))</f>
        <v/>
      </c>
      <c r="BV7" s="405" t="str">
        <f t="shared" ref="BV7:BV24" si="22">IF($BC7="","",IF(VLOOKUP($BC7,$AZ$27:$DA$41,23,0)="","",VLOOKUP($BC7,$AZ$27:$DA$41,23,0)))</f>
        <v/>
      </c>
      <c r="BW7" s="405" t="str">
        <f t="shared" ref="BW7:BW24" si="23">IF($BC7="","",IF(VLOOKUP($BC7,$AZ$27:$DA$41,24,0)="","",VLOOKUP($BC7,$AZ$27:$DA$41,24,0)))</f>
        <v/>
      </c>
      <c r="BX7" s="405" t="str">
        <f t="shared" ref="BX7:BX24" si="24">IF($BC7="","",IF(VLOOKUP($BC7,$AZ$27:$DA$41,25,0)="","",VLOOKUP($BC7,$AZ$27:$DA$41,25,0)))</f>
        <v/>
      </c>
      <c r="BY7" s="405" t="str">
        <f t="shared" ref="BY7:BY24" si="25">IF($BC7="","",IF(VLOOKUP($BC7,$AZ$27:$DA$41,26,0)="","",VLOOKUP($BC7,$AZ$27:$DA$41,26,0)))</f>
        <v/>
      </c>
      <c r="BZ7" s="405" t="str">
        <f t="shared" ref="BZ7:BZ24" si="26">IF($BC7="","",IF(VLOOKUP($BC7,$AZ$27:$DA$41,27,0)="","",VLOOKUP($BC7,$AZ$27:$DA$41,27,0)))</f>
        <v/>
      </c>
      <c r="CA7" s="405" t="str">
        <f t="shared" ref="CA7:CA24" si="27">IF($BC7="","",IF(VLOOKUP($BC7,$AZ$27:$DA$41,28,0)="","",VLOOKUP($BC7,$AZ$27:$DA$41,28,0)))</f>
        <v/>
      </c>
      <c r="CB7" s="405" t="str">
        <f t="shared" ref="CB7:CB24" si="28">IF($BC7="","",IF(VLOOKUP($BC7,$AZ$27:$DA$41,29,0)="","",VLOOKUP($BC7,$AZ$27:$DA$41,29,0)))</f>
        <v/>
      </c>
      <c r="CC7" s="405" t="str">
        <f t="shared" ref="CC7:CC24" si="29">IF($BC7="","",IF(VLOOKUP($BC7,$AZ$27:$DA$41,30,0)="","",VLOOKUP($BC7,$AZ$27:$DA$41,30,0)))</f>
        <v/>
      </c>
      <c r="CD7" s="405" t="str">
        <f t="shared" ref="CD7:CD24" si="30">IF($BC7="","",IF(VLOOKUP($BC7,$AZ$27:$DA$41,31,0)="","",VLOOKUP($BC7,$AZ$27:$DA$41,31,0)))</f>
        <v/>
      </c>
      <c r="CE7" s="405" t="str">
        <f t="shared" ref="CE7:CE24" si="31">IF($BC7="","",IF(VLOOKUP($BC7,$AZ$27:$DA$41,32,0)="","",VLOOKUP($BC7,$AZ$27:$DA$41,32,0)))</f>
        <v/>
      </c>
      <c r="CF7" s="405" t="str">
        <f t="shared" ref="CF7:CF24" si="32">IF($BC7="","",IF(VLOOKUP($BC7,$AZ$27:$DA$41,33,0)="","",VLOOKUP($BC7,$AZ$27:$DA$41,33,0)))</f>
        <v/>
      </c>
      <c r="CG7" s="405" t="str">
        <f t="shared" ref="CG7:CG24" si="33">IF($BC7="","",IF(VLOOKUP($BC7,$AZ$27:$DA$41,34,0)="","",VLOOKUP($BC7,$AZ$27:$DA$41,34,0)))</f>
        <v/>
      </c>
      <c r="CH7" s="405" t="str">
        <f t="shared" ref="CH7:CH24" si="34">IF($BC7="","",IF(VLOOKUP($BC7,$AZ$27:$DA$41,35,0)="","",VLOOKUP($BC7,$AZ$27:$DA$41,35,0)))</f>
        <v/>
      </c>
      <c r="CI7" s="405" t="str">
        <f t="shared" ref="CI7:CI24" si="35">IF($BC7="","",IF(VLOOKUP($BC7,$AZ$27:$DA$41,36,0)="","",VLOOKUP($BC7,$AZ$27:$DA$41,36,0)))</f>
        <v/>
      </c>
      <c r="CJ7" s="405" t="str">
        <f t="shared" ref="CJ7:CJ24" si="36">IF($BC7="","",IF(VLOOKUP($BC7,$AZ$27:$DA$41,37,0)="","",VLOOKUP($BC7,$AZ$27:$DA$41,37,0)))</f>
        <v/>
      </c>
      <c r="CK7" s="405" t="str">
        <f t="shared" ref="CK7:CK24" si="37">IF($BC7="","",IF(VLOOKUP($BC7,$AZ$27:$DA$41,38,0)="","",VLOOKUP($BC7,$AZ$27:$DA$41,38,0)))</f>
        <v/>
      </c>
      <c r="CL7" s="405" t="str">
        <f t="shared" ref="CL7:CL24" si="38">IF($BC7="","",IF(VLOOKUP($BC7,$AZ$27:$DA$41,39,0)="","",VLOOKUP($BC7,$AZ$27:$DA$41,39,0)))</f>
        <v/>
      </c>
      <c r="CM7" s="405" t="str">
        <f t="shared" ref="CM7:CM24" si="39">IF($BC7="","",IF(VLOOKUP($BC7,$AZ$27:$DA$41,40,0)="","",VLOOKUP($BC7,$AZ$27:$DA$41,40,0)))</f>
        <v/>
      </c>
      <c r="CN7" s="405" t="str">
        <f t="shared" ref="CN7:CN24" si="40">IF($BC7="","",IF(VLOOKUP($BC7,$AZ$27:$DA$41,41,0)="","",VLOOKUP($BC7,$AZ$27:$DA$41,41,0)))</f>
        <v/>
      </c>
      <c r="CO7" s="405" t="str">
        <f t="shared" ref="CO7:CO24" si="41">IF($BC7="","",IF(VLOOKUP($BC7,$AZ$27:$DA$41,42,0)="","",VLOOKUP($BC7,$AZ$27:$DA$41,42,0)))</f>
        <v/>
      </c>
      <c r="CP7" s="405" t="str">
        <f t="shared" ref="CP7:CP24" si="42">IF($BC7="","",IF(VLOOKUP($BC7,$AZ$27:$DA$41,43,0)="","",VLOOKUP($BC7,$AZ$27:$DA$41,43,0)))</f>
        <v/>
      </c>
      <c r="CQ7" s="405" t="str">
        <f t="shared" ref="CQ7:CQ24" si="43">IF($BC7="","",IF(VLOOKUP($BC7,$AZ$27:$DA$41,44,0)="","",VLOOKUP($BC7,$AZ$27:$DA$41,44,0)))</f>
        <v/>
      </c>
      <c r="CR7" s="405" t="str">
        <f t="shared" ref="CR7:CR24" si="44">IF($BC7="","",IF(VLOOKUP($BC7,$AZ$27:$DA$41,45,0)="","",VLOOKUP($BC7,$AZ$27:$DA$41,45,0)))</f>
        <v/>
      </c>
      <c r="CS7" s="405" t="str">
        <f t="shared" ref="CS7:CS24" si="45">IF($BC7="","",IF(VLOOKUP($BC7,$AZ$27:$DA$41,46,0)="","",VLOOKUP($BC7,$AZ$27:$DA$41,46,0)))</f>
        <v/>
      </c>
      <c r="CT7" s="405" t="str">
        <f t="shared" ref="CT7:CT24" si="46">IF($BC7="","",IF(VLOOKUP($BC7,$AZ$27:$DA$41,47,0)="","",VLOOKUP($BC7,$AZ$27:$DA$41,47,0)))</f>
        <v/>
      </c>
      <c r="CU7" s="405" t="str">
        <f t="shared" ref="CU7:CU24" si="47">IF($BC7="","",IF(VLOOKUP($BC7,$AZ$27:$DA$41,48,0)="","",VLOOKUP($BC7,$AZ$27:$DA$41,48,0)))</f>
        <v/>
      </c>
      <c r="CV7" s="405" t="str">
        <f t="shared" ref="CV7:CV24" si="48">IF($BC7="","",IF(VLOOKUP($BC7,$AZ$27:$DA$41,49,0)="","",VLOOKUP($BC7,$AZ$27:$DA$41,49,0)))</f>
        <v/>
      </c>
      <c r="CW7" s="405" t="str">
        <f t="shared" ref="CW7:CW24" si="49">IF($BC7="","",IF(VLOOKUP($BC7,$AZ$27:$DA$41,50,0)="","",VLOOKUP($BC7,$AZ$27:$DA$41,50,0)))</f>
        <v/>
      </c>
      <c r="CX7" s="405" t="str">
        <f t="shared" ref="CX7:CX24" si="50">IF($BC7="","",IF(VLOOKUP($BC7,$AZ$27:$DA$41,51,0)="","",VLOOKUP($BC7,$AZ$27:$DA$41,51,0)))</f>
        <v/>
      </c>
      <c r="CY7" s="405" t="str">
        <f t="shared" ref="CY7:CY24" si="51">IF($BC7="","",IF(VLOOKUP($BC7,$AZ$27:$DA$41,52,0)="","",VLOOKUP($BC7,$AZ$27:$DA$41,52,0)))</f>
        <v/>
      </c>
      <c r="CZ7" s="405" t="str">
        <f t="shared" ref="CZ7:CZ24" si="52">IF($BC7="","",IF(VLOOKUP($BC7,$AZ$27:$DA$41,53,0)="","",VLOOKUP($BC7,$AZ$27:$DA$41,53,0)))</f>
        <v/>
      </c>
      <c r="DA7" s="405" t="str">
        <f t="shared" ref="DA7:DA24" si="53">IF($BC7="","",IF(VLOOKUP($BC7,$AZ$27:$DA$41,54,0)="","",VLOOKUP($BC7,$AZ$27:$DA$41,54,0)))</f>
        <v/>
      </c>
    </row>
    <row r="8" spans="1:105" ht="14.1" customHeight="1">
      <c r="A8" s="360"/>
      <c r="B8" s="3058"/>
      <c r="C8" s="3059"/>
      <c r="D8" s="3059"/>
      <c r="E8" s="3059"/>
      <c r="F8" s="3060"/>
      <c r="G8" s="3061" t="s">
        <v>64</v>
      </c>
      <c r="H8" s="3062"/>
      <c r="I8" s="3062"/>
      <c r="J8" s="3063"/>
      <c r="K8" s="278"/>
      <c r="L8" s="278"/>
      <c r="M8" s="278"/>
      <c r="N8" s="278"/>
      <c r="O8" s="278"/>
      <c r="P8" s="278"/>
      <c r="Q8" s="278"/>
      <c r="R8" s="278"/>
      <c r="S8" s="378"/>
      <c r="T8" s="378"/>
      <c r="U8" s="378"/>
      <c r="V8" s="378"/>
      <c r="W8" s="378"/>
      <c r="X8" s="378"/>
      <c r="Y8" s="378"/>
      <c r="Z8" s="378"/>
      <c r="AA8" s="378"/>
      <c r="AB8" s="378"/>
      <c r="AC8" s="378"/>
      <c r="AD8" s="378"/>
      <c r="AE8" s="378"/>
      <c r="AF8" s="378"/>
      <c r="AG8" s="378"/>
      <c r="AH8" s="378"/>
      <c r="AI8" s="378"/>
      <c r="AJ8" s="378"/>
      <c r="AK8" s="378"/>
      <c r="AL8" s="378"/>
      <c r="AM8" s="378"/>
      <c r="AN8" s="378"/>
      <c r="AO8" s="379"/>
      <c r="AP8" s="379"/>
      <c r="AQ8" s="3064"/>
      <c r="AR8" s="3065"/>
      <c r="AY8" s="395"/>
      <c r="AZ8" s="402">
        <v>3</v>
      </c>
      <c r="BA8" s="3056" t="str">
        <f t="shared" si="3"/>
        <v/>
      </c>
      <c r="BB8" s="3057"/>
      <c r="BC8" s="406"/>
      <c r="BD8" s="404" t="str">
        <f t="shared" si="4"/>
        <v/>
      </c>
      <c r="BE8" s="405" t="str">
        <f t="shared" si="5"/>
        <v/>
      </c>
      <c r="BF8" s="405" t="str">
        <f t="shared" si="6"/>
        <v/>
      </c>
      <c r="BG8" s="405" t="str">
        <f t="shared" si="7"/>
        <v/>
      </c>
      <c r="BH8" s="405" t="str">
        <f t="shared" si="8"/>
        <v/>
      </c>
      <c r="BI8" s="405" t="str">
        <f t="shared" si="9"/>
        <v/>
      </c>
      <c r="BJ8" s="405" t="str">
        <f t="shared" si="10"/>
        <v/>
      </c>
      <c r="BK8" s="405" t="str">
        <f t="shared" si="11"/>
        <v/>
      </c>
      <c r="BL8" s="405" t="str">
        <f t="shared" si="12"/>
        <v/>
      </c>
      <c r="BM8" s="405" t="str">
        <f t="shared" si="13"/>
        <v/>
      </c>
      <c r="BN8" s="405" t="str">
        <f t="shared" si="14"/>
        <v/>
      </c>
      <c r="BO8" s="405" t="str">
        <f t="shared" si="15"/>
        <v/>
      </c>
      <c r="BP8" s="405" t="str">
        <f t="shared" si="16"/>
        <v/>
      </c>
      <c r="BQ8" s="405" t="str">
        <f t="shared" si="17"/>
        <v/>
      </c>
      <c r="BR8" s="405" t="str">
        <f t="shared" si="18"/>
        <v/>
      </c>
      <c r="BS8" s="405" t="str">
        <f t="shared" si="19"/>
        <v/>
      </c>
      <c r="BT8" s="405" t="str">
        <f t="shared" si="20"/>
        <v/>
      </c>
      <c r="BU8" s="405" t="str">
        <f t="shared" si="21"/>
        <v/>
      </c>
      <c r="BV8" s="405" t="str">
        <f t="shared" si="22"/>
        <v/>
      </c>
      <c r="BW8" s="405" t="str">
        <f t="shared" si="23"/>
        <v/>
      </c>
      <c r="BX8" s="405" t="str">
        <f t="shared" si="24"/>
        <v/>
      </c>
      <c r="BY8" s="405" t="str">
        <f t="shared" si="25"/>
        <v/>
      </c>
      <c r="BZ8" s="405" t="str">
        <f t="shared" si="26"/>
        <v/>
      </c>
      <c r="CA8" s="405" t="str">
        <f t="shared" si="27"/>
        <v/>
      </c>
      <c r="CB8" s="405" t="str">
        <f t="shared" si="28"/>
        <v/>
      </c>
      <c r="CC8" s="405" t="str">
        <f t="shared" si="29"/>
        <v/>
      </c>
      <c r="CD8" s="405" t="str">
        <f t="shared" si="30"/>
        <v/>
      </c>
      <c r="CE8" s="405" t="str">
        <f t="shared" si="31"/>
        <v/>
      </c>
      <c r="CF8" s="405" t="str">
        <f t="shared" si="32"/>
        <v/>
      </c>
      <c r="CG8" s="405" t="str">
        <f t="shared" si="33"/>
        <v/>
      </c>
      <c r="CH8" s="405" t="str">
        <f t="shared" si="34"/>
        <v/>
      </c>
      <c r="CI8" s="405" t="str">
        <f t="shared" si="35"/>
        <v/>
      </c>
      <c r="CJ8" s="405" t="str">
        <f t="shared" si="36"/>
        <v/>
      </c>
      <c r="CK8" s="405" t="str">
        <f t="shared" si="37"/>
        <v/>
      </c>
      <c r="CL8" s="405" t="str">
        <f t="shared" si="38"/>
        <v/>
      </c>
      <c r="CM8" s="405" t="str">
        <f t="shared" si="39"/>
        <v/>
      </c>
      <c r="CN8" s="405" t="str">
        <f t="shared" si="40"/>
        <v/>
      </c>
      <c r="CO8" s="405" t="str">
        <f t="shared" si="41"/>
        <v/>
      </c>
      <c r="CP8" s="405" t="str">
        <f t="shared" si="42"/>
        <v/>
      </c>
      <c r="CQ8" s="405" t="str">
        <f t="shared" si="43"/>
        <v/>
      </c>
      <c r="CR8" s="405" t="str">
        <f t="shared" si="44"/>
        <v/>
      </c>
      <c r="CS8" s="405" t="str">
        <f t="shared" si="45"/>
        <v/>
      </c>
      <c r="CT8" s="405" t="str">
        <f t="shared" si="46"/>
        <v/>
      </c>
      <c r="CU8" s="405" t="str">
        <f t="shared" si="47"/>
        <v/>
      </c>
      <c r="CV8" s="405" t="str">
        <f t="shared" si="48"/>
        <v/>
      </c>
      <c r="CW8" s="405" t="str">
        <f t="shared" si="49"/>
        <v/>
      </c>
      <c r="CX8" s="405" t="str">
        <f t="shared" si="50"/>
        <v/>
      </c>
      <c r="CY8" s="405" t="str">
        <f t="shared" si="51"/>
        <v/>
      </c>
      <c r="CZ8" s="405" t="str">
        <f t="shared" si="52"/>
        <v/>
      </c>
      <c r="DA8" s="405" t="str">
        <f t="shared" si="53"/>
        <v/>
      </c>
    </row>
    <row r="9" spans="1:105" ht="14.1" customHeight="1">
      <c r="A9" s="360"/>
      <c r="B9" s="3058"/>
      <c r="C9" s="3059"/>
      <c r="D9" s="3059"/>
      <c r="E9" s="3059"/>
      <c r="F9" s="3060"/>
      <c r="G9" s="3061" t="s">
        <v>64</v>
      </c>
      <c r="H9" s="3062"/>
      <c r="I9" s="3062"/>
      <c r="J9" s="3063"/>
      <c r="K9" s="378"/>
      <c r="L9" s="378"/>
      <c r="M9" s="378"/>
      <c r="N9" s="378"/>
      <c r="O9" s="378"/>
      <c r="P9" s="378"/>
      <c r="Q9" s="378"/>
      <c r="R9" s="378"/>
      <c r="S9" s="378"/>
      <c r="T9" s="378"/>
      <c r="U9" s="378"/>
      <c r="V9" s="378"/>
      <c r="W9" s="378"/>
      <c r="X9" s="378"/>
      <c r="Y9" s="378"/>
      <c r="Z9" s="378"/>
      <c r="AA9" s="378"/>
      <c r="AB9" s="378"/>
      <c r="AC9" s="378"/>
      <c r="AD9" s="378"/>
      <c r="AE9" s="378"/>
      <c r="AF9" s="378"/>
      <c r="AG9" s="378"/>
      <c r="AH9" s="378"/>
      <c r="AI9" s="378"/>
      <c r="AJ9" s="378"/>
      <c r="AK9" s="378"/>
      <c r="AL9" s="378"/>
      <c r="AM9" s="378"/>
      <c r="AN9" s="378"/>
      <c r="AO9" s="378"/>
      <c r="AP9" s="378"/>
      <c r="AQ9" s="3064"/>
      <c r="AR9" s="3065"/>
      <c r="AY9" s="395"/>
      <c r="AZ9" s="402">
        <v>4</v>
      </c>
      <c r="BA9" s="3056" t="str">
        <f t="shared" si="3"/>
        <v/>
      </c>
      <c r="BB9" s="3057"/>
      <c r="BC9" s="406"/>
      <c r="BD9" s="404" t="str">
        <f t="shared" si="4"/>
        <v/>
      </c>
      <c r="BE9" s="405" t="str">
        <f t="shared" si="5"/>
        <v/>
      </c>
      <c r="BF9" s="405" t="str">
        <f t="shared" si="6"/>
        <v/>
      </c>
      <c r="BG9" s="405" t="str">
        <f t="shared" si="7"/>
        <v/>
      </c>
      <c r="BH9" s="405" t="str">
        <f t="shared" si="8"/>
        <v/>
      </c>
      <c r="BI9" s="405" t="str">
        <f t="shared" si="9"/>
        <v/>
      </c>
      <c r="BJ9" s="405" t="str">
        <f t="shared" si="10"/>
        <v/>
      </c>
      <c r="BK9" s="405" t="str">
        <f t="shared" si="11"/>
        <v/>
      </c>
      <c r="BL9" s="405" t="str">
        <f t="shared" si="12"/>
        <v/>
      </c>
      <c r="BM9" s="405" t="str">
        <f t="shared" si="13"/>
        <v/>
      </c>
      <c r="BN9" s="405" t="str">
        <f t="shared" si="14"/>
        <v/>
      </c>
      <c r="BO9" s="405" t="str">
        <f t="shared" si="15"/>
        <v/>
      </c>
      <c r="BP9" s="405" t="str">
        <f t="shared" si="16"/>
        <v/>
      </c>
      <c r="BQ9" s="405" t="str">
        <f t="shared" si="17"/>
        <v/>
      </c>
      <c r="BR9" s="405" t="str">
        <f t="shared" si="18"/>
        <v/>
      </c>
      <c r="BS9" s="405" t="str">
        <f t="shared" si="19"/>
        <v/>
      </c>
      <c r="BT9" s="405" t="str">
        <f t="shared" si="20"/>
        <v/>
      </c>
      <c r="BU9" s="405" t="str">
        <f t="shared" si="21"/>
        <v/>
      </c>
      <c r="BV9" s="405" t="str">
        <f t="shared" si="22"/>
        <v/>
      </c>
      <c r="BW9" s="405" t="str">
        <f t="shared" si="23"/>
        <v/>
      </c>
      <c r="BX9" s="405" t="str">
        <f t="shared" si="24"/>
        <v/>
      </c>
      <c r="BY9" s="405" t="str">
        <f t="shared" si="25"/>
        <v/>
      </c>
      <c r="BZ9" s="405" t="str">
        <f t="shared" si="26"/>
        <v/>
      </c>
      <c r="CA9" s="405" t="str">
        <f t="shared" si="27"/>
        <v/>
      </c>
      <c r="CB9" s="405" t="str">
        <f t="shared" si="28"/>
        <v/>
      </c>
      <c r="CC9" s="405" t="str">
        <f t="shared" si="29"/>
        <v/>
      </c>
      <c r="CD9" s="405" t="str">
        <f t="shared" si="30"/>
        <v/>
      </c>
      <c r="CE9" s="405" t="str">
        <f t="shared" si="31"/>
        <v/>
      </c>
      <c r="CF9" s="405" t="str">
        <f t="shared" si="32"/>
        <v/>
      </c>
      <c r="CG9" s="405" t="str">
        <f t="shared" si="33"/>
        <v/>
      </c>
      <c r="CH9" s="405" t="str">
        <f t="shared" si="34"/>
        <v/>
      </c>
      <c r="CI9" s="405" t="str">
        <f t="shared" si="35"/>
        <v/>
      </c>
      <c r="CJ9" s="405" t="str">
        <f t="shared" si="36"/>
        <v/>
      </c>
      <c r="CK9" s="405" t="str">
        <f t="shared" si="37"/>
        <v/>
      </c>
      <c r="CL9" s="405" t="str">
        <f t="shared" si="38"/>
        <v/>
      </c>
      <c r="CM9" s="405" t="str">
        <f t="shared" si="39"/>
        <v/>
      </c>
      <c r="CN9" s="405" t="str">
        <f t="shared" si="40"/>
        <v/>
      </c>
      <c r="CO9" s="405" t="str">
        <f t="shared" si="41"/>
        <v/>
      </c>
      <c r="CP9" s="405" t="str">
        <f t="shared" si="42"/>
        <v/>
      </c>
      <c r="CQ9" s="405" t="str">
        <f t="shared" si="43"/>
        <v/>
      </c>
      <c r="CR9" s="405" t="str">
        <f t="shared" si="44"/>
        <v/>
      </c>
      <c r="CS9" s="405" t="str">
        <f t="shared" si="45"/>
        <v/>
      </c>
      <c r="CT9" s="405" t="str">
        <f t="shared" si="46"/>
        <v/>
      </c>
      <c r="CU9" s="405" t="str">
        <f t="shared" si="47"/>
        <v/>
      </c>
      <c r="CV9" s="405" t="str">
        <f t="shared" si="48"/>
        <v/>
      </c>
      <c r="CW9" s="405" t="str">
        <f t="shared" si="49"/>
        <v/>
      </c>
      <c r="CX9" s="405" t="str">
        <f t="shared" si="50"/>
        <v/>
      </c>
      <c r="CY9" s="405" t="str">
        <f t="shared" si="51"/>
        <v/>
      </c>
      <c r="CZ9" s="405" t="str">
        <f t="shared" si="52"/>
        <v/>
      </c>
      <c r="DA9" s="405" t="str">
        <f t="shared" si="53"/>
        <v/>
      </c>
    </row>
    <row r="10" spans="1:105" ht="14.1" customHeight="1">
      <c r="A10" s="360"/>
      <c r="B10" s="3058"/>
      <c r="C10" s="3059"/>
      <c r="D10" s="3059"/>
      <c r="E10" s="3059"/>
      <c r="F10" s="3060"/>
      <c r="G10" s="3061" t="s">
        <v>64</v>
      </c>
      <c r="H10" s="3062"/>
      <c r="I10" s="3062"/>
      <c r="J10" s="3063"/>
      <c r="K10" s="378"/>
      <c r="L10" s="378"/>
      <c r="M10" s="378"/>
      <c r="N10" s="378"/>
      <c r="O10" s="378"/>
      <c r="P10" s="378"/>
      <c r="Q10" s="378"/>
      <c r="R10" s="378"/>
      <c r="S10" s="378"/>
      <c r="T10" s="378"/>
      <c r="U10" s="378"/>
      <c r="V10" s="380"/>
      <c r="W10" s="378"/>
      <c r="X10" s="378"/>
      <c r="Y10" s="380"/>
      <c r="Z10" s="378"/>
      <c r="AA10" s="378"/>
      <c r="AB10" s="378"/>
      <c r="AC10" s="378"/>
      <c r="AD10" s="378"/>
      <c r="AE10" s="378"/>
      <c r="AF10" s="378"/>
      <c r="AG10" s="378"/>
      <c r="AH10" s="378"/>
      <c r="AI10" s="378"/>
      <c r="AJ10" s="378"/>
      <c r="AK10" s="380"/>
      <c r="AL10" s="378"/>
      <c r="AM10" s="378"/>
      <c r="AN10" s="378"/>
      <c r="AO10" s="378"/>
      <c r="AP10" s="378"/>
      <c r="AQ10" s="3064"/>
      <c r="AR10" s="3065"/>
      <c r="AY10" s="395"/>
      <c r="AZ10" s="402">
        <v>5</v>
      </c>
      <c r="BA10" s="3056" t="str">
        <f t="shared" si="3"/>
        <v/>
      </c>
      <c r="BB10" s="3057"/>
      <c r="BC10" s="406"/>
      <c r="BD10" s="404" t="str">
        <f t="shared" si="4"/>
        <v/>
      </c>
      <c r="BE10" s="405" t="str">
        <f t="shared" si="5"/>
        <v/>
      </c>
      <c r="BF10" s="405" t="str">
        <f t="shared" si="6"/>
        <v/>
      </c>
      <c r="BG10" s="405" t="str">
        <f t="shared" si="7"/>
        <v/>
      </c>
      <c r="BH10" s="405" t="str">
        <f t="shared" si="8"/>
        <v/>
      </c>
      <c r="BI10" s="405" t="str">
        <f t="shared" si="9"/>
        <v/>
      </c>
      <c r="BJ10" s="405" t="str">
        <f t="shared" si="10"/>
        <v/>
      </c>
      <c r="BK10" s="405" t="str">
        <f t="shared" si="11"/>
        <v/>
      </c>
      <c r="BL10" s="405" t="str">
        <f t="shared" si="12"/>
        <v/>
      </c>
      <c r="BM10" s="405" t="str">
        <f t="shared" si="13"/>
        <v/>
      </c>
      <c r="BN10" s="405" t="str">
        <f t="shared" si="14"/>
        <v/>
      </c>
      <c r="BO10" s="405" t="str">
        <f t="shared" si="15"/>
        <v/>
      </c>
      <c r="BP10" s="405" t="str">
        <f t="shared" si="16"/>
        <v/>
      </c>
      <c r="BQ10" s="405" t="str">
        <f t="shared" si="17"/>
        <v/>
      </c>
      <c r="BR10" s="405" t="str">
        <f t="shared" si="18"/>
        <v/>
      </c>
      <c r="BS10" s="405" t="str">
        <f t="shared" si="19"/>
        <v/>
      </c>
      <c r="BT10" s="405" t="str">
        <f t="shared" si="20"/>
        <v/>
      </c>
      <c r="BU10" s="405" t="str">
        <f t="shared" si="21"/>
        <v/>
      </c>
      <c r="BV10" s="405" t="str">
        <f t="shared" si="22"/>
        <v/>
      </c>
      <c r="BW10" s="405" t="str">
        <f t="shared" si="23"/>
        <v/>
      </c>
      <c r="BX10" s="405" t="str">
        <f t="shared" si="24"/>
        <v/>
      </c>
      <c r="BY10" s="405" t="str">
        <f t="shared" si="25"/>
        <v/>
      </c>
      <c r="BZ10" s="405" t="str">
        <f t="shared" si="26"/>
        <v/>
      </c>
      <c r="CA10" s="405" t="str">
        <f t="shared" si="27"/>
        <v/>
      </c>
      <c r="CB10" s="405" t="str">
        <f t="shared" si="28"/>
        <v/>
      </c>
      <c r="CC10" s="405" t="str">
        <f t="shared" si="29"/>
        <v/>
      </c>
      <c r="CD10" s="405" t="str">
        <f t="shared" si="30"/>
        <v/>
      </c>
      <c r="CE10" s="405" t="str">
        <f t="shared" si="31"/>
        <v/>
      </c>
      <c r="CF10" s="405" t="str">
        <f t="shared" si="32"/>
        <v/>
      </c>
      <c r="CG10" s="405" t="str">
        <f t="shared" si="33"/>
        <v/>
      </c>
      <c r="CH10" s="405" t="str">
        <f t="shared" si="34"/>
        <v/>
      </c>
      <c r="CI10" s="405" t="str">
        <f t="shared" si="35"/>
        <v/>
      </c>
      <c r="CJ10" s="405" t="str">
        <f t="shared" si="36"/>
        <v/>
      </c>
      <c r="CK10" s="405" t="str">
        <f t="shared" si="37"/>
        <v/>
      </c>
      <c r="CL10" s="405" t="str">
        <f t="shared" si="38"/>
        <v/>
      </c>
      <c r="CM10" s="405" t="str">
        <f t="shared" si="39"/>
        <v/>
      </c>
      <c r="CN10" s="405" t="str">
        <f t="shared" si="40"/>
        <v/>
      </c>
      <c r="CO10" s="405" t="str">
        <f t="shared" si="41"/>
        <v/>
      </c>
      <c r="CP10" s="405" t="str">
        <f t="shared" si="42"/>
        <v/>
      </c>
      <c r="CQ10" s="405" t="str">
        <f t="shared" si="43"/>
        <v/>
      </c>
      <c r="CR10" s="405" t="str">
        <f t="shared" si="44"/>
        <v/>
      </c>
      <c r="CS10" s="405" t="str">
        <f t="shared" si="45"/>
        <v/>
      </c>
      <c r="CT10" s="405" t="str">
        <f t="shared" si="46"/>
        <v/>
      </c>
      <c r="CU10" s="405" t="str">
        <f t="shared" si="47"/>
        <v/>
      </c>
      <c r="CV10" s="405" t="str">
        <f t="shared" si="48"/>
        <v/>
      </c>
      <c r="CW10" s="405" t="str">
        <f t="shared" si="49"/>
        <v/>
      </c>
      <c r="CX10" s="405" t="str">
        <f t="shared" si="50"/>
        <v/>
      </c>
      <c r="CY10" s="405" t="str">
        <f t="shared" si="51"/>
        <v/>
      </c>
      <c r="CZ10" s="405" t="str">
        <f t="shared" si="52"/>
        <v/>
      </c>
      <c r="DA10" s="405" t="str">
        <f t="shared" si="53"/>
        <v/>
      </c>
    </row>
    <row r="11" spans="1:105" ht="14.1" customHeight="1">
      <c r="A11" s="360"/>
      <c r="B11" s="3058"/>
      <c r="C11" s="3059"/>
      <c r="D11" s="3059"/>
      <c r="E11" s="3059"/>
      <c r="F11" s="3060"/>
      <c r="G11" s="3061" t="s">
        <v>64</v>
      </c>
      <c r="H11" s="3062"/>
      <c r="I11" s="3062"/>
      <c r="J11" s="3063"/>
      <c r="K11" s="381"/>
      <c r="L11" s="378"/>
      <c r="M11" s="378"/>
      <c r="N11" s="378"/>
      <c r="O11" s="378"/>
      <c r="P11" s="378"/>
      <c r="Q11" s="378"/>
      <c r="R11" s="378"/>
      <c r="S11" s="378"/>
      <c r="T11" s="378"/>
      <c r="U11" s="378"/>
      <c r="V11" s="378"/>
      <c r="W11" s="378"/>
      <c r="X11" s="378"/>
      <c r="Y11" s="380"/>
      <c r="Z11" s="378"/>
      <c r="AA11" s="378"/>
      <c r="AB11" s="378"/>
      <c r="AC11" s="378"/>
      <c r="AD11" s="378"/>
      <c r="AE11" s="378"/>
      <c r="AF11" s="378"/>
      <c r="AG11" s="378"/>
      <c r="AH11" s="378"/>
      <c r="AI11" s="378"/>
      <c r="AJ11" s="378"/>
      <c r="AK11" s="378"/>
      <c r="AL11" s="378"/>
      <c r="AM11" s="378"/>
      <c r="AN11" s="378"/>
      <c r="AO11" s="378"/>
      <c r="AP11" s="378"/>
      <c r="AQ11" s="3064"/>
      <c r="AR11" s="3065"/>
      <c r="AY11" s="395"/>
      <c r="AZ11" s="402">
        <v>6</v>
      </c>
      <c r="BA11" s="3056" t="str">
        <f t="shared" si="3"/>
        <v/>
      </c>
      <c r="BB11" s="3057"/>
      <c r="BC11" s="406"/>
      <c r="BD11" s="404" t="str">
        <f t="shared" si="4"/>
        <v/>
      </c>
      <c r="BE11" s="405" t="str">
        <f t="shared" si="5"/>
        <v/>
      </c>
      <c r="BF11" s="405" t="str">
        <f t="shared" si="6"/>
        <v/>
      </c>
      <c r="BG11" s="405" t="str">
        <f t="shared" si="7"/>
        <v/>
      </c>
      <c r="BH11" s="405" t="str">
        <f t="shared" si="8"/>
        <v/>
      </c>
      <c r="BI11" s="405" t="str">
        <f t="shared" si="9"/>
        <v/>
      </c>
      <c r="BJ11" s="405" t="str">
        <f t="shared" si="10"/>
        <v/>
      </c>
      <c r="BK11" s="405" t="str">
        <f t="shared" si="11"/>
        <v/>
      </c>
      <c r="BL11" s="405" t="str">
        <f t="shared" si="12"/>
        <v/>
      </c>
      <c r="BM11" s="405" t="str">
        <f t="shared" si="13"/>
        <v/>
      </c>
      <c r="BN11" s="405" t="str">
        <f t="shared" si="14"/>
        <v/>
      </c>
      <c r="BO11" s="405" t="str">
        <f t="shared" si="15"/>
        <v/>
      </c>
      <c r="BP11" s="405" t="str">
        <f t="shared" si="16"/>
        <v/>
      </c>
      <c r="BQ11" s="405" t="str">
        <f t="shared" si="17"/>
        <v/>
      </c>
      <c r="BR11" s="405" t="str">
        <f t="shared" si="18"/>
        <v/>
      </c>
      <c r="BS11" s="405" t="str">
        <f t="shared" si="19"/>
        <v/>
      </c>
      <c r="BT11" s="405" t="str">
        <f t="shared" si="20"/>
        <v/>
      </c>
      <c r="BU11" s="405" t="str">
        <f t="shared" si="21"/>
        <v/>
      </c>
      <c r="BV11" s="405" t="str">
        <f t="shared" si="22"/>
        <v/>
      </c>
      <c r="BW11" s="405" t="str">
        <f t="shared" si="23"/>
        <v/>
      </c>
      <c r="BX11" s="405" t="str">
        <f t="shared" si="24"/>
        <v/>
      </c>
      <c r="BY11" s="405" t="str">
        <f t="shared" si="25"/>
        <v/>
      </c>
      <c r="BZ11" s="405" t="str">
        <f t="shared" si="26"/>
        <v/>
      </c>
      <c r="CA11" s="405" t="str">
        <f t="shared" si="27"/>
        <v/>
      </c>
      <c r="CB11" s="405" t="str">
        <f t="shared" si="28"/>
        <v/>
      </c>
      <c r="CC11" s="405" t="str">
        <f t="shared" si="29"/>
        <v/>
      </c>
      <c r="CD11" s="405" t="str">
        <f t="shared" si="30"/>
        <v/>
      </c>
      <c r="CE11" s="405" t="str">
        <f t="shared" si="31"/>
        <v/>
      </c>
      <c r="CF11" s="405" t="str">
        <f t="shared" si="32"/>
        <v/>
      </c>
      <c r="CG11" s="405" t="str">
        <f t="shared" si="33"/>
        <v/>
      </c>
      <c r="CH11" s="405" t="str">
        <f t="shared" si="34"/>
        <v/>
      </c>
      <c r="CI11" s="405" t="str">
        <f t="shared" si="35"/>
        <v/>
      </c>
      <c r="CJ11" s="405" t="str">
        <f t="shared" si="36"/>
        <v/>
      </c>
      <c r="CK11" s="405" t="str">
        <f t="shared" si="37"/>
        <v/>
      </c>
      <c r="CL11" s="405" t="str">
        <f t="shared" si="38"/>
        <v/>
      </c>
      <c r="CM11" s="405" t="str">
        <f t="shared" si="39"/>
        <v/>
      </c>
      <c r="CN11" s="405" t="str">
        <f t="shared" si="40"/>
        <v/>
      </c>
      <c r="CO11" s="405" t="str">
        <f t="shared" si="41"/>
        <v/>
      </c>
      <c r="CP11" s="405" t="str">
        <f t="shared" si="42"/>
        <v/>
      </c>
      <c r="CQ11" s="405" t="str">
        <f t="shared" si="43"/>
        <v/>
      </c>
      <c r="CR11" s="405" t="str">
        <f t="shared" si="44"/>
        <v/>
      </c>
      <c r="CS11" s="405" t="str">
        <f t="shared" si="45"/>
        <v/>
      </c>
      <c r="CT11" s="405" t="str">
        <f t="shared" si="46"/>
        <v/>
      </c>
      <c r="CU11" s="405" t="str">
        <f t="shared" si="47"/>
        <v/>
      </c>
      <c r="CV11" s="405" t="str">
        <f t="shared" si="48"/>
        <v/>
      </c>
      <c r="CW11" s="405" t="str">
        <f t="shared" si="49"/>
        <v/>
      </c>
      <c r="CX11" s="405" t="str">
        <f t="shared" si="50"/>
        <v/>
      </c>
      <c r="CY11" s="405" t="str">
        <f t="shared" si="51"/>
        <v/>
      </c>
      <c r="CZ11" s="405" t="str">
        <f t="shared" si="52"/>
        <v/>
      </c>
      <c r="DA11" s="405" t="str">
        <f t="shared" si="53"/>
        <v/>
      </c>
    </row>
    <row r="12" spans="1:105" ht="14.1" customHeight="1">
      <c r="A12" s="360"/>
      <c r="B12" s="3058"/>
      <c r="C12" s="3059"/>
      <c r="D12" s="3059"/>
      <c r="E12" s="3059"/>
      <c r="F12" s="3060"/>
      <c r="G12" s="3061" t="s">
        <v>64</v>
      </c>
      <c r="H12" s="3062"/>
      <c r="I12" s="3062"/>
      <c r="J12" s="3063"/>
      <c r="K12" s="378"/>
      <c r="L12" s="378"/>
      <c r="M12" s="378"/>
      <c r="N12" s="378"/>
      <c r="O12" s="378"/>
      <c r="P12" s="378"/>
      <c r="Q12" s="378"/>
      <c r="R12" s="378"/>
      <c r="S12" s="378"/>
      <c r="T12" s="378"/>
      <c r="U12" s="378"/>
      <c r="V12" s="378"/>
      <c r="W12" s="378"/>
      <c r="X12" s="378"/>
      <c r="Y12" s="378"/>
      <c r="Z12" s="378"/>
      <c r="AA12" s="378"/>
      <c r="AB12" s="378"/>
      <c r="AC12" s="378"/>
      <c r="AD12" s="378"/>
      <c r="AE12" s="378"/>
      <c r="AF12" s="378"/>
      <c r="AG12" s="378"/>
      <c r="AH12" s="378"/>
      <c r="AI12" s="378"/>
      <c r="AJ12" s="378"/>
      <c r="AK12" s="378"/>
      <c r="AL12" s="378"/>
      <c r="AM12" s="378"/>
      <c r="AN12" s="378"/>
      <c r="AO12" s="378"/>
      <c r="AP12" s="378"/>
      <c r="AQ12" s="3064"/>
      <c r="AR12" s="3065"/>
      <c r="AY12" s="395"/>
      <c r="AZ12" s="402">
        <v>7</v>
      </c>
      <c r="BA12" s="3056" t="str">
        <f t="shared" si="3"/>
        <v/>
      </c>
      <c r="BB12" s="3057"/>
      <c r="BC12" s="406"/>
      <c r="BD12" s="404" t="str">
        <f t="shared" si="4"/>
        <v/>
      </c>
      <c r="BE12" s="405" t="str">
        <f t="shared" si="5"/>
        <v/>
      </c>
      <c r="BF12" s="405" t="str">
        <f t="shared" si="6"/>
        <v/>
      </c>
      <c r="BG12" s="405" t="str">
        <f t="shared" si="7"/>
        <v/>
      </c>
      <c r="BH12" s="405" t="str">
        <f t="shared" si="8"/>
        <v/>
      </c>
      <c r="BI12" s="405" t="str">
        <f t="shared" si="9"/>
        <v/>
      </c>
      <c r="BJ12" s="405" t="str">
        <f t="shared" si="10"/>
        <v/>
      </c>
      <c r="BK12" s="405" t="str">
        <f t="shared" si="11"/>
        <v/>
      </c>
      <c r="BL12" s="405" t="str">
        <f t="shared" si="12"/>
        <v/>
      </c>
      <c r="BM12" s="405" t="str">
        <f t="shared" si="13"/>
        <v/>
      </c>
      <c r="BN12" s="405" t="str">
        <f t="shared" si="14"/>
        <v/>
      </c>
      <c r="BO12" s="405" t="str">
        <f t="shared" si="15"/>
        <v/>
      </c>
      <c r="BP12" s="405" t="str">
        <f t="shared" si="16"/>
        <v/>
      </c>
      <c r="BQ12" s="405" t="str">
        <f t="shared" si="17"/>
        <v/>
      </c>
      <c r="BR12" s="405" t="str">
        <f t="shared" si="18"/>
        <v/>
      </c>
      <c r="BS12" s="405" t="str">
        <f t="shared" si="19"/>
        <v/>
      </c>
      <c r="BT12" s="405" t="str">
        <f t="shared" si="20"/>
        <v/>
      </c>
      <c r="BU12" s="405" t="str">
        <f t="shared" si="21"/>
        <v/>
      </c>
      <c r="BV12" s="405" t="str">
        <f t="shared" si="22"/>
        <v/>
      </c>
      <c r="BW12" s="405" t="str">
        <f t="shared" si="23"/>
        <v/>
      </c>
      <c r="BX12" s="405" t="str">
        <f t="shared" si="24"/>
        <v/>
      </c>
      <c r="BY12" s="405" t="str">
        <f t="shared" si="25"/>
        <v/>
      </c>
      <c r="BZ12" s="405" t="str">
        <f t="shared" si="26"/>
        <v/>
      </c>
      <c r="CA12" s="405" t="str">
        <f t="shared" si="27"/>
        <v/>
      </c>
      <c r="CB12" s="405" t="str">
        <f t="shared" si="28"/>
        <v/>
      </c>
      <c r="CC12" s="405" t="str">
        <f t="shared" si="29"/>
        <v/>
      </c>
      <c r="CD12" s="405" t="str">
        <f t="shared" si="30"/>
        <v/>
      </c>
      <c r="CE12" s="405" t="str">
        <f t="shared" si="31"/>
        <v/>
      </c>
      <c r="CF12" s="405" t="str">
        <f t="shared" si="32"/>
        <v/>
      </c>
      <c r="CG12" s="405" t="str">
        <f t="shared" si="33"/>
        <v/>
      </c>
      <c r="CH12" s="405" t="str">
        <f t="shared" si="34"/>
        <v/>
      </c>
      <c r="CI12" s="405" t="str">
        <f t="shared" si="35"/>
        <v/>
      </c>
      <c r="CJ12" s="405" t="str">
        <f t="shared" si="36"/>
        <v/>
      </c>
      <c r="CK12" s="405" t="str">
        <f t="shared" si="37"/>
        <v/>
      </c>
      <c r="CL12" s="405" t="str">
        <f t="shared" si="38"/>
        <v/>
      </c>
      <c r="CM12" s="405" t="str">
        <f t="shared" si="39"/>
        <v/>
      </c>
      <c r="CN12" s="405" t="str">
        <f t="shared" si="40"/>
        <v/>
      </c>
      <c r="CO12" s="405" t="str">
        <f t="shared" si="41"/>
        <v/>
      </c>
      <c r="CP12" s="405" t="str">
        <f t="shared" si="42"/>
        <v/>
      </c>
      <c r="CQ12" s="405" t="str">
        <f t="shared" si="43"/>
        <v/>
      </c>
      <c r="CR12" s="405" t="str">
        <f t="shared" si="44"/>
        <v/>
      </c>
      <c r="CS12" s="405" t="str">
        <f t="shared" si="45"/>
        <v/>
      </c>
      <c r="CT12" s="405" t="str">
        <f t="shared" si="46"/>
        <v/>
      </c>
      <c r="CU12" s="405" t="str">
        <f t="shared" si="47"/>
        <v/>
      </c>
      <c r="CV12" s="405" t="str">
        <f t="shared" si="48"/>
        <v/>
      </c>
      <c r="CW12" s="405" t="str">
        <f t="shared" si="49"/>
        <v/>
      </c>
      <c r="CX12" s="405" t="str">
        <f t="shared" si="50"/>
        <v/>
      </c>
      <c r="CY12" s="405" t="str">
        <f t="shared" si="51"/>
        <v/>
      </c>
      <c r="CZ12" s="405" t="str">
        <f t="shared" si="52"/>
        <v/>
      </c>
      <c r="DA12" s="405" t="str">
        <f t="shared" si="53"/>
        <v/>
      </c>
    </row>
    <row r="13" spans="1:105" ht="14.1" customHeight="1">
      <c r="A13" s="360"/>
      <c r="B13" s="3058"/>
      <c r="C13" s="3059"/>
      <c r="D13" s="3059"/>
      <c r="E13" s="3059"/>
      <c r="F13" s="3060"/>
      <c r="G13" s="3061" t="s">
        <v>64</v>
      </c>
      <c r="H13" s="3062"/>
      <c r="I13" s="3062"/>
      <c r="J13" s="3063"/>
      <c r="K13" s="378"/>
      <c r="L13" s="378"/>
      <c r="M13" s="378"/>
      <c r="N13" s="378"/>
      <c r="O13" s="378"/>
      <c r="P13" s="378"/>
      <c r="Q13" s="378"/>
      <c r="R13" s="378"/>
      <c r="S13" s="378"/>
      <c r="T13" s="378"/>
      <c r="U13" s="378"/>
      <c r="V13" s="380"/>
      <c r="W13" s="378"/>
      <c r="X13" s="378"/>
      <c r="Y13" s="380"/>
      <c r="Z13" s="378"/>
      <c r="AA13" s="378"/>
      <c r="AB13" s="378"/>
      <c r="AC13" s="378"/>
      <c r="AD13" s="378"/>
      <c r="AE13" s="378"/>
      <c r="AF13" s="378"/>
      <c r="AG13" s="378"/>
      <c r="AH13" s="378"/>
      <c r="AI13" s="378"/>
      <c r="AJ13" s="378"/>
      <c r="AK13" s="378"/>
      <c r="AL13" s="378"/>
      <c r="AM13" s="378"/>
      <c r="AN13" s="378"/>
      <c r="AO13" s="378"/>
      <c r="AP13" s="378"/>
      <c r="AQ13" s="3064"/>
      <c r="AR13" s="3065"/>
      <c r="AY13" s="395"/>
      <c r="AZ13" s="402">
        <v>8</v>
      </c>
      <c r="BA13" s="3056" t="str">
        <f t="shared" si="3"/>
        <v/>
      </c>
      <c r="BB13" s="3057"/>
      <c r="BC13" s="406"/>
      <c r="BD13" s="404" t="str">
        <f t="shared" si="4"/>
        <v/>
      </c>
      <c r="BE13" s="405" t="str">
        <f t="shared" si="5"/>
        <v/>
      </c>
      <c r="BF13" s="405" t="str">
        <f t="shared" si="6"/>
        <v/>
      </c>
      <c r="BG13" s="405" t="str">
        <f t="shared" si="7"/>
        <v/>
      </c>
      <c r="BH13" s="405" t="str">
        <f t="shared" si="8"/>
        <v/>
      </c>
      <c r="BI13" s="405" t="str">
        <f t="shared" si="9"/>
        <v/>
      </c>
      <c r="BJ13" s="405" t="str">
        <f t="shared" si="10"/>
        <v/>
      </c>
      <c r="BK13" s="405" t="str">
        <f t="shared" si="11"/>
        <v/>
      </c>
      <c r="BL13" s="405" t="str">
        <f t="shared" si="12"/>
        <v/>
      </c>
      <c r="BM13" s="405" t="str">
        <f t="shared" si="13"/>
        <v/>
      </c>
      <c r="BN13" s="405" t="str">
        <f t="shared" si="14"/>
        <v/>
      </c>
      <c r="BO13" s="405" t="str">
        <f t="shared" si="15"/>
        <v/>
      </c>
      <c r="BP13" s="405" t="str">
        <f t="shared" si="16"/>
        <v/>
      </c>
      <c r="BQ13" s="405" t="str">
        <f t="shared" si="17"/>
        <v/>
      </c>
      <c r="BR13" s="405" t="str">
        <f t="shared" si="18"/>
        <v/>
      </c>
      <c r="BS13" s="405" t="str">
        <f t="shared" si="19"/>
        <v/>
      </c>
      <c r="BT13" s="405" t="str">
        <f t="shared" si="20"/>
        <v/>
      </c>
      <c r="BU13" s="405" t="str">
        <f t="shared" si="21"/>
        <v/>
      </c>
      <c r="BV13" s="405" t="str">
        <f t="shared" si="22"/>
        <v/>
      </c>
      <c r="BW13" s="405" t="str">
        <f t="shared" si="23"/>
        <v/>
      </c>
      <c r="BX13" s="405" t="str">
        <f t="shared" si="24"/>
        <v/>
      </c>
      <c r="BY13" s="405" t="str">
        <f t="shared" si="25"/>
        <v/>
      </c>
      <c r="BZ13" s="405" t="str">
        <f t="shared" si="26"/>
        <v/>
      </c>
      <c r="CA13" s="405" t="str">
        <f t="shared" si="27"/>
        <v/>
      </c>
      <c r="CB13" s="405" t="str">
        <f t="shared" si="28"/>
        <v/>
      </c>
      <c r="CC13" s="405" t="str">
        <f t="shared" si="29"/>
        <v/>
      </c>
      <c r="CD13" s="405" t="str">
        <f t="shared" si="30"/>
        <v/>
      </c>
      <c r="CE13" s="405" t="str">
        <f t="shared" si="31"/>
        <v/>
      </c>
      <c r="CF13" s="405" t="str">
        <f t="shared" si="32"/>
        <v/>
      </c>
      <c r="CG13" s="405" t="str">
        <f t="shared" si="33"/>
        <v/>
      </c>
      <c r="CH13" s="405" t="str">
        <f t="shared" si="34"/>
        <v/>
      </c>
      <c r="CI13" s="405" t="str">
        <f t="shared" si="35"/>
        <v/>
      </c>
      <c r="CJ13" s="405" t="str">
        <f t="shared" si="36"/>
        <v/>
      </c>
      <c r="CK13" s="405" t="str">
        <f t="shared" si="37"/>
        <v/>
      </c>
      <c r="CL13" s="405" t="str">
        <f t="shared" si="38"/>
        <v/>
      </c>
      <c r="CM13" s="405" t="str">
        <f t="shared" si="39"/>
        <v/>
      </c>
      <c r="CN13" s="405" t="str">
        <f t="shared" si="40"/>
        <v/>
      </c>
      <c r="CO13" s="405" t="str">
        <f t="shared" si="41"/>
        <v/>
      </c>
      <c r="CP13" s="405" t="str">
        <f t="shared" si="42"/>
        <v/>
      </c>
      <c r="CQ13" s="405" t="str">
        <f t="shared" si="43"/>
        <v/>
      </c>
      <c r="CR13" s="405" t="str">
        <f t="shared" si="44"/>
        <v/>
      </c>
      <c r="CS13" s="405" t="str">
        <f t="shared" si="45"/>
        <v/>
      </c>
      <c r="CT13" s="405" t="str">
        <f t="shared" si="46"/>
        <v/>
      </c>
      <c r="CU13" s="405" t="str">
        <f t="shared" si="47"/>
        <v/>
      </c>
      <c r="CV13" s="405" t="str">
        <f t="shared" si="48"/>
        <v/>
      </c>
      <c r="CW13" s="405" t="str">
        <f t="shared" si="49"/>
        <v/>
      </c>
      <c r="CX13" s="405" t="str">
        <f t="shared" si="50"/>
        <v/>
      </c>
      <c r="CY13" s="405" t="str">
        <f t="shared" si="51"/>
        <v/>
      </c>
      <c r="CZ13" s="405" t="str">
        <f t="shared" si="52"/>
        <v/>
      </c>
      <c r="DA13" s="405" t="str">
        <f t="shared" si="53"/>
        <v/>
      </c>
    </row>
    <row r="14" spans="1:105" ht="14.1" customHeight="1">
      <c r="A14" s="360"/>
      <c r="B14" s="3058"/>
      <c r="C14" s="3059"/>
      <c r="D14" s="3059"/>
      <c r="E14" s="3059"/>
      <c r="F14" s="3060"/>
      <c r="G14" s="3061"/>
      <c r="H14" s="3062"/>
      <c r="I14" s="3062"/>
      <c r="J14" s="3063"/>
      <c r="K14" s="381"/>
      <c r="L14" s="378"/>
      <c r="M14" s="378"/>
      <c r="N14" s="378"/>
      <c r="O14" s="378"/>
      <c r="P14" s="378"/>
      <c r="Q14" s="378"/>
      <c r="R14" s="378"/>
      <c r="S14" s="378"/>
      <c r="T14" s="378"/>
      <c r="U14" s="378"/>
      <c r="V14" s="378"/>
      <c r="W14" s="378"/>
      <c r="X14" s="378"/>
      <c r="Y14" s="380"/>
      <c r="Z14" s="378"/>
      <c r="AA14" s="378"/>
      <c r="AB14" s="378"/>
      <c r="AC14" s="378"/>
      <c r="AD14" s="378"/>
      <c r="AE14" s="378"/>
      <c r="AF14" s="378"/>
      <c r="AG14" s="378"/>
      <c r="AH14" s="378"/>
      <c r="AI14" s="378"/>
      <c r="AJ14" s="378"/>
      <c r="AK14" s="378"/>
      <c r="AL14" s="378"/>
      <c r="AM14" s="378"/>
      <c r="AN14" s="378"/>
      <c r="AO14" s="378"/>
      <c r="AP14" s="378"/>
      <c r="AQ14" s="3064"/>
      <c r="AR14" s="3065"/>
      <c r="AY14" s="395"/>
      <c r="AZ14" s="402">
        <v>9</v>
      </c>
      <c r="BA14" s="3056" t="str">
        <f t="shared" si="3"/>
        <v/>
      </c>
      <c r="BB14" s="3057"/>
      <c r="BC14" s="406"/>
      <c r="BD14" s="404" t="str">
        <f t="shared" si="4"/>
        <v/>
      </c>
      <c r="BE14" s="405" t="str">
        <f t="shared" si="5"/>
        <v/>
      </c>
      <c r="BF14" s="405" t="str">
        <f t="shared" si="6"/>
        <v/>
      </c>
      <c r="BG14" s="405" t="str">
        <f t="shared" si="7"/>
        <v/>
      </c>
      <c r="BH14" s="405" t="str">
        <f t="shared" si="8"/>
        <v/>
      </c>
      <c r="BI14" s="405" t="str">
        <f t="shared" si="9"/>
        <v/>
      </c>
      <c r="BJ14" s="405" t="str">
        <f t="shared" si="10"/>
        <v/>
      </c>
      <c r="BK14" s="405" t="str">
        <f t="shared" si="11"/>
        <v/>
      </c>
      <c r="BL14" s="405" t="str">
        <f t="shared" si="12"/>
        <v/>
      </c>
      <c r="BM14" s="405" t="str">
        <f t="shared" si="13"/>
        <v/>
      </c>
      <c r="BN14" s="405" t="str">
        <f t="shared" si="14"/>
        <v/>
      </c>
      <c r="BO14" s="405" t="str">
        <f t="shared" si="15"/>
        <v/>
      </c>
      <c r="BP14" s="405" t="str">
        <f t="shared" si="16"/>
        <v/>
      </c>
      <c r="BQ14" s="405" t="str">
        <f t="shared" si="17"/>
        <v/>
      </c>
      <c r="BR14" s="405" t="str">
        <f t="shared" si="18"/>
        <v/>
      </c>
      <c r="BS14" s="405" t="str">
        <f t="shared" si="19"/>
        <v/>
      </c>
      <c r="BT14" s="405" t="str">
        <f t="shared" si="20"/>
        <v/>
      </c>
      <c r="BU14" s="405" t="str">
        <f t="shared" si="21"/>
        <v/>
      </c>
      <c r="BV14" s="405" t="str">
        <f t="shared" si="22"/>
        <v/>
      </c>
      <c r="BW14" s="405" t="str">
        <f t="shared" si="23"/>
        <v/>
      </c>
      <c r="BX14" s="405" t="str">
        <f t="shared" si="24"/>
        <v/>
      </c>
      <c r="BY14" s="405" t="str">
        <f t="shared" si="25"/>
        <v/>
      </c>
      <c r="BZ14" s="405" t="str">
        <f t="shared" si="26"/>
        <v/>
      </c>
      <c r="CA14" s="405" t="str">
        <f t="shared" si="27"/>
        <v/>
      </c>
      <c r="CB14" s="405" t="str">
        <f t="shared" si="28"/>
        <v/>
      </c>
      <c r="CC14" s="405" t="str">
        <f t="shared" si="29"/>
        <v/>
      </c>
      <c r="CD14" s="405" t="str">
        <f t="shared" si="30"/>
        <v/>
      </c>
      <c r="CE14" s="405" t="str">
        <f t="shared" si="31"/>
        <v/>
      </c>
      <c r="CF14" s="405" t="str">
        <f t="shared" si="32"/>
        <v/>
      </c>
      <c r="CG14" s="405" t="str">
        <f t="shared" si="33"/>
        <v/>
      </c>
      <c r="CH14" s="405" t="str">
        <f t="shared" si="34"/>
        <v/>
      </c>
      <c r="CI14" s="405" t="str">
        <f t="shared" si="35"/>
        <v/>
      </c>
      <c r="CJ14" s="405" t="str">
        <f t="shared" si="36"/>
        <v/>
      </c>
      <c r="CK14" s="405" t="str">
        <f t="shared" si="37"/>
        <v/>
      </c>
      <c r="CL14" s="405" t="str">
        <f t="shared" si="38"/>
        <v/>
      </c>
      <c r="CM14" s="405" t="str">
        <f t="shared" si="39"/>
        <v/>
      </c>
      <c r="CN14" s="405" t="str">
        <f t="shared" si="40"/>
        <v/>
      </c>
      <c r="CO14" s="405" t="str">
        <f t="shared" si="41"/>
        <v/>
      </c>
      <c r="CP14" s="405" t="str">
        <f t="shared" si="42"/>
        <v/>
      </c>
      <c r="CQ14" s="405" t="str">
        <f t="shared" si="43"/>
        <v/>
      </c>
      <c r="CR14" s="405" t="str">
        <f t="shared" si="44"/>
        <v/>
      </c>
      <c r="CS14" s="405" t="str">
        <f t="shared" si="45"/>
        <v/>
      </c>
      <c r="CT14" s="405" t="str">
        <f t="shared" si="46"/>
        <v/>
      </c>
      <c r="CU14" s="405" t="str">
        <f t="shared" si="47"/>
        <v/>
      </c>
      <c r="CV14" s="405" t="str">
        <f t="shared" si="48"/>
        <v/>
      </c>
      <c r="CW14" s="405" t="str">
        <f t="shared" si="49"/>
        <v/>
      </c>
      <c r="CX14" s="405" t="str">
        <f t="shared" si="50"/>
        <v/>
      </c>
      <c r="CY14" s="405" t="str">
        <f t="shared" si="51"/>
        <v/>
      </c>
      <c r="CZ14" s="405" t="str">
        <f t="shared" si="52"/>
        <v/>
      </c>
      <c r="DA14" s="405" t="str">
        <f t="shared" si="53"/>
        <v/>
      </c>
    </row>
    <row r="15" spans="1:105" ht="14.1" customHeight="1">
      <c r="A15" s="360"/>
      <c r="B15" s="3058"/>
      <c r="C15" s="3059"/>
      <c r="D15" s="3059"/>
      <c r="E15" s="3059"/>
      <c r="F15" s="3060"/>
      <c r="G15" s="3061"/>
      <c r="H15" s="3062"/>
      <c r="I15" s="3062"/>
      <c r="J15" s="3063"/>
      <c r="K15" s="378"/>
      <c r="L15" s="378"/>
      <c r="M15" s="378"/>
      <c r="N15" s="378"/>
      <c r="O15" s="378"/>
      <c r="P15" s="378"/>
      <c r="Q15" s="378"/>
      <c r="R15" s="378"/>
      <c r="S15" s="378"/>
      <c r="T15" s="378"/>
      <c r="U15" s="378"/>
      <c r="V15" s="378"/>
      <c r="W15" s="378"/>
      <c r="X15" s="378"/>
      <c r="Y15" s="378"/>
      <c r="Z15" s="378"/>
      <c r="AA15" s="378"/>
      <c r="AB15" s="378"/>
      <c r="AC15" s="378"/>
      <c r="AD15" s="378"/>
      <c r="AE15" s="378"/>
      <c r="AF15" s="378"/>
      <c r="AG15" s="378"/>
      <c r="AH15" s="378"/>
      <c r="AI15" s="378"/>
      <c r="AJ15" s="378"/>
      <c r="AK15" s="378"/>
      <c r="AL15" s="378"/>
      <c r="AM15" s="378"/>
      <c r="AN15" s="378"/>
      <c r="AO15" s="378"/>
      <c r="AP15" s="378"/>
      <c r="AQ15" s="3064"/>
      <c r="AR15" s="3065"/>
      <c r="AZ15" s="402">
        <v>10</v>
      </c>
      <c r="BA15" s="3056" t="str">
        <f t="shared" si="3"/>
        <v/>
      </c>
      <c r="BB15" s="3057"/>
      <c r="BC15" s="406"/>
      <c r="BD15" s="404" t="str">
        <f t="shared" si="4"/>
        <v/>
      </c>
      <c r="BE15" s="405" t="str">
        <f t="shared" si="5"/>
        <v/>
      </c>
      <c r="BF15" s="405" t="str">
        <f t="shared" si="6"/>
        <v/>
      </c>
      <c r="BG15" s="405" t="str">
        <f t="shared" si="7"/>
        <v/>
      </c>
      <c r="BH15" s="405" t="str">
        <f t="shared" si="8"/>
        <v/>
      </c>
      <c r="BI15" s="405" t="str">
        <f t="shared" si="9"/>
        <v/>
      </c>
      <c r="BJ15" s="405" t="str">
        <f t="shared" si="10"/>
        <v/>
      </c>
      <c r="BK15" s="405" t="str">
        <f t="shared" si="11"/>
        <v/>
      </c>
      <c r="BL15" s="405" t="str">
        <f t="shared" si="12"/>
        <v/>
      </c>
      <c r="BM15" s="405" t="str">
        <f t="shared" si="13"/>
        <v/>
      </c>
      <c r="BN15" s="405" t="str">
        <f t="shared" si="14"/>
        <v/>
      </c>
      <c r="BO15" s="405" t="str">
        <f t="shared" si="15"/>
        <v/>
      </c>
      <c r="BP15" s="405" t="str">
        <f t="shared" si="16"/>
        <v/>
      </c>
      <c r="BQ15" s="405" t="str">
        <f t="shared" si="17"/>
        <v/>
      </c>
      <c r="BR15" s="405" t="str">
        <f t="shared" si="18"/>
        <v/>
      </c>
      <c r="BS15" s="405" t="str">
        <f t="shared" si="19"/>
        <v/>
      </c>
      <c r="BT15" s="405" t="str">
        <f t="shared" si="20"/>
        <v/>
      </c>
      <c r="BU15" s="405" t="str">
        <f t="shared" si="21"/>
        <v/>
      </c>
      <c r="BV15" s="405" t="str">
        <f t="shared" si="22"/>
        <v/>
      </c>
      <c r="BW15" s="405" t="str">
        <f t="shared" si="23"/>
        <v/>
      </c>
      <c r="BX15" s="405" t="str">
        <f t="shared" si="24"/>
        <v/>
      </c>
      <c r="BY15" s="405" t="str">
        <f t="shared" si="25"/>
        <v/>
      </c>
      <c r="BZ15" s="405" t="str">
        <f t="shared" si="26"/>
        <v/>
      </c>
      <c r="CA15" s="405" t="str">
        <f t="shared" si="27"/>
        <v/>
      </c>
      <c r="CB15" s="405" t="str">
        <f t="shared" si="28"/>
        <v/>
      </c>
      <c r="CC15" s="405" t="str">
        <f t="shared" si="29"/>
        <v/>
      </c>
      <c r="CD15" s="405" t="str">
        <f t="shared" si="30"/>
        <v/>
      </c>
      <c r="CE15" s="405" t="str">
        <f t="shared" si="31"/>
        <v/>
      </c>
      <c r="CF15" s="405" t="str">
        <f t="shared" si="32"/>
        <v/>
      </c>
      <c r="CG15" s="405" t="str">
        <f t="shared" si="33"/>
        <v/>
      </c>
      <c r="CH15" s="405" t="str">
        <f t="shared" si="34"/>
        <v/>
      </c>
      <c r="CI15" s="405" t="str">
        <f t="shared" si="35"/>
        <v/>
      </c>
      <c r="CJ15" s="405" t="str">
        <f t="shared" si="36"/>
        <v/>
      </c>
      <c r="CK15" s="405" t="str">
        <f t="shared" si="37"/>
        <v/>
      </c>
      <c r="CL15" s="405" t="str">
        <f t="shared" si="38"/>
        <v/>
      </c>
      <c r="CM15" s="405" t="str">
        <f t="shared" si="39"/>
        <v/>
      </c>
      <c r="CN15" s="405" t="str">
        <f t="shared" si="40"/>
        <v/>
      </c>
      <c r="CO15" s="405" t="str">
        <f t="shared" si="41"/>
        <v/>
      </c>
      <c r="CP15" s="405" t="str">
        <f t="shared" si="42"/>
        <v/>
      </c>
      <c r="CQ15" s="405" t="str">
        <f t="shared" si="43"/>
        <v/>
      </c>
      <c r="CR15" s="405" t="str">
        <f t="shared" si="44"/>
        <v/>
      </c>
      <c r="CS15" s="405" t="str">
        <f t="shared" si="45"/>
        <v/>
      </c>
      <c r="CT15" s="405" t="str">
        <f t="shared" si="46"/>
        <v/>
      </c>
      <c r="CU15" s="405" t="str">
        <f t="shared" si="47"/>
        <v/>
      </c>
      <c r="CV15" s="405" t="str">
        <f t="shared" si="48"/>
        <v/>
      </c>
      <c r="CW15" s="405" t="str">
        <f t="shared" si="49"/>
        <v/>
      </c>
      <c r="CX15" s="405" t="str">
        <f t="shared" si="50"/>
        <v/>
      </c>
      <c r="CY15" s="405" t="str">
        <f t="shared" si="51"/>
        <v/>
      </c>
      <c r="CZ15" s="405" t="str">
        <f t="shared" si="52"/>
        <v/>
      </c>
      <c r="DA15" s="405" t="str">
        <f t="shared" si="53"/>
        <v/>
      </c>
    </row>
    <row r="16" spans="1:105" ht="14.1" customHeight="1">
      <c r="A16" s="360"/>
      <c r="B16" s="3058"/>
      <c r="C16" s="3059"/>
      <c r="D16" s="3059"/>
      <c r="E16" s="3059"/>
      <c r="F16" s="3060"/>
      <c r="G16" s="3061"/>
      <c r="H16" s="3062"/>
      <c r="I16" s="3062"/>
      <c r="J16" s="3063"/>
      <c r="K16" s="378"/>
      <c r="L16" s="378"/>
      <c r="M16" s="378"/>
      <c r="N16" s="378"/>
      <c r="O16" s="378"/>
      <c r="P16" s="378"/>
      <c r="Q16" s="378"/>
      <c r="R16" s="378"/>
      <c r="S16" s="378"/>
      <c r="T16" s="378"/>
      <c r="U16" s="378"/>
      <c r="V16" s="378"/>
      <c r="W16" s="378"/>
      <c r="X16" s="378"/>
      <c r="Y16" s="378"/>
      <c r="Z16" s="378"/>
      <c r="AA16" s="378"/>
      <c r="AB16" s="378"/>
      <c r="AC16" s="378"/>
      <c r="AD16" s="378"/>
      <c r="AE16" s="378"/>
      <c r="AF16" s="378"/>
      <c r="AG16" s="378"/>
      <c r="AH16" s="378"/>
      <c r="AI16" s="378"/>
      <c r="AJ16" s="378"/>
      <c r="AK16" s="378"/>
      <c r="AL16" s="378"/>
      <c r="AM16" s="378"/>
      <c r="AN16" s="378"/>
      <c r="AO16" s="378"/>
      <c r="AP16" s="378"/>
      <c r="AQ16" s="3064"/>
      <c r="AR16" s="3065"/>
      <c r="AZ16" s="402">
        <v>11</v>
      </c>
      <c r="BA16" s="3056" t="str">
        <f t="shared" si="3"/>
        <v/>
      </c>
      <c r="BB16" s="3057"/>
      <c r="BC16" s="406"/>
      <c r="BD16" s="404" t="str">
        <f t="shared" si="4"/>
        <v/>
      </c>
      <c r="BE16" s="405" t="str">
        <f t="shared" si="5"/>
        <v/>
      </c>
      <c r="BF16" s="405" t="str">
        <f t="shared" si="6"/>
        <v/>
      </c>
      <c r="BG16" s="405" t="str">
        <f t="shared" si="7"/>
        <v/>
      </c>
      <c r="BH16" s="405" t="str">
        <f t="shared" si="8"/>
        <v/>
      </c>
      <c r="BI16" s="405" t="str">
        <f t="shared" si="9"/>
        <v/>
      </c>
      <c r="BJ16" s="405" t="str">
        <f t="shared" si="10"/>
        <v/>
      </c>
      <c r="BK16" s="405" t="str">
        <f t="shared" si="11"/>
        <v/>
      </c>
      <c r="BL16" s="405" t="str">
        <f t="shared" si="12"/>
        <v/>
      </c>
      <c r="BM16" s="405" t="str">
        <f t="shared" si="13"/>
        <v/>
      </c>
      <c r="BN16" s="405" t="str">
        <f t="shared" si="14"/>
        <v/>
      </c>
      <c r="BO16" s="405" t="str">
        <f t="shared" si="15"/>
        <v/>
      </c>
      <c r="BP16" s="405" t="str">
        <f t="shared" si="16"/>
        <v/>
      </c>
      <c r="BQ16" s="405" t="str">
        <f t="shared" si="17"/>
        <v/>
      </c>
      <c r="BR16" s="405" t="str">
        <f t="shared" si="18"/>
        <v/>
      </c>
      <c r="BS16" s="405" t="str">
        <f t="shared" si="19"/>
        <v/>
      </c>
      <c r="BT16" s="405" t="str">
        <f t="shared" si="20"/>
        <v/>
      </c>
      <c r="BU16" s="405" t="str">
        <f t="shared" si="21"/>
        <v/>
      </c>
      <c r="BV16" s="405" t="str">
        <f t="shared" si="22"/>
        <v/>
      </c>
      <c r="BW16" s="405" t="str">
        <f t="shared" si="23"/>
        <v/>
      </c>
      <c r="BX16" s="405" t="str">
        <f t="shared" si="24"/>
        <v/>
      </c>
      <c r="BY16" s="405" t="str">
        <f t="shared" si="25"/>
        <v/>
      </c>
      <c r="BZ16" s="405" t="str">
        <f t="shared" si="26"/>
        <v/>
      </c>
      <c r="CA16" s="405" t="str">
        <f t="shared" si="27"/>
        <v/>
      </c>
      <c r="CB16" s="405" t="str">
        <f t="shared" si="28"/>
        <v/>
      </c>
      <c r="CC16" s="405" t="str">
        <f t="shared" si="29"/>
        <v/>
      </c>
      <c r="CD16" s="405" t="str">
        <f t="shared" si="30"/>
        <v/>
      </c>
      <c r="CE16" s="405" t="str">
        <f t="shared" si="31"/>
        <v/>
      </c>
      <c r="CF16" s="405" t="str">
        <f t="shared" si="32"/>
        <v/>
      </c>
      <c r="CG16" s="405" t="str">
        <f t="shared" si="33"/>
        <v/>
      </c>
      <c r="CH16" s="405" t="str">
        <f t="shared" si="34"/>
        <v/>
      </c>
      <c r="CI16" s="405" t="str">
        <f t="shared" si="35"/>
        <v/>
      </c>
      <c r="CJ16" s="405" t="str">
        <f t="shared" si="36"/>
        <v/>
      </c>
      <c r="CK16" s="405" t="str">
        <f t="shared" si="37"/>
        <v/>
      </c>
      <c r="CL16" s="405" t="str">
        <f t="shared" si="38"/>
        <v/>
      </c>
      <c r="CM16" s="405" t="str">
        <f t="shared" si="39"/>
        <v/>
      </c>
      <c r="CN16" s="405" t="str">
        <f t="shared" si="40"/>
        <v/>
      </c>
      <c r="CO16" s="405" t="str">
        <f t="shared" si="41"/>
        <v/>
      </c>
      <c r="CP16" s="405" t="str">
        <f t="shared" si="42"/>
        <v/>
      </c>
      <c r="CQ16" s="405" t="str">
        <f t="shared" si="43"/>
        <v/>
      </c>
      <c r="CR16" s="405" t="str">
        <f t="shared" si="44"/>
        <v/>
      </c>
      <c r="CS16" s="405" t="str">
        <f t="shared" si="45"/>
        <v/>
      </c>
      <c r="CT16" s="405" t="str">
        <f t="shared" si="46"/>
        <v/>
      </c>
      <c r="CU16" s="405" t="str">
        <f t="shared" si="47"/>
        <v/>
      </c>
      <c r="CV16" s="405" t="str">
        <f t="shared" si="48"/>
        <v/>
      </c>
      <c r="CW16" s="405" t="str">
        <f t="shared" si="49"/>
        <v/>
      </c>
      <c r="CX16" s="405" t="str">
        <f t="shared" si="50"/>
        <v/>
      </c>
      <c r="CY16" s="405" t="str">
        <f t="shared" si="51"/>
        <v/>
      </c>
      <c r="CZ16" s="405" t="str">
        <f t="shared" si="52"/>
        <v/>
      </c>
      <c r="DA16" s="405" t="str">
        <f t="shared" si="53"/>
        <v/>
      </c>
    </row>
    <row r="17" spans="1:105" ht="14.1" customHeight="1">
      <c r="A17" s="360"/>
      <c r="B17" s="3058"/>
      <c r="C17" s="3059"/>
      <c r="D17" s="3059"/>
      <c r="E17" s="3059"/>
      <c r="F17" s="3060"/>
      <c r="G17" s="3061" t="s">
        <v>841</v>
      </c>
      <c r="H17" s="3062"/>
      <c r="I17" s="3062"/>
      <c r="J17" s="3063"/>
      <c r="K17" s="378"/>
      <c r="L17" s="378"/>
      <c r="M17" s="378"/>
      <c r="N17" s="378"/>
      <c r="O17" s="378"/>
      <c r="P17" s="378"/>
      <c r="Q17" s="378"/>
      <c r="R17" s="378"/>
      <c r="S17" s="378"/>
      <c r="T17" s="378"/>
      <c r="U17" s="378"/>
      <c r="V17" s="380"/>
      <c r="W17" s="378"/>
      <c r="X17" s="378"/>
      <c r="Y17" s="380"/>
      <c r="Z17" s="378"/>
      <c r="AA17" s="378"/>
      <c r="AB17" s="378"/>
      <c r="AC17" s="378"/>
      <c r="AD17" s="378"/>
      <c r="AE17" s="378"/>
      <c r="AF17" s="378"/>
      <c r="AG17" s="378"/>
      <c r="AH17" s="378"/>
      <c r="AI17" s="378"/>
      <c r="AJ17" s="378"/>
      <c r="AK17" s="378"/>
      <c r="AL17" s="378"/>
      <c r="AM17" s="378"/>
      <c r="AN17" s="378"/>
      <c r="AO17" s="378"/>
      <c r="AP17" s="378"/>
      <c r="AQ17" s="3064"/>
      <c r="AR17" s="3065"/>
      <c r="AZ17" s="402">
        <v>12</v>
      </c>
      <c r="BA17" s="3056" t="str">
        <f t="shared" si="3"/>
        <v/>
      </c>
      <c r="BB17" s="3057"/>
      <c r="BC17" s="406"/>
      <c r="BD17" s="404" t="str">
        <f t="shared" si="4"/>
        <v/>
      </c>
      <c r="BE17" s="405" t="str">
        <f t="shared" si="5"/>
        <v/>
      </c>
      <c r="BF17" s="405" t="str">
        <f t="shared" si="6"/>
        <v/>
      </c>
      <c r="BG17" s="405" t="str">
        <f t="shared" si="7"/>
        <v/>
      </c>
      <c r="BH17" s="405" t="str">
        <f t="shared" si="8"/>
        <v/>
      </c>
      <c r="BI17" s="405" t="str">
        <f t="shared" si="9"/>
        <v/>
      </c>
      <c r="BJ17" s="405" t="str">
        <f t="shared" si="10"/>
        <v/>
      </c>
      <c r="BK17" s="405" t="str">
        <f t="shared" si="11"/>
        <v/>
      </c>
      <c r="BL17" s="405" t="str">
        <f t="shared" si="12"/>
        <v/>
      </c>
      <c r="BM17" s="405" t="str">
        <f t="shared" si="13"/>
        <v/>
      </c>
      <c r="BN17" s="405" t="str">
        <f t="shared" si="14"/>
        <v/>
      </c>
      <c r="BO17" s="405" t="str">
        <f t="shared" si="15"/>
        <v/>
      </c>
      <c r="BP17" s="405" t="str">
        <f t="shared" si="16"/>
        <v/>
      </c>
      <c r="BQ17" s="405" t="str">
        <f t="shared" si="17"/>
        <v/>
      </c>
      <c r="BR17" s="405" t="str">
        <f t="shared" si="18"/>
        <v/>
      </c>
      <c r="BS17" s="405" t="str">
        <f t="shared" si="19"/>
        <v/>
      </c>
      <c r="BT17" s="405" t="str">
        <f t="shared" si="20"/>
        <v/>
      </c>
      <c r="BU17" s="405" t="str">
        <f t="shared" si="21"/>
        <v/>
      </c>
      <c r="BV17" s="405" t="str">
        <f t="shared" si="22"/>
        <v/>
      </c>
      <c r="BW17" s="405" t="str">
        <f t="shared" si="23"/>
        <v/>
      </c>
      <c r="BX17" s="405" t="str">
        <f t="shared" si="24"/>
        <v/>
      </c>
      <c r="BY17" s="405" t="str">
        <f t="shared" si="25"/>
        <v/>
      </c>
      <c r="BZ17" s="405" t="str">
        <f t="shared" si="26"/>
        <v/>
      </c>
      <c r="CA17" s="405" t="str">
        <f t="shared" si="27"/>
        <v/>
      </c>
      <c r="CB17" s="405" t="str">
        <f t="shared" si="28"/>
        <v/>
      </c>
      <c r="CC17" s="405" t="str">
        <f t="shared" si="29"/>
        <v/>
      </c>
      <c r="CD17" s="405" t="str">
        <f t="shared" si="30"/>
        <v/>
      </c>
      <c r="CE17" s="405" t="str">
        <f t="shared" si="31"/>
        <v/>
      </c>
      <c r="CF17" s="405" t="str">
        <f t="shared" si="32"/>
        <v/>
      </c>
      <c r="CG17" s="405" t="str">
        <f t="shared" si="33"/>
        <v/>
      </c>
      <c r="CH17" s="405" t="str">
        <f t="shared" si="34"/>
        <v/>
      </c>
      <c r="CI17" s="405" t="str">
        <f t="shared" si="35"/>
        <v/>
      </c>
      <c r="CJ17" s="405" t="str">
        <f t="shared" si="36"/>
        <v/>
      </c>
      <c r="CK17" s="405" t="str">
        <f t="shared" si="37"/>
        <v/>
      </c>
      <c r="CL17" s="405" t="str">
        <f t="shared" si="38"/>
        <v/>
      </c>
      <c r="CM17" s="405" t="str">
        <f t="shared" si="39"/>
        <v/>
      </c>
      <c r="CN17" s="405" t="str">
        <f t="shared" si="40"/>
        <v/>
      </c>
      <c r="CO17" s="405" t="str">
        <f t="shared" si="41"/>
        <v/>
      </c>
      <c r="CP17" s="405" t="str">
        <f t="shared" si="42"/>
        <v/>
      </c>
      <c r="CQ17" s="405" t="str">
        <f t="shared" si="43"/>
        <v/>
      </c>
      <c r="CR17" s="405" t="str">
        <f t="shared" si="44"/>
        <v/>
      </c>
      <c r="CS17" s="405" t="str">
        <f t="shared" si="45"/>
        <v/>
      </c>
      <c r="CT17" s="405" t="str">
        <f t="shared" si="46"/>
        <v/>
      </c>
      <c r="CU17" s="405" t="str">
        <f t="shared" si="47"/>
        <v/>
      </c>
      <c r="CV17" s="405" t="str">
        <f t="shared" si="48"/>
        <v/>
      </c>
      <c r="CW17" s="405" t="str">
        <f t="shared" si="49"/>
        <v/>
      </c>
      <c r="CX17" s="405" t="str">
        <f t="shared" si="50"/>
        <v/>
      </c>
      <c r="CY17" s="405" t="str">
        <f t="shared" si="51"/>
        <v/>
      </c>
      <c r="CZ17" s="405" t="str">
        <f t="shared" si="52"/>
        <v/>
      </c>
      <c r="DA17" s="405" t="str">
        <f t="shared" si="53"/>
        <v/>
      </c>
    </row>
    <row r="18" spans="1:105" ht="14.1" customHeight="1">
      <c r="A18" s="360"/>
      <c r="B18" s="3058"/>
      <c r="C18" s="3059"/>
      <c r="D18" s="3059"/>
      <c r="E18" s="3059"/>
      <c r="F18" s="3060"/>
      <c r="G18" s="3061"/>
      <c r="H18" s="3062"/>
      <c r="I18" s="3062"/>
      <c r="J18" s="3063"/>
      <c r="K18" s="381"/>
      <c r="L18" s="378"/>
      <c r="M18" s="378"/>
      <c r="N18" s="378"/>
      <c r="O18" s="378"/>
      <c r="P18" s="378"/>
      <c r="Q18" s="378"/>
      <c r="R18" s="378"/>
      <c r="S18" s="378"/>
      <c r="T18" s="378"/>
      <c r="U18" s="378"/>
      <c r="V18" s="378"/>
      <c r="W18" s="378"/>
      <c r="X18" s="378"/>
      <c r="Y18" s="380"/>
      <c r="Z18" s="378"/>
      <c r="AA18" s="378"/>
      <c r="AB18" s="378"/>
      <c r="AC18" s="378"/>
      <c r="AD18" s="378"/>
      <c r="AE18" s="378"/>
      <c r="AF18" s="378"/>
      <c r="AG18" s="378"/>
      <c r="AH18" s="378"/>
      <c r="AI18" s="378"/>
      <c r="AJ18" s="378"/>
      <c r="AK18" s="378"/>
      <c r="AL18" s="378"/>
      <c r="AM18" s="378"/>
      <c r="AN18" s="378"/>
      <c r="AO18" s="378"/>
      <c r="AP18" s="378"/>
      <c r="AQ18" s="3064"/>
      <c r="AR18" s="3065"/>
      <c r="AZ18" s="402">
        <v>13</v>
      </c>
      <c r="BA18" s="3056" t="str">
        <f t="shared" si="3"/>
        <v/>
      </c>
      <c r="BB18" s="3057"/>
      <c r="BC18" s="406"/>
      <c r="BD18" s="404" t="str">
        <f t="shared" si="4"/>
        <v/>
      </c>
      <c r="BE18" s="405" t="str">
        <f t="shared" si="5"/>
        <v/>
      </c>
      <c r="BF18" s="405" t="str">
        <f t="shared" si="6"/>
        <v/>
      </c>
      <c r="BG18" s="405" t="str">
        <f t="shared" si="7"/>
        <v/>
      </c>
      <c r="BH18" s="405" t="str">
        <f t="shared" si="8"/>
        <v/>
      </c>
      <c r="BI18" s="405" t="str">
        <f t="shared" si="9"/>
        <v/>
      </c>
      <c r="BJ18" s="405" t="str">
        <f t="shared" si="10"/>
        <v/>
      </c>
      <c r="BK18" s="405" t="str">
        <f t="shared" si="11"/>
        <v/>
      </c>
      <c r="BL18" s="405" t="str">
        <f t="shared" si="12"/>
        <v/>
      </c>
      <c r="BM18" s="405" t="str">
        <f t="shared" si="13"/>
        <v/>
      </c>
      <c r="BN18" s="405" t="str">
        <f t="shared" si="14"/>
        <v/>
      </c>
      <c r="BO18" s="405" t="str">
        <f t="shared" si="15"/>
        <v/>
      </c>
      <c r="BP18" s="405" t="str">
        <f t="shared" si="16"/>
        <v/>
      </c>
      <c r="BQ18" s="405" t="str">
        <f t="shared" si="17"/>
        <v/>
      </c>
      <c r="BR18" s="405" t="str">
        <f t="shared" si="18"/>
        <v/>
      </c>
      <c r="BS18" s="405" t="str">
        <f t="shared" si="19"/>
        <v/>
      </c>
      <c r="BT18" s="405" t="str">
        <f t="shared" si="20"/>
        <v/>
      </c>
      <c r="BU18" s="405" t="str">
        <f t="shared" si="21"/>
        <v/>
      </c>
      <c r="BV18" s="405" t="str">
        <f t="shared" si="22"/>
        <v/>
      </c>
      <c r="BW18" s="405" t="str">
        <f t="shared" si="23"/>
        <v/>
      </c>
      <c r="BX18" s="405" t="str">
        <f t="shared" si="24"/>
        <v/>
      </c>
      <c r="BY18" s="405" t="str">
        <f t="shared" si="25"/>
        <v/>
      </c>
      <c r="BZ18" s="405" t="str">
        <f t="shared" si="26"/>
        <v/>
      </c>
      <c r="CA18" s="405" t="str">
        <f t="shared" si="27"/>
        <v/>
      </c>
      <c r="CB18" s="405" t="str">
        <f t="shared" si="28"/>
        <v/>
      </c>
      <c r="CC18" s="405" t="str">
        <f t="shared" si="29"/>
        <v/>
      </c>
      <c r="CD18" s="405" t="str">
        <f t="shared" si="30"/>
        <v/>
      </c>
      <c r="CE18" s="405" t="str">
        <f t="shared" si="31"/>
        <v/>
      </c>
      <c r="CF18" s="405" t="str">
        <f t="shared" si="32"/>
        <v/>
      </c>
      <c r="CG18" s="405" t="str">
        <f t="shared" si="33"/>
        <v/>
      </c>
      <c r="CH18" s="405" t="str">
        <f t="shared" si="34"/>
        <v/>
      </c>
      <c r="CI18" s="405" t="str">
        <f t="shared" si="35"/>
        <v/>
      </c>
      <c r="CJ18" s="405" t="str">
        <f t="shared" si="36"/>
        <v/>
      </c>
      <c r="CK18" s="405" t="str">
        <f t="shared" si="37"/>
        <v/>
      </c>
      <c r="CL18" s="405" t="str">
        <f t="shared" si="38"/>
        <v/>
      </c>
      <c r="CM18" s="405" t="str">
        <f t="shared" si="39"/>
        <v/>
      </c>
      <c r="CN18" s="405" t="str">
        <f t="shared" si="40"/>
        <v/>
      </c>
      <c r="CO18" s="405" t="str">
        <f t="shared" si="41"/>
        <v/>
      </c>
      <c r="CP18" s="405" t="str">
        <f t="shared" si="42"/>
        <v/>
      </c>
      <c r="CQ18" s="405" t="str">
        <f t="shared" si="43"/>
        <v/>
      </c>
      <c r="CR18" s="405" t="str">
        <f t="shared" si="44"/>
        <v/>
      </c>
      <c r="CS18" s="405" t="str">
        <f t="shared" si="45"/>
        <v/>
      </c>
      <c r="CT18" s="405" t="str">
        <f t="shared" si="46"/>
        <v/>
      </c>
      <c r="CU18" s="405" t="str">
        <f t="shared" si="47"/>
        <v/>
      </c>
      <c r="CV18" s="405" t="str">
        <f t="shared" si="48"/>
        <v/>
      </c>
      <c r="CW18" s="405" t="str">
        <f t="shared" si="49"/>
        <v/>
      </c>
      <c r="CX18" s="405" t="str">
        <f t="shared" si="50"/>
        <v/>
      </c>
      <c r="CY18" s="405" t="str">
        <f t="shared" si="51"/>
        <v/>
      </c>
      <c r="CZ18" s="405" t="str">
        <f t="shared" si="52"/>
        <v/>
      </c>
      <c r="DA18" s="405" t="str">
        <f t="shared" si="53"/>
        <v/>
      </c>
    </row>
    <row r="19" spans="1:105" ht="14.1" customHeight="1">
      <c r="A19" s="360"/>
      <c r="B19" s="3058"/>
      <c r="C19" s="3059"/>
      <c r="D19" s="3059"/>
      <c r="E19" s="3059"/>
      <c r="F19" s="3060"/>
      <c r="G19" s="3061"/>
      <c r="H19" s="3062"/>
      <c r="I19" s="3062"/>
      <c r="J19" s="3063"/>
      <c r="K19" s="378"/>
      <c r="L19" s="378"/>
      <c r="M19" s="378"/>
      <c r="N19" s="378"/>
      <c r="O19" s="378"/>
      <c r="P19" s="378"/>
      <c r="Q19" s="378"/>
      <c r="R19" s="378"/>
      <c r="S19" s="378"/>
      <c r="T19" s="378"/>
      <c r="U19" s="378"/>
      <c r="V19" s="378"/>
      <c r="W19" s="378"/>
      <c r="X19" s="378"/>
      <c r="Y19" s="378"/>
      <c r="Z19" s="378"/>
      <c r="AA19" s="378"/>
      <c r="AB19" s="378"/>
      <c r="AC19" s="378"/>
      <c r="AD19" s="378"/>
      <c r="AE19" s="378"/>
      <c r="AF19" s="378"/>
      <c r="AG19" s="378"/>
      <c r="AH19" s="378"/>
      <c r="AI19" s="378"/>
      <c r="AJ19" s="378"/>
      <c r="AK19" s="378"/>
      <c r="AL19" s="378"/>
      <c r="AM19" s="378"/>
      <c r="AN19" s="378"/>
      <c r="AO19" s="378"/>
      <c r="AP19" s="378"/>
      <c r="AQ19" s="3064"/>
      <c r="AR19" s="3065"/>
      <c r="AZ19" s="402">
        <v>14</v>
      </c>
      <c r="BA19" s="3056" t="str">
        <f t="shared" si="3"/>
        <v/>
      </c>
      <c r="BB19" s="3057"/>
      <c r="BC19" s="406"/>
      <c r="BD19" s="404" t="str">
        <f t="shared" si="4"/>
        <v/>
      </c>
      <c r="BE19" s="405" t="str">
        <f t="shared" si="5"/>
        <v/>
      </c>
      <c r="BF19" s="405" t="str">
        <f t="shared" si="6"/>
        <v/>
      </c>
      <c r="BG19" s="405" t="str">
        <f t="shared" si="7"/>
        <v/>
      </c>
      <c r="BH19" s="405" t="str">
        <f t="shared" si="8"/>
        <v/>
      </c>
      <c r="BI19" s="405" t="str">
        <f t="shared" si="9"/>
        <v/>
      </c>
      <c r="BJ19" s="405" t="str">
        <f t="shared" si="10"/>
        <v/>
      </c>
      <c r="BK19" s="405" t="str">
        <f t="shared" si="11"/>
        <v/>
      </c>
      <c r="BL19" s="405" t="str">
        <f t="shared" si="12"/>
        <v/>
      </c>
      <c r="BM19" s="405" t="str">
        <f t="shared" si="13"/>
        <v/>
      </c>
      <c r="BN19" s="405" t="str">
        <f t="shared" si="14"/>
        <v/>
      </c>
      <c r="BO19" s="405" t="str">
        <f t="shared" si="15"/>
        <v/>
      </c>
      <c r="BP19" s="405" t="str">
        <f t="shared" si="16"/>
        <v/>
      </c>
      <c r="BQ19" s="405" t="str">
        <f t="shared" si="17"/>
        <v/>
      </c>
      <c r="BR19" s="405" t="str">
        <f t="shared" si="18"/>
        <v/>
      </c>
      <c r="BS19" s="405" t="str">
        <f t="shared" si="19"/>
        <v/>
      </c>
      <c r="BT19" s="405" t="str">
        <f t="shared" si="20"/>
        <v/>
      </c>
      <c r="BU19" s="405" t="str">
        <f t="shared" si="21"/>
        <v/>
      </c>
      <c r="BV19" s="405" t="str">
        <f t="shared" si="22"/>
        <v/>
      </c>
      <c r="BW19" s="405" t="str">
        <f t="shared" si="23"/>
        <v/>
      </c>
      <c r="BX19" s="405" t="str">
        <f t="shared" si="24"/>
        <v/>
      </c>
      <c r="BY19" s="405" t="str">
        <f t="shared" si="25"/>
        <v/>
      </c>
      <c r="BZ19" s="405" t="str">
        <f t="shared" si="26"/>
        <v/>
      </c>
      <c r="CA19" s="405" t="str">
        <f t="shared" si="27"/>
        <v/>
      </c>
      <c r="CB19" s="405" t="str">
        <f t="shared" si="28"/>
        <v/>
      </c>
      <c r="CC19" s="405" t="str">
        <f t="shared" si="29"/>
        <v/>
      </c>
      <c r="CD19" s="405" t="str">
        <f t="shared" si="30"/>
        <v/>
      </c>
      <c r="CE19" s="405" t="str">
        <f t="shared" si="31"/>
        <v/>
      </c>
      <c r="CF19" s="405" t="str">
        <f t="shared" si="32"/>
        <v/>
      </c>
      <c r="CG19" s="405" t="str">
        <f t="shared" si="33"/>
        <v/>
      </c>
      <c r="CH19" s="405" t="str">
        <f t="shared" si="34"/>
        <v/>
      </c>
      <c r="CI19" s="405" t="str">
        <f t="shared" si="35"/>
        <v/>
      </c>
      <c r="CJ19" s="405" t="str">
        <f t="shared" si="36"/>
        <v/>
      </c>
      <c r="CK19" s="405" t="str">
        <f t="shared" si="37"/>
        <v/>
      </c>
      <c r="CL19" s="405" t="str">
        <f t="shared" si="38"/>
        <v/>
      </c>
      <c r="CM19" s="405" t="str">
        <f t="shared" si="39"/>
        <v/>
      </c>
      <c r="CN19" s="405" t="str">
        <f t="shared" si="40"/>
        <v/>
      </c>
      <c r="CO19" s="405" t="str">
        <f t="shared" si="41"/>
        <v/>
      </c>
      <c r="CP19" s="405" t="str">
        <f t="shared" si="42"/>
        <v/>
      </c>
      <c r="CQ19" s="405" t="str">
        <f t="shared" si="43"/>
        <v/>
      </c>
      <c r="CR19" s="405" t="str">
        <f t="shared" si="44"/>
        <v/>
      </c>
      <c r="CS19" s="405" t="str">
        <f t="shared" si="45"/>
        <v/>
      </c>
      <c r="CT19" s="405" t="str">
        <f t="shared" si="46"/>
        <v/>
      </c>
      <c r="CU19" s="405" t="str">
        <f t="shared" si="47"/>
        <v/>
      </c>
      <c r="CV19" s="405" t="str">
        <f t="shared" si="48"/>
        <v/>
      </c>
      <c r="CW19" s="405" t="str">
        <f t="shared" si="49"/>
        <v/>
      </c>
      <c r="CX19" s="405" t="str">
        <f t="shared" si="50"/>
        <v/>
      </c>
      <c r="CY19" s="405" t="str">
        <f t="shared" si="51"/>
        <v/>
      </c>
      <c r="CZ19" s="405" t="str">
        <f t="shared" si="52"/>
        <v/>
      </c>
      <c r="DA19" s="405" t="str">
        <f t="shared" si="53"/>
        <v/>
      </c>
    </row>
    <row r="20" spans="1:105" ht="14.1" customHeight="1">
      <c r="A20" s="360"/>
      <c r="B20" s="3058"/>
      <c r="C20" s="3059"/>
      <c r="D20" s="3059"/>
      <c r="E20" s="3059"/>
      <c r="F20" s="3060"/>
      <c r="G20" s="3061"/>
      <c r="H20" s="3062"/>
      <c r="I20" s="3062"/>
      <c r="J20" s="3063"/>
      <c r="K20" s="378"/>
      <c r="L20" s="378"/>
      <c r="M20" s="378"/>
      <c r="N20" s="378"/>
      <c r="O20" s="378"/>
      <c r="P20" s="378"/>
      <c r="Q20" s="378"/>
      <c r="R20" s="378"/>
      <c r="S20" s="378"/>
      <c r="T20" s="378"/>
      <c r="U20" s="378"/>
      <c r="V20" s="380"/>
      <c r="W20" s="378"/>
      <c r="X20" s="378"/>
      <c r="Y20" s="380"/>
      <c r="Z20" s="378"/>
      <c r="AA20" s="378"/>
      <c r="AB20" s="378"/>
      <c r="AC20" s="378"/>
      <c r="AD20" s="378"/>
      <c r="AE20" s="378"/>
      <c r="AF20" s="378"/>
      <c r="AG20" s="378"/>
      <c r="AH20" s="378"/>
      <c r="AI20" s="378"/>
      <c r="AJ20" s="378"/>
      <c r="AK20" s="378"/>
      <c r="AL20" s="378"/>
      <c r="AM20" s="378"/>
      <c r="AN20" s="378"/>
      <c r="AO20" s="378"/>
      <c r="AP20" s="378"/>
      <c r="AQ20" s="3064"/>
      <c r="AR20" s="3065"/>
      <c r="AZ20" s="402">
        <v>15</v>
      </c>
      <c r="BA20" s="3056" t="str">
        <f t="shared" si="3"/>
        <v/>
      </c>
      <c r="BB20" s="3057"/>
      <c r="BC20" s="406"/>
      <c r="BD20" s="404" t="str">
        <f t="shared" si="4"/>
        <v/>
      </c>
      <c r="BE20" s="405" t="str">
        <f t="shared" si="5"/>
        <v/>
      </c>
      <c r="BF20" s="405" t="str">
        <f t="shared" si="6"/>
        <v/>
      </c>
      <c r="BG20" s="405" t="str">
        <f t="shared" si="7"/>
        <v/>
      </c>
      <c r="BH20" s="405" t="str">
        <f t="shared" si="8"/>
        <v/>
      </c>
      <c r="BI20" s="405" t="str">
        <f t="shared" si="9"/>
        <v/>
      </c>
      <c r="BJ20" s="405" t="str">
        <f t="shared" si="10"/>
        <v/>
      </c>
      <c r="BK20" s="405" t="str">
        <f t="shared" si="11"/>
        <v/>
      </c>
      <c r="BL20" s="405" t="str">
        <f t="shared" si="12"/>
        <v/>
      </c>
      <c r="BM20" s="405" t="str">
        <f t="shared" si="13"/>
        <v/>
      </c>
      <c r="BN20" s="405" t="str">
        <f t="shared" si="14"/>
        <v/>
      </c>
      <c r="BO20" s="405" t="str">
        <f t="shared" si="15"/>
        <v/>
      </c>
      <c r="BP20" s="405" t="str">
        <f t="shared" si="16"/>
        <v/>
      </c>
      <c r="BQ20" s="405" t="str">
        <f t="shared" si="17"/>
        <v/>
      </c>
      <c r="BR20" s="405" t="str">
        <f t="shared" si="18"/>
        <v/>
      </c>
      <c r="BS20" s="405" t="str">
        <f t="shared" si="19"/>
        <v/>
      </c>
      <c r="BT20" s="405" t="str">
        <f t="shared" si="20"/>
        <v/>
      </c>
      <c r="BU20" s="405" t="str">
        <f t="shared" si="21"/>
        <v/>
      </c>
      <c r="BV20" s="405" t="str">
        <f t="shared" si="22"/>
        <v/>
      </c>
      <c r="BW20" s="405" t="str">
        <f t="shared" si="23"/>
        <v/>
      </c>
      <c r="BX20" s="405" t="str">
        <f t="shared" si="24"/>
        <v/>
      </c>
      <c r="BY20" s="405" t="str">
        <f t="shared" si="25"/>
        <v/>
      </c>
      <c r="BZ20" s="405" t="str">
        <f t="shared" si="26"/>
        <v/>
      </c>
      <c r="CA20" s="405" t="str">
        <f t="shared" si="27"/>
        <v/>
      </c>
      <c r="CB20" s="405" t="str">
        <f t="shared" si="28"/>
        <v/>
      </c>
      <c r="CC20" s="405" t="str">
        <f t="shared" si="29"/>
        <v/>
      </c>
      <c r="CD20" s="405" t="str">
        <f t="shared" si="30"/>
        <v/>
      </c>
      <c r="CE20" s="405" t="str">
        <f t="shared" si="31"/>
        <v/>
      </c>
      <c r="CF20" s="405" t="str">
        <f t="shared" si="32"/>
        <v/>
      </c>
      <c r="CG20" s="405" t="str">
        <f t="shared" si="33"/>
        <v/>
      </c>
      <c r="CH20" s="405" t="str">
        <f t="shared" si="34"/>
        <v/>
      </c>
      <c r="CI20" s="405" t="str">
        <f t="shared" si="35"/>
        <v/>
      </c>
      <c r="CJ20" s="405" t="str">
        <f t="shared" si="36"/>
        <v/>
      </c>
      <c r="CK20" s="405" t="str">
        <f t="shared" si="37"/>
        <v/>
      </c>
      <c r="CL20" s="405" t="str">
        <f t="shared" si="38"/>
        <v/>
      </c>
      <c r="CM20" s="405" t="str">
        <f t="shared" si="39"/>
        <v/>
      </c>
      <c r="CN20" s="405" t="str">
        <f t="shared" si="40"/>
        <v/>
      </c>
      <c r="CO20" s="405" t="str">
        <f t="shared" si="41"/>
        <v/>
      </c>
      <c r="CP20" s="405" t="str">
        <f t="shared" si="42"/>
        <v/>
      </c>
      <c r="CQ20" s="405" t="str">
        <f t="shared" si="43"/>
        <v/>
      </c>
      <c r="CR20" s="405" t="str">
        <f t="shared" si="44"/>
        <v/>
      </c>
      <c r="CS20" s="405" t="str">
        <f t="shared" si="45"/>
        <v/>
      </c>
      <c r="CT20" s="405" t="str">
        <f t="shared" si="46"/>
        <v/>
      </c>
      <c r="CU20" s="405" t="str">
        <f t="shared" si="47"/>
        <v/>
      </c>
      <c r="CV20" s="405" t="str">
        <f t="shared" si="48"/>
        <v/>
      </c>
      <c r="CW20" s="405" t="str">
        <f t="shared" si="49"/>
        <v/>
      </c>
      <c r="CX20" s="405" t="str">
        <f t="shared" si="50"/>
        <v/>
      </c>
      <c r="CY20" s="405" t="str">
        <f t="shared" si="51"/>
        <v/>
      </c>
      <c r="CZ20" s="405" t="str">
        <f t="shared" si="52"/>
        <v/>
      </c>
      <c r="DA20" s="405" t="str">
        <f t="shared" si="53"/>
        <v/>
      </c>
    </row>
    <row r="21" spans="1:105" ht="14.1" customHeight="1">
      <c r="A21" s="360"/>
      <c r="B21" s="3058"/>
      <c r="C21" s="3059"/>
      <c r="D21" s="3059"/>
      <c r="E21" s="3059"/>
      <c r="F21" s="3060"/>
      <c r="G21" s="3061" t="s">
        <v>63</v>
      </c>
      <c r="H21" s="3062"/>
      <c r="I21" s="3062"/>
      <c r="J21" s="3063"/>
      <c r="K21" s="381"/>
      <c r="L21" s="378"/>
      <c r="M21" s="378"/>
      <c r="N21" s="378"/>
      <c r="O21" s="378"/>
      <c r="P21" s="378"/>
      <c r="Q21" s="378"/>
      <c r="R21" s="378"/>
      <c r="S21" s="378"/>
      <c r="T21" s="378"/>
      <c r="U21" s="378"/>
      <c r="V21" s="378"/>
      <c r="W21" s="378"/>
      <c r="X21" s="378"/>
      <c r="Y21" s="380"/>
      <c r="Z21" s="378"/>
      <c r="AA21" s="378"/>
      <c r="AB21" s="378"/>
      <c r="AC21" s="378"/>
      <c r="AD21" s="378"/>
      <c r="AE21" s="378"/>
      <c r="AF21" s="378"/>
      <c r="AG21" s="378"/>
      <c r="AH21" s="378"/>
      <c r="AI21" s="378"/>
      <c r="AJ21" s="378"/>
      <c r="AK21" s="378"/>
      <c r="AL21" s="378"/>
      <c r="AM21" s="378"/>
      <c r="AN21" s="378"/>
      <c r="AO21" s="378"/>
      <c r="AP21" s="378"/>
      <c r="AQ21" s="3064"/>
      <c r="AR21" s="3065"/>
      <c r="AZ21" s="402">
        <v>16</v>
      </c>
      <c r="BA21" s="3056" t="str">
        <f t="shared" si="3"/>
        <v/>
      </c>
      <c r="BB21" s="3057"/>
      <c r="BC21" s="406"/>
      <c r="BD21" s="404" t="str">
        <f t="shared" si="4"/>
        <v/>
      </c>
      <c r="BE21" s="405" t="str">
        <f t="shared" si="5"/>
        <v/>
      </c>
      <c r="BF21" s="405" t="str">
        <f t="shared" si="6"/>
        <v/>
      </c>
      <c r="BG21" s="405" t="str">
        <f t="shared" si="7"/>
        <v/>
      </c>
      <c r="BH21" s="405" t="str">
        <f t="shared" si="8"/>
        <v/>
      </c>
      <c r="BI21" s="405" t="str">
        <f t="shared" si="9"/>
        <v/>
      </c>
      <c r="BJ21" s="405" t="str">
        <f t="shared" si="10"/>
        <v/>
      </c>
      <c r="BK21" s="405" t="str">
        <f t="shared" si="11"/>
        <v/>
      </c>
      <c r="BL21" s="405" t="str">
        <f t="shared" si="12"/>
        <v/>
      </c>
      <c r="BM21" s="405" t="str">
        <f t="shared" si="13"/>
        <v/>
      </c>
      <c r="BN21" s="405" t="str">
        <f t="shared" si="14"/>
        <v/>
      </c>
      <c r="BO21" s="405" t="str">
        <f t="shared" si="15"/>
        <v/>
      </c>
      <c r="BP21" s="405" t="str">
        <f t="shared" si="16"/>
        <v/>
      </c>
      <c r="BQ21" s="405" t="str">
        <f t="shared" si="17"/>
        <v/>
      </c>
      <c r="BR21" s="405" t="str">
        <f t="shared" si="18"/>
        <v/>
      </c>
      <c r="BS21" s="405" t="str">
        <f t="shared" si="19"/>
        <v/>
      </c>
      <c r="BT21" s="405" t="str">
        <f t="shared" si="20"/>
        <v/>
      </c>
      <c r="BU21" s="405" t="str">
        <f t="shared" si="21"/>
        <v/>
      </c>
      <c r="BV21" s="405" t="str">
        <f t="shared" si="22"/>
        <v/>
      </c>
      <c r="BW21" s="405" t="str">
        <f t="shared" si="23"/>
        <v/>
      </c>
      <c r="BX21" s="405" t="str">
        <f t="shared" si="24"/>
        <v/>
      </c>
      <c r="BY21" s="405" t="str">
        <f t="shared" si="25"/>
        <v/>
      </c>
      <c r="BZ21" s="405" t="str">
        <f t="shared" si="26"/>
        <v/>
      </c>
      <c r="CA21" s="405" t="str">
        <f t="shared" si="27"/>
        <v/>
      </c>
      <c r="CB21" s="405" t="str">
        <f t="shared" si="28"/>
        <v/>
      </c>
      <c r="CC21" s="405" t="str">
        <f t="shared" si="29"/>
        <v/>
      </c>
      <c r="CD21" s="405" t="str">
        <f t="shared" si="30"/>
        <v/>
      </c>
      <c r="CE21" s="405" t="str">
        <f t="shared" si="31"/>
        <v/>
      </c>
      <c r="CF21" s="405" t="str">
        <f t="shared" si="32"/>
        <v/>
      </c>
      <c r="CG21" s="405" t="str">
        <f t="shared" si="33"/>
        <v/>
      </c>
      <c r="CH21" s="405" t="str">
        <f t="shared" si="34"/>
        <v/>
      </c>
      <c r="CI21" s="405" t="str">
        <f t="shared" si="35"/>
        <v/>
      </c>
      <c r="CJ21" s="405" t="str">
        <f t="shared" si="36"/>
        <v/>
      </c>
      <c r="CK21" s="405" t="str">
        <f t="shared" si="37"/>
        <v/>
      </c>
      <c r="CL21" s="405" t="str">
        <f t="shared" si="38"/>
        <v/>
      </c>
      <c r="CM21" s="405" t="str">
        <f t="shared" si="39"/>
        <v/>
      </c>
      <c r="CN21" s="405" t="str">
        <f t="shared" si="40"/>
        <v/>
      </c>
      <c r="CO21" s="405" t="str">
        <f t="shared" si="41"/>
        <v/>
      </c>
      <c r="CP21" s="405" t="str">
        <f t="shared" si="42"/>
        <v/>
      </c>
      <c r="CQ21" s="405" t="str">
        <f t="shared" si="43"/>
        <v/>
      </c>
      <c r="CR21" s="405" t="str">
        <f t="shared" si="44"/>
        <v/>
      </c>
      <c r="CS21" s="405" t="str">
        <f t="shared" si="45"/>
        <v/>
      </c>
      <c r="CT21" s="405" t="str">
        <f t="shared" si="46"/>
        <v/>
      </c>
      <c r="CU21" s="405" t="str">
        <f t="shared" si="47"/>
        <v/>
      </c>
      <c r="CV21" s="405" t="str">
        <f t="shared" si="48"/>
        <v/>
      </c>
      <c r="CW21" s="405" t="str">
        <f t="shared" si="49"/>
        <v/>
      </c>
      <c r="CX21" s="405" t="str">
        <f t="shared" si="50"/>
        <v/>
      </c>
      <c r="CY21" s="405" t="str">
        <f t="shared" si="51"/>
        <v/>
      </c>
      <c r="CZ21" s="405" t="str">
        <f t="shared" si="52"/>
        <v/>
      </c>
      <c r="DA21" s="405" t="str">
        <f t="shared" si="53"/>
        <v/>
      </c>
    </row>
    <row r="22" spans="1:105" ht="14.1" customHeight="1">
      <c r="A22" s="360"/>
      <c r="B22" s="3058"/>
      <c r="C22" s="3059"/>
      <c r="D22" s="3059"/>
      <c r="E22" s="3059"/>
      <c r="F22" s="3060"/>
      <c r="G22" s="3061" t="s">
        <v>64</v>
      </c>
      <c r="H22" s="3062"/>
      <c r="I22" s="3062"/>
      <c r="J22" s="3063"/>
      <c r="K22" s="378"/>
      <c r="L22" s="378"/>
      <c r="M22" s="378"/>
      <c r="N22" s="378"/>
      <c r="O22" s="378"/>
      <c r="P22" s="378"/>
      <c r="Q22" s="378"/>
      <c r="R22" s="378"/>
      <c r="S22" s="378"/>
      <c r="T22" s="378"/>
      <c r="U22" s="378"/>
      <c r="V22" s="378"/>
      <c r="W22" s="378"/>
      <c r="X22" s="378"/>
      <c r="Y22" s="378"/>
      <c r="Z22" s="378"/>
      <c r="AA22" s="378"/>
      <c r="AB22" s="378"/>
      <c r="AC22" s="378"/>
      <c r="AD22" s="378"/>
      <c r="AE22" s="378"/>
      <c r="AF22" s="378"/>
      <c r="AG22" s="378"/>
      <c r="AH22" s="378"/>
      <c r="AI22" s="378"/>
      <c r="AJ22" s="378"/>
      <c r="AK22" s="378"/>
      <c r="AL22" s="378"/>
      <c r="AM22" s="378"/>
      <c r="AN22" s="378"/>
      <c r="AO22" s="378"/>
      <c r="AP22" s="378"/>
      <c r="AQ22" s="3064"/>
      <c r="AR22" s="3065"/>
      <c r="AZ22" s="402">
        <v>17</v>
      </c>
      <c r="BA22" s="3056" t="str">
        <f t="shared" si="3"/>
        <v/>
      </c>
      <c r="BB22" s="3057"/>
      <c r="BC22" s="406"/>
      <c r="BD22" s="404" t="str">
        <f t="shared" si="4"/>
        <v/>
      </c>
      <c r="BE22" s="405" t="str">
        <f t="shared" si="5"/>
        <v/>
      </c>
      <c r="BF22" s="405" t="str">
        <f t="shared" si="6"/>
        <v/>
      </c>
      <c r="BG22" s="405" t="str">
        <f t="shared" si="7"/>
        <v/>
      </c>
      <c r="BH22" s="405" t="str">
        <f t="shared" si="8"/>
        <v/>
      </c>
      <c r="BI22" s="405" t="str">
        <f t="shared" si="9"/>
        <v/>
      </c>
      <c r="BJ22" s="405" t="str">
        <f t="shared" si="10"/>
        <v/>
      </c>
      <c r="BK22" s="405" t="str">
        <f t="shared" si="11"/>
        <v/>
      </c>
      <c r="BL22" s="405" t="str">
        <f t="shared" si="12"/>
        <v/>
      </c>
      <c r="BM22" s="405" t="str">
        <f t="shared" si="13"/>
        <v/>
      </c>
      <c r="BN22" s="405" t="str">
        <f t="shared" si="14"/>
        <v/>
      </c>
      <c r="BO22" s="405" t="str">
        <f t="shared" si="15"/>
        <v/>
      </c>
      <c r="BP22" s="405" t="str">
        <f t="shared" si="16"/>
        <v/>
      </c>
      <c r="BQ22" s="405" t="str">
        <f t="shared" si="17"/>
        <v/>
      </c>
      <c r="BR22" s="405" t="str">
        <f t="shared" si="18"/>
        <v/>
      </c>
      <c r="BS22" s="405" t="str">
        <f t="shared" si="19"/>
        <v/>
      </c>
      <c r="BT22" s="405" t="str">
        <f t="shared" si="20"/>
        <v/>
      </c>
      <c r="BU22" s="405" t="str">
        <f t="shared" si="21"/>
        <v/>
      </c>
      <c r="BV22" s="405" t="str">
        <f t="shared" si="22"/>
        <v/>
      </c>
      <c r="BW22" s="405" t="str">
        <f t="shared" si="23"/>
        <v/>
      </c>
      <c r="BX22" s="405" t="str">
        <f t="shared" si="24"/>
        <v/>
      </c>
      <c r="BY22" s="405" t="str">
        <f t="shared" si="25"/>
        <v/>
      </c>
      <c r="BZ22" s="405" t="str">
        <f t="shared" si="26"/>
        <v/>
      </c>
      <c r="CA22" s="405" t="str">
        <f t="shared" si="27"/>
        <v/>
      </c>
      <c r="CB22" s="405" t="str">
        <f t="shared" si="28"/>
        <v/>
      </c>
      <c r="CC22" s="405" t="str">
        <f t="shared" si="29"/>
        <v/>
      </c>
      <c r="CD22" s="405" t="str">
        <f t="shared" si="30"/>
        <v/>
      </c>
      <c r="CE22" s="405" t="str">
        <f t="shared" si="31"/>
        <v/>
      </c>
      <c r="CF22" s="405" t="str">
        <f t="shared" si="32"/>
        <v/>
      </c>
      <c r="CG22" s="405" t="str">
        <f t="shared" si="33"/>
        <v/>
      </c>
      <c r="CH22" s="405" t="str">
        <f t="shared" si="34"/>
        <v/>
      </c>
      <c r="CI22" s="405" t="str">
        <f t="shared" si="35"/>
        <v/>
      </c>
      <c r="CJ22" s="405" t="str">
        <f t="shared" si="36"/>
        <v/>
      </c>
      <c r="CK22" s="405" t="str">
        <f t="shared" si="37"/>
        <v/>
      </c>
      <c r="CL22" s="405" t="str">
        <f t="shared" si="38"/>
        <v/>
      </c>
      <c r="CM22" s="405" t="str">
        <f t="shared" si="39"/>
        <v/>
      </c>
      <c r="CN22" s="405" t="str">
        <f t="shared" si="40"/>
        <v/>
      </c>
      <c r="CO22" s="405" t="str">
        <f t="shared" si="41"/>
        <v/>
      </c>
      <c r="CP22" s="405" t="str">
        <f t="shared" si="42"/>
        <v/>
      </c>
      <c r="CQ22" s="405" t="str">
        <f t="shared" si="43"/>
        <v/>
      </c>
      <c r="CR22" s="405" t="str">
        <f t="shared" si="44"/>
        <v/>
      </c>
      <c r="CS22" s="405" t="str">
        <f t="shared" si="45"/>
        <v/>
      </c>
      <c r="CT22" s="405" t="str">
        <f t="shared" si="46"/>
        <v/>
      </c>
      <c r="CU22" s="405" t="str">
        <f t="shared" si="47"/>
        <v/>
      </c>
      <c r="CV22" s="405" t="str">
        <f t="shared" si="48"/>
        <v/>
      </c>
      <c r="CW22" s="405" t="str">
        <f t="shared" si="49"/>
        <v/>
      </c>
      <c r="CX22" s="405" t="str">
        <f t="shared" si="50"/>
        <v/>
      </c>
      <c r="CY22" s="405" t="str">
        <f t="shared" si="51"/>
        <v/>
      </c>
      <c r="CZ22" s="405" t="str">
        <f t="shared" si="52"/>
        <v/>
      </c>
      <c r="DA22" s="405" t="str">
        <f t="shared" si="53"/>
        <v/>
      </c>
    </row>
    <row r="23" spans="1:105" ht="14.1" customHeight="1">
      <c r="A23" s="360"/>
      <c r="B23" s="3058"/>
      <c r="C23" s="3059"/>
      <c r="D23" s="3059"/>
      <c r="E23" s="3059"/>
      <c r="F23" s="3060"/>
      <c r="G23" s="3061" t="s">
        <v>62</v>
      </c>
      <c r="H23" s="3062"/>
      <c r="I23" s="3062"/>
      <c r="J23" s="3063"/>
      <c r="K23" s="378"/>
      <c r="L23" s="378"/>
      <c r="M23" s="378"/>
      <c r="N23" s="378"/>
      <c r="O23" s="378"/>
      <c r="P23" s="378"/>
      <c r="Q23" s="378"/>
      <c r="R23" s="378"/>
      <c r="S23" s="378"/>
      <c r="T23" s="378"/>
      <c r="U23" s="378"/>
      <c r="V23" s="380"/>
      <c r="W23" s="378"/>
      <c r="X23" s="378"/>
      <c r="Y23" s="380"/>
      <c r="Z23" s="378"/>
      <c r="AA23" s="378"/>
      <c r="AB23" s="378"/>
      <c r="AC23" s="378"/>
      <c r="AD23" s="378"/>
      <c r="AE23" s="378"/>
      <c r="AF23" s="378"/>
      <c r="AG23" s="378"/>
      <c r="AH23" s="378"/>
      <c r="AI23" s="378"/>
      <c r="AJ23" s="378"/>
      <c r="AK23" s="378"/>
      <c r="AL23" s="378"/>
      <c r="AM23" s="378"/>
      <c r="AN23" s="378"/>
      <c r="AO23" s="378"/>
      <c r="AP23" s="378"/>
      <c r="AQ23" s="3064"/>
      <c r="AR23" s="3065"/>
      <c r="AZ23" s="402">
        <v>18</v>
      </c>
      <c r="BA23" s="3056" t="str">
        <f t="shared" si="3"/>
        <v/>
      </c>
      <c r="BB23" s="3057"/>
      <c r="BC23" s="406"/>
      <c r="BD23" s="404" t="str">
        <f t="shared" si="4"/>
        <v/>
      </c>
      <c r="BE23" s="405" t="str">
        <f t="shared" si="5"/>
        <v/>
      </c>
      <c r="BF23" s="405" t="str">
        <f t="shared" si="6"/>
        <v/>
      </c>
      <c r="BG23" s="405" t="str">
        <f t="shared" si="7"/>
        <v/>
      </c>
      <c r="BH23" s="405" t="str">
        <f t="shared" si="8"/>
        <v/>
      </c>
      <c r="BI23" s="405" t="str">
        <f t="shared" si="9"/>
        <v/>
      </c>
      <c r="BJ23" s="405" t="str">
        <f t="shared" si="10"/>
        <v/>
      </c>
      <c r="BK23" s="405" t="str">
        <f t="shared" si="11"/>
        <v/>
      </c>
      <c r="BL23" s="405" t="str">
        <f t="shared" si="12"/>
        <v/>
      </c>
      <c r="BM23" s="405" t="str">
        <f t="shared" si="13"/>
        <v/>
      </c>
      <c r="BN23" s="405" t="str">
        <f t="shared" si="14"/>
        <v/>
      </c>
      <c r="BO23" s="405" t="str">
        <f t="shared" si="15"/>
        <v/>
      </c>
      <c r="BP23" s="405" t="str">
        <f t="shared" si="16"/>
        <v/>
      </c>
      <c r="BQ23" s="405" t="str">
        <f t="shared" si="17"/>
        <v/>
      </c>
      <c r="BR23" s="405" t="str">
        <f t="shared" si="18"/>
        <v/>
      </c>
      <c r="BS23" s="405" t="str">
        <f t="shared" si="19"/>
        <v/>
      </c>
      <c r="BT23" s="405" t="str">
        <f t="shared" si="20"/>
        <v/>
      </c>
      <c r="BU23" s="405" t="str">
        <f t="shared" si="21"/>
        <v/>
      </c>
      <c r="BV23" s="405" t="str">
        <f t="shared" si="22"/>
        <v/>
      </c>
      <c r="BW23" s="405" t="str">
        <f t="shared" si="23"/>
        <v/>
      </c>
      <c r="BX23" s="405" t="str">
        <f t="shared" si="24"/>
        <v/>
      </c>
      <c r="BY23" s="405" t="str">
        <f t="shared" si="25"/>
        <v/>
      </c>
      <c r="BZ23" s="405" t="str">
        <f t="shared" si="26"/>
        <v/>
      </c>
      <c r="CA23" s="405" t="str">
        <f t="shared" si="27"/>
        <v/>
      </c>
      <c r="CB23" s="405" t="str">
        <f t="shared" si="28"/>
        <v/>
      </c>
      <c r="CC23" s="405" t="str">
        <f t="shared" si="29"/>
        <v/>
      </c>
      <c r="CD23" s="405" t="str">
        <f t="shared" si="30"/>
        <v/>
      </c>
      <c r="CE23" s="405" t="str">
        <f t="shared" si="31"/>
        <v/>
      </c>
      <c r="CF23" s="405" t="str">
        <f t="shared" si="32"/>
        <v/>
      </c>
      <c r="CG23" s="405" t="str">
        <f t="shared" si="33"/>
        <v/>
      </c>
      <c r="CH23" s="405" t="str">
        <f t="shared" si="34"/>
        <v/>
      </c>
      <c r="CI23" s="405" t="str">
        <f t="shared" si="35"/>
        <v/>
      </c>
      <c r="CJ23" s="405" t="str">
        <f t="shared" si="36"/>
        <v/>
      </c>
      <c r="CK23" s="405" t="str">
        <f t="shared" si="37"/>
        <v/>
      </c>
      <c r="CL23" s="405" t="str">
        <f t="shared" si="38"/>
        <v/>
      </c>
      <c r="CM23" s="405" t="str">
        <f t="shared" si="39"/>
        <v/>
      </c>
      <c r="CN23" s="405" t="str">
        <f t="shared" si="40"/>
        <v/>
      </c>
      <c r="CO23" s="405" t="str">
        <f t="shared" si="41"/>
        <v/>
      </c>
      <c r="CP23" s="405" t="str">
        <f t="shared" si="42"/>
        <v/>
      </c>
      <c r="CQ23" s="405" t="str">
        <f t="shared" si="43"/>
        <v/>
      </c>
      <c r="CR23" s="405" t="str">
        <f t="shared" si="44"/>
        <v/>
      </c>
      <c r="CS23" s="405" t="str">
        <f t="shared" si="45"/>
        <v/>
      </c>
      <c r="CT23" s="405" t="str">
        <f t="shared" si="46"/>
        <v/>
      </c>
      <c r="CU23" s="405" t="str">
        <f t="shared" si="47"/>
        <v/>
      </c>
      <c r="CV23" s="405" t="str">
        <f t="shared" si="48"/>
        <v/>
      </c>
      <c r="CW23" s="405" t="str">
        <f t="shared" si="49"/>
        <v/>
      </c>
      <c r="CX23" s="405" t="str">
        <f t="shared" si="50"/>
        <v/>
      </c>
      <c r="CY23" s="405" t="str">
        <f t="shared" si="51"/>
        <v/>
      </c>
      <c r="CZ23" s="405" t="str">
        <f t="shared" si="52"/>
        <v/>
      </c>
      <c r="DA23" s="405" t="str">
        <f t="shared" si="53"/>
        <v/>
      </c>
    </row>
    <row r="24" spans="1:105" ht="14.1" customHeight="1" thickBot="1">
      <c r="A24" s="360"/>
      <c r="B24" s="3073"/>
      <c r="C24" s="3074"/>
      <c r="D24" s="3074"/>
      <c r="E24" s="3074"/>
      <c r="F24" s="3075"/>
      <c r="G24" s="3076"/>
      <c r="H24" s="3077"/>
      <c r="I24" s="3077"/>
      <c r="J24" s="3078"/>
      <c r="K24" s="382"/>
      <c r="L24" s="383"/>
      <c r="M24" s="383"/>
      <c r="N24" s="383"/>
      <c r="O24" s="383"/>
      <c r="P24" s="383"/>
      <c r="Q24" s="383"/>
      <c r="R24" s="383"/>
      <c r="S24" s="383"/>
      <c r="T24" s="383"/>
      <c r="U24" s="383"/>
      <c r="V24" s="383"/>
      <c r="W24" s="383"/>
      <c r="X24" s="383"/>
      <c r="Y24" s="384"/>
      <c r="Z24" s="383"/>
      <c r="AA24" s="383"/>
      <c r="AB24" s="383"/>
      <c r="AC24" s="383"/>
      <c r="AD24" s="383"/>
      <c r="AE24" s="383"/>
      <c r="AF24" s="383"/>
      <c r="AG24" s="383"/>
      <c r="AH24" s="383"/>
      <c r="AI24" s="383"/>
      <c r="AJ24" s="383"/>
      <c r="AK24" s="383"/>
      <c r="AL24" s="383"/>
      <c r="AM24" s="383"/>
      <c r="AN24" s="383"/>
      <c r="AO24" s="383"/>
      <c r="AP24" s="383"/>
      <c r="AQ24" s="3079"/>
      <c r="AR24" s="3080"/>
      <c r="AZ24" s="402">
        <v>19</v>
      </c>
      <c r="BA24" s="3056" t="str">
        <f t="shared" si="3"/>
        <v/>
      </c>
      <c r="BB24" s="3057"/>
      <c r="BC24" s="407"/>
      <c r="BD24" s="404" t="str">
        <f t="shared" si="4"/>
        <v/>
      </c>
      <c r="BE24" s="405" t="str">
        <f t="shared" si="5"/>
        <v/>
      </c>
      <c r="BF24" s="405" t="str">
        <f t="shared" si="6"/>
        <v/>
      </c>
      <c r="BG24" s="405" t="str">
        <f t="shared" si="7"/>
        <v/>
      </c>
      <c r="BH24" s="405" t="str">
        <f t="shared" si="8"/>
        <v/>
      </c>
      <c r="BI24" s="405" t="str">
        <f t="shared" si="9"/>
        <v/>
      </c>
      <c r="BJ24" s="405" t="str">
        <f t="shared" si="10"/>
        <v/>
      </c>
      <c r="BK24" s="405" t="str">
        <f t="shared" si="11"/>
        <v/>
      </c>
      <c r="BL24" s="405" t="str">
        <f t="shared" si="12"/>
        <v/>
      </c>
      <c r="BM24" s="405" t="str">
        <f t="shared" si="13"/>
        <v/>
      </c>
      <c r="BN24" s="405" t="str">
        <f t="shared" si="14"/>
        <v/>
      </c>
      <c r="BO24" s="405" t="str">
        <f t="shared" si="15"/>
        <v/>
      </c>
      <c r="BP24" s="405" t="str">
        <f t="shared" si="16"/>
        <v/>
      </c>
      <c r="BQ24" s="405" t="str">
        <f t="shared" si="17"/>
        <v/>
      </c>
      <c r="BR24" s="405" t="str">
        <f t="shared" si="18"/>
        <v/>
      </c>
      <c r="BS24" s="405" t="str">
        <f t="shared" si="19"/>
        <v/>
      </c>
      <c r="BT24" s="405" t="str">
        <f t="shared" si="20"/>
        <v/>
      </c>
      <c r="BU24" s="405" t="str">
        <f t="shared" si="21"/>
        <v/>
      </c>
      <c r="BV24" s="405" t="str">
        <f t="shared" si="22"/>
        <v/>
      </c>
      <c r="BW24" s="405" t="str">
        <f t="shared" si="23"/>
        <v/>
      </c>
      <c r="BX24" s="405" t="str">
        <f t="shared" si="24"/>
        <v/>
      </c>
      <c r="BY24" s="405" t="str">
        <f t="shared" si="25"/>
        <v/>
      </c>
      <c r="BZ24" s="405" t="str">
        <f t="shared" si="26"/>
        <v/>
      </c>
      <c r="CA24" s="405" t="str">
        <f t="shared" si="27"/>
        <v/>
      </c>
      <c r="CB24" s="405" t="str">
        <f t="shared" si="28"/>
        <v/>
      </c>
      <c r="CC24" s="405" t="str">
        <f t="shared" si="29"/>
        <v/>
      </c>
      <c r="CD24" s="405" t="str">
        <f t="shared" si="30"/>
        <v/>
      </c>
      <c r="CE24" s="405" t="str">
        <f t="shared" si="31"/>
        <v/>
      </c>
      <c r="CF24" s="405" t="str">
        <f t="shared" si="32"/>
        <v/>
      </c>
      <c r="CG24" s="405" t="str">
        <f t="shared" si="33"/>
        <v/>
      </c>
      <c r="CH24" s="405" t="str">
        <f t="shared" si="34"/>
        <v/>
      </c>
      <c r="CI24" s="405" t="str">
        <f t="shared" si="35"/>
        <v/>
      </c>
      <c r="CJ24" s="405" t="str">
        <f t="shared" si="36"/>
        <v/>
      </c>
      <c r="CK24" s="405" t="str">
        <f t="shared" si="37"/>
        <v/>
      </c>
      <c r="CL24" s="405" t="str">
        <f t="shared" si="38"/>
        <v/>
      </c>
      <c r="CM24" s="405" t="str">
        <f t="shared" si="39"/>
        <v/>
      </c>
      <c r="CN24" s="405" t="str">
        <f t="shared" si="40"/>
        <v/>
      </c>
      <c r="CO24" s="405" t="str">
        <f t="shared" si="41"/>
        <v/>
      </c>
      <c r="CP24" s="405" t="str">
        <f t="shared" si="42"/>
        <v/>
      </c>
      <c r="CQ24" s="405" t="str">
        <f t="shared" si="43"/>
        <v/>
      </c>
      <c r="CR24" s="405" t="str">
        <f t="shared" si="44"/>
        <v/>
      </c>
      <c r="CS24" s="405" t="str">
        <f t="shared" si="45"/>
        <v/>
      </c>
      <c r="CT24" s="405" t="str">
        <f t="shared" si="46"/>
        <v/>
      </c>
      <c r="CU24" s="405" t="str">
        <f t="shared" si="47"/>
        <v/>
      </c>
      <c r="CV24" s="405" t="str">
        <f t="shared" si="48"/>
        <v/>
      </c>
      <c r="CW24" s="405" t="str">
        <f t="shared" si="49"/>
        <v/>
      </c>
      <c r="CX24" s="405" t="str">
        <f t="shared" si="50"/>
        <v/>
      </c>
      <c r="CY24" s="405" t="str">
        <f t="shared" si="51"/>
        <v/>
      </c>
      <c r="CZ24" s="405" t="str">
        <f t="shared" si="52"/>
        <v/>
      </c>
      <c r="DA24" s="405" t="str">
        <f t="shared" si="53"/>
        <v/>
      </c>
    </row>
    <row r="25" spans="1:105" ht="12" customHeight="1">
      <c r="A25" s="360"/>
      <c r="B25" s="360"/>
      <c r="C25" s="360"/>
      <c r="D25" s="360"/>
      <c r="E25" s="360"/>
      <c r="F25" s="360"/>
      <c r="G25" s="360"/>
      <c r="H25" s="360"/>
      <c r="I25" s="360"/>
      <c r="J25" s="360"/>
      <c r="K25" s="360"/>
      <c r="L25" s="360"/>
      <c r="M25" s="360"/>
      <c r="N25" s="360"/>
      <c r="O25" s="360"/>
      <c r="P25" s="360"/>
      <c r="Q25" s="408"/>
      <c r="R25" s="360"/>
      <c r="S25" s="360"/>
      <c r="T25" s="360"/>
      <c r="U25" s="360"/>
      <c r="V25" s="360"/>
      <c r="W25" s="360"/>
      <c r="X25" s="360"/>
      <c r="Y25" s="360"/>
      <c r="Z25" s="360"/>
      <c r="AA25" s="360"/>
      <c r="AB25" s="360"/>
      <c r="AC25" s="360"/>
      <c r="AD25" s="360"/>
      <c r="AE25" s="360"/>
      <c r="AF25" s="360"/>
      <c r="AG25" s="360"/>
      <c r="AH25" s="360"/>
      <c r="AI25" s="360"/>
      <c r="AJ25" s="360"/>
      <c r="AK25" s="360"/>
      <c r="AL25" s="408"/>
      <c r="AM25" s="360"/>
      <c r="AN25" s="360"/>
      <c r="AO25" s="360"/>
      <c r="AP25" s="360"/>
      <c r="AQ25" s="360"/>
      <c r="AR25" s="360"/>
      <c r="AZ25" s="409"/>
      <c r="BA25" s="409"/>
      <c r="BB25" s="409"/>
      <c r="BC25" s="409"/>
      <c r="BD25" s="409"/>
      <c r="BE25" s="409"/>
      <c r="BF25" s="409"/>
      <c r="BG25" s="409"/>
      <c r="BH25" s="409"/>
      <c r="BI25" s="409"/>
      <c r="BJ25" s="409"/>
      <c r="BK25" s="409"/>
      <c r="BL25" s="409"/>
      <c r="BM25" s="409"/>
      <c r="BN25" s="409"/>
      <c r="BO25" s="409"/>
      <c r="BP25" s="409"/>
      <c r="BQ25" s="409"/>
      <c r="BR25" s="409"/>
      <c r="BS25" s="409"/>
      <c r="BT25" s="409"/>
      <c r="BU25" s="409"/>
      <c r="BV25" s="409"/>
      <c r="BW25" s="409"/>
      <c r="BX25" s="409"/>
      <c r="BY25" s="409"/>
      <c r="BZ25" s="409"/>
      <c r="CA25" s="409"/>
      <c r="CB25" s="409"/>
      <c r="CC25" s="409"/>
      <c r="CD25" s="409"/>
      <c r="CE25" s="409"/>
      <c r="CF25" s="409"/>
      <c r="CG25" s="409"/>
      <c r="CH25" s="409"/>
      <c r="CI25" s="409"/>
      <c r="CJ25" s="409"/>
      <c r="CK25" s="409"/>
      <c r="CL25" s="409"/>
      <c r="CM25" s="409"/>
      <c r="CN25" s="409"/>
      <c r="CO25" s="409"/>
      <c r="CP25" s="409"/>
      <c r="CQ25" s="409"/>
      <c r="CR25" s="409"/>
      <c r="CS25" s="409"/>
      <c r="CT25" s="409"/>
      <c r="CU25" s="409"/>
      <c r="CV25" s="409"/>
      <c r="CW25" s="409"/>
      <c r="CX25" s="409"/>
      <c r="CY25" s="409"/>
      <c r="CZ25" s="409"/>
      <c r="DA25" s="409"/>
    </row>
    <row r="26" spans="1:105" ht="14.1" customHeight="1" thickBot="1">
      <c r="A26" s="360"/>
      <c r="B26" s="360"/>
      <c r="C26" s="3068" t="s">
        <v>69</v>
      </c>
      <c r="D26" s="3069"/>
      <c r="E26" s="3069"/>
      <c r="F26" s="3068" t="s">
        <v>70</v>
      </c>
      <c r="G26" s="3069"/>
      <c r="H26" s="3069"/>
      <c r="I26" s="3069"/>
      <c r="J26" s="3069"/>
      <c r="K26" s="3069"/>
      <c r="L26" s="3070"/>
      <c r="M26" s="3068" t="s">
        <v>85</v>
      </c>
      <c r="N26" s="3069"/>
      <c r="O26" s="3069"/>
      <c r="P26" s="3069"/>
      <c r="Q26" s="3069"/>
      <c r="R26" s="3069"/>
      <c r="S26" s="3069"/>
      <c r="T26" s="3069"/>
      <c r="U26" s="3069"/>
      <c r="V26" s="3068" t="s">
        <v>1082</v>
      </c>
      <c r="W26" s="3069"/>
      <c r="X26" s="3069"/>
      <c r="Y26" s="3070"/>
      <c r="Z26" s="3068" t="s">
        <v>67</v>
      </c>
      <c r="AA26" s="3069"/>
      <c r="AB26" s="3069"/>
      <c r="AC26" s="3070"/>
      <c r="AD26" s="354"/>
      <c r="AE26" s="369" t="s">
        <v>30</v>
      </c>
      <c r="AF26" s="387" t="s">
        <v>1052</v>
      </c>
      <c r="AG26" s="11"/>
      <c r="AH26" s="360"/>
      <c r="AK26" s="360"/>
      <c r="AL26" s="360"/>
      <c r="AN26" s="387"/>
      <c r="AO26" s="410"/>
      <c r="AP26" s="410"/>
      <c r="AQ26" s="408"/>
      <c r="AR26" s="410"/>
      <c r="AS26" s="360"/>
      <c r="AT26" s="360"/>
      <c r="AU26" s="360"/>
      <c r="AV26" s="360"/>
      <c r="AW26" s="360"/>
      <c r="AX26" s="360"/>
      <c r="AY26" s="360"/>
      <c r="AZ26" s="388" t="s">
        <v>1083</v>
      </c>
      <c r="BA26" s="388" t="s">
        <v>1084</v>
      </c>
      <c r="BB26" s="388" t="s">
        <v>1085</v>
      </c>
      <c r="BC26" s="388" t="s">
        <v>1086</v>
      </c>
      <c r="BD26" s="3071">
        <v>0.29166666666666669</v>
      </c>
      <c r="BE26" s="3072"/>
      <c r="BF26" s="3071">
        <v>0.3125</v>
      </c>
      <c r="BG26" s="3071"/>
      <c r="BH26" s="3071">
        <v>0.33333333333333298</v>
      </c>
      <c r="BI26" s="3072"/>
      <c r="BJ26" s="3071">
        <v>0.35416666666666702</v>
      </c>
      <c r="BK26" s="3071"/>
      <c r="BL26" s="3071">
        <v>0.375</v>
      </c>
      <c r="BM26" s="3072"/>
      <c r="BN26" s="3071">
        <v>0.39583333333333398</v>
      </c>
      <c r="BO26" s="3071"/>
      <c r="BP26" s="3071">
        <v>0.41666666666666702</v>
      </c>
      <c r="BQ26" s="3072"/>
      <c r="BR26" s="3071">
        <v>0.4375</v>
      </c>
      <c r="BS26" s="3071"/>
      <c r="BT26" s="3071">
        <v>0.45833333333333398</v>
      </c>
      <c r="BU26" s="3072"/>
      <c r="BV26" s="3071">
        <v>0.47916666666666702</v>
      </c>
      <c r="BW26" s="3071"/>
      <c r="BX26" s="3071">
        <v>0.5</v>
      </c>
      <c r="BY26" s="3072"/>
      <c r="BZ26" s="3071">
        <v>0.52083333333333304</v>
      </c>
      <c r="CA26" s="3071"/>
      <c r="CB26" s="3071">
        <v>0.54166666666666696</v>
      </c>
      <c r="CC26" s="3072"/>
      <c r="CD26" s="3071">
        <v>0.5625</v>
      </c>
      <c r="CE26" s="3071"/>
      <c r="CF26" s="3071">
        <v>0.58333333333333304</v>
      </c>
      <c r="CG26" s="3072"/>
      <c r="CH26" s="3071">
        <v>0.60416666666666696</v>
      </c>
      <c r="CI26" s="3071"/>
      <c r="CJ26" s="3071">
        <v>0.625</v>
      </c>
      <c r="CK26" s="3072"/>
      <c r="CL26" s="3071">
        <v>0.64583333333333304</v>
      </c>
      <c r="CM26" s="3071"/>
      <c r="CN26" s="3071">
        <v>0.66666666666666696</v>
      </c>
      <c r="CO26" s="3072"/>
      <c r="CP26" s="3071">
        <v>0.6875</v>
      </c>
      <c r="CQ26" s="3071"/>
      <c r="CR26" s="3071">
        <v>0.70833333333333304</v>
      </c>
      <c r="CS26" s="3072"/>
      <c r="CT26" s="3071">
        <v>0.72916666666666596</v>
      </c>
      <c r="CU26" s="3071"/>
      <c r="CV26" s="3071">
        <v>0.749999999999999</v>
      </c>
      <c r="CW26" s="3072"/>
      <c r="CX26" s="3071">
        <v>0.77083333333333204</v>
      </c>
      <c r="CY26" s="3071"/>
      <c r="CZ26" s="3071">
        <v>0.79166666666666496</v>
      </c>
      <c r="DA26" s="3072"/>
    </row>
    <row r="27" spans="1:105" ht="12" customHeight="1">
      <c r="A27" s="360"/>
      <c r="B27" s="360"/>
      <c r="C27" s="411" t="s">
        <v>15</v>
      </c>
      <c r="D27" s="412" t="s">
        <v>1087</v>
      </c>
      <c r="E27" s="413"/>
      <c r="F27" s="411" t="s">
        <v>27</v>
      </c>
      <c r="G27" s="3081" t="s">
        <v>83</v>
      </c>
      <c r="H27" s="3081"/>
      <c r="I27" s="3081"/>
      <c r="J27" s="412" t="s">
        <v>17</v>
      </c>
      <c r="K27" s="412" t="s">
        <v>84</v>
      </c>
      <c r="L27" s="413"/>
      <c r="M27" s="3082">
        <v>0.35416666666666669</v>
      </c>
      <c r="N27" s="3083"/>
      <c r="O27" s="3083"/>
      <c r="P27" s="3083"/>
      <c r="Q27" s="414" t="s">
        <v>271</v>
      </c>
      <c r="R27" s="3083">
        <v>0.72916666666666663</v>
      </c>
      <c r="S27" s="3083"/>
      <c r="T27" s="3083"/>
      <c r="U27" s="3084"/>
      <c r="V27" s="3082">
        <v>4.1666666666666664E-2</v>
      </c>
      <c r="W27" s="3083"/>
      <c r="X27" s="3083"/>
      <c r="Y27" s="3084"/>
      <c r="Z27" s="3085">
        <f>IF(V27="","",R27-M27-V27)</f>
        <v>0.33333333333333326</v>
      </c>
      <c r="AA27" s="3086"/>
      <c r="AB27" s="3086"/>
      <c r="AC27" s="3087"/>
      <c r="AD27" s="415"/>
      <c r="AE27" s="416" t="s">
        <v>127</v>
      </c>
      <c r="AF27" s="3088" t="s">
        <v>1053</v>
      </c>
      <c r="AG27" s="3088"/>
      <c r="AH27" s="3088"/>
      <c r="AI27" s="3088"/>
      <c r="AJ27" s="3088"/>
      <c r="AK27" s="3088"/>
      <c r="AL27" s="3088"/>
      <c r="AM27" s="3088"/>
      <c r="AN27" s="3088"/>
      <c r="AS27" s="360"/>
      <c r="AT27" s="360"/>
      <c r="AU27" s="360"/>
      <c r="AV27" s="360"/>
      <c r="AW27" s="360"/>
      <c r="AX27" s="360"/>
      <c r="AY27" s="360"/>
      <c r="AZ27" s="417" t="s">
        <v>1088</v>
      </c>
      <c r="BA27" s="418">
        <f>M27</f>
        <v>0.35416666666666669</v>
      </c>
      <c r="BB27" s="418">
        <f>R27</f>
        <v>0.72916666666666663</v>
      </c>
      <c r="BC27" s="419">
        <f>IF(AZ27="","",IF(BB27-BA27&lt;TIME(5,0,1),BB27-BA27,BB27-BA27-TIME(1,0,0)))</f>
        <v>0.33333333333333326</v>
      </c>
      <c r="BD27" s="420"/>
      <c r="BE27" s="421"/>
      <c r="BF27" s="421"/>
      <c r="BG27" s="421"/>
      <c r="BH27" s="421"/>
      <c r="BI27" s="421"/>
      <c r="BJ27" s="421"/>
      <c r="BK27" s="421" t="s">
        <v>1089</v>
      </c>
      <c r="BL27" s="421" t="s">
        <v>1089</v>
      </c>
      <c r="BM27" s="421" t="s">
        <v>1089</v>
      </c>
      <c r="BN27" s="421" t="s">
        <v>1089</v>
      </c>
      <c r="BO27" s="421" t="s">
        <v>1089</v>
      </c>
      <c r="BP27" s="421" t="s">
        <v>1089</v>
      </c>
      <c r="BQ27" s="421" t="s">
        <v>1089</v>
      </c>
      <c r="BR27" s="421" t="s">
        <v>1089</v>
      </c>
      <c r="BS27" s="421" t="s">
        <v>1089</v>
      </c>
      <c r="BT27" s="421" t="s">
        <v>1089</v>
      </c>
      <c r="BU27" s="421" t="s">
        <v>1089</v>
      </c>
      <c r="BV27" s="421" t="s">
        <v>1089</v>
      </c>
      <c r="BW27" s="421" t="s">
        <v>1089</v>
      </c>
      <c r="BX27" s="421" t="s">
        <v>1089</v>
      </c>
      <c r="BY27" s="421" t="s">
        <v>1089</v>
      </c>
      <c r="BZ27" s="421" t="s">
        <v>1089</v>
      </c>
      <c r="CA27" s="421" t="s">
        <v>1089</v>
      </c>
      <c r="CB27" s="421" t="s">
        <v>1089</v>
      </c>
      <c r="CC27" s="421" t="s">
        <v>1089</v>
      </c>
      <c r="CD27" s="421" t="s">
        <v>1089</v>
      </c>
      <c r="CE27" s="421" t="s">
        <v>1089</v>
      </c>
      <c r="CF27" s="421" t="s">
        <v>1089</v>
      </c>
      <c r="CG27" s="421" t="s">
        <v>1089</v>
      </c>
      <c r="CH27" s="421" t="s">
        <v>1089</v>
      </c>
      <c r="CI27" s="421" t="s">
        <v>1089</v>
      </c>
      <c r="CJ27" s="421" t="s">
        <v>1089</v>
      </c>
      <c r="CK27" s="421" t="s">
        <v>1089</v>
      </c>
      <c r="CL27" s="421" t="s">
        <v>1089</v>
      </c>
      <c r="CM27" s="421" t="s">
        <v>1089</v>
      </c>
      <c r="CN27" s="421" t="s">
        <v>1089</v>
      </c>
      <c r="CO27" s="421" t="s">
        <v>1089</v>
      </c>
      <c r="CP27" s="421" t="s">
        <v>1089</v>
      </c>
      <c r="CQ27" s="421" t="s">
        <v>1089</v>
      </c>
      <c r="CR27" s="421" t="s">
        <v>1089</v>
      </c>
      <c r="CS27" s="421" t="s">
        <v>1089</v>
      </c>
      <c r="CT27" s="421" t="s">
        <v>1089</v>
      </c>
      <c r="CU27" s="421"/>
      <c r="CV27" s="421"/>
      <c r="CW27" s="421"/>
      <c r="CX27" s="421"/>
      <c r="CY27" s="421"/>
      <c r="CZ27" s="421"/>
      <c r="DA27" s="422"/>
    </row>
    <row r="28" spans="1:105" ht="12" customHeight="1">
      <c r="A28" s="360"/>
      <c r="B28" s="360"/>
      <c r="C28" s="423" t="s">
        <v>15</v>
      </c>
      <c r="D28" s="424" t="s">
        <v>842</v>
      </c>
      <c r="E28" s="425"/>
      <c r="F28" s="423" t="s">
        <v>27</v>
      </c>
      <c r="G28" s="3089"/>
      <c r="H28" s="3089"/>
      <c r="I28" s="3089"/>
      <c r="J28" s="424" t="s">
        <v>17</v>
      </c>
      <c r="K28" s="424" t="s">
        <v>84</v>
      </c>
      <c r="L28" s="425"/>
      <c r="M28" s="3090"/>
      <c r="N28" s="3091"/>
      <c r="O28" s="3091"/>
      <c r="P28" s="3091"/>
      <c r="Q28" s="426" t="s">
        <v>271</v>
      </c>
      <c r="R28" s="3091"/>
      <c r="S28" s="3091"/>
      <c r="T28" s="3091"/>
      <c r="U28" s="3092"/>
      <c r="V28" s="3090"/>
      <c r="W28" s="3091"/>
      <c r="X28" s="3091"/>
      <c r="Y28" s="3092"/>
      <c r="Z28" s="3093" t="str">
        <f>IFERROR(IF(V28="","",R28-M28-V28),"")</f>
        <v/>
      </c>
      <c r="AA28" s="3094"/>
      <c r="AB28" s="3094"/>
      <c r="AC28" s="3095"/>
      <c r="AD28" s="427"/>
      <c r="AE28" s="428"/>
      <c r="AF28" s="3088"/>
      <c r="AG28" s="3088"/>
      <c r="AH28" s="3088"/>
      <c r="AI28" s="3088"/>
      <c r="AJ28" s="3088"/>
      <c r="AK28" s="3088"/>
      <c r="AL28" s="3088"/>
      <c r="AM28" s="3088"/>
      <c r="AN28" s="3088"/>
      <c r="AS28" s="360"/>
      <c r="AT28" s="360"/>
      <c r="AU28" s="360"/>
      <c r="AV28" s="360"/>
      <c r="AW28" s="360"/>
      <c r="AX28" s="360"/>
      <c r="AY28" s="360"/>
      <c r="AZ28" s="417" t="str">
        <f t="shared" ref="AZ28:AZ41" si="54">D28</f>
        <v>A</v>
      </c>
      <c r="BA28" s="418" t="str">
        <f t="shared" ref="BA28:BA41" si="55">IF(M28="","",M28)</f>
        <v/>
      </c>
      <c r="BB28" s="418" t="str">
        <f>IF(R28="","",R28)</f>
        <v/>
      </c>
      <c r="BC28" s="419" t="str">
        <f>IF(BA28="","",IF(BB28-BA28&lt;TIME(5,0,1),BB28-BA28,BB28-BA28-TIME(1,0,0)))</f>
        <v/>
      </c>
      <c r="BD28" s="429"/>
      <c r="BE28" s="430"/>
      <c r="BF28" s="430"/>
      <c r="BG28" s="430"/>
      <c r="BH28" s="430"/>
      <c r="BI28" s="430"/>
      <c r="BJ28" s="430"/>
      <c r="BK28" s="430"/>
      <c r="BL28" s="430"/>
      <c r="BM28" s="430"/>
      <c r="BN28" s="430"/>
      <c r="BO28" s="430"/>
      <c r="BP28" s="430"/>
      <c r="BQ28" s="430"/>
      <c r="BR28" s="430"/>
      <c r="BS28" s="430"/>
      <c r="BT28" s="430"/>
      <c r="BU28" s="430"/>
      <c r="BV28" s="430"/>
      <c r="BW28" s="430"/>
      <c r="BX28" s="430"/>
      <c r="BY28" s="430"/>
      <c r="BZ28" s="430"/>
      <c r="CA28" s="430"/>
      <c r="CB28" s="430"/>
      <c r="CC28" s="430"/>
      <c r="CD28" s="430"/>
      <c r="CE28" s="430"/>
      <c r="CF28" s="430"/>
      <c r="CG28" s="430"/>
      <c r="CH28" s="430"/>
      <c r="CI28" s="430"/>
      <c r="CJ28" s="430"/>
      <c r="CK28" s="430"/>
      <c r="CL28" s="430"/>
      <c r="CM28" s="430"/>
      <c r="CN28" s="430"/>
      <c r="CO28" s="430"/>
      <c r="CP28" s="430"/>
      <c r="CQ28" s="430"/>
      <c r="CR28" s="430"/>
      <c r="CS28" s="430"/>
      <c r="CT28" s="430"/>
      <c r="CU28" s="430"/>
      <c r="CV28" s="430"/>
      <c r="CW28" s="430"/>
      <c r="CX28" s="430"/>
      <c r="CY28" s="430"/>
      <c r="CZ28" s="430"/>
      <c r="DA28" s="431"/>
    </row>
    <row r="29" spans="1:105" ht="12" customHeight="1">
      <c r="A29" s="360"/>
      <c r="B29" s="360"/>
      <c r="C29" s="423" t="s">
        <v>15</v>
      </c>
      <c r="D29" s="424" t="s">
        <v>843</v>
      </c>
      <c r="E29" s="425"/>
      <c r="F29" s="423" t="s">
        <v>27</v>
      </c>
      <c r="G29" s="3089"/>
      <c r="H29" s="3089"/>
      <c r="I29" s="3089"/>
      <c r="J29" s="424" t="s">
        <v>17</v>
      </c>
      <c r="K29" s="424" t="s">
        <v>84</v>
      </c>
      <c r="L29" s="425"/>
      <c r="M29" s="3090"/>
      <c r="N29" s="3091"/>
      <c r="O29" s="3091"/>
      <c r="P29" s="3091"/>
      <c r="Q29" s="426" t="s">
        <v>271</v>
      </c>
      <c r="R29" s="3091"/>
      <c r="S29" s="3091"/>
      <c r="T29" s="3091"/>
      <c r="U29" s="3092"/>
      <c r="V29" s="3090" t="s">
        <v>142</v>
      </c>
      <c r="W29" s="3091"/>
      <c r="X29" s="3091"/>
      <c r="Y29" s="3092"/>
      <c r="Z29" s="3093" t="str">
        <f>IFERROR(IF(V29="","",R29-M29-V29),"")</f>
        <v/>
      </c>
      <c r="AA29" s="3094"/>
      <c r="AB29" s="3094"/>
      <c r="AC29" s="3095"/>
      <c r="AD29" s="427"/>
      <c r="AE29" s="369" t="s">
        <v>127</v>
      </c>
      <c r="AF29" s="3096" t="s">
        <v>1529</v>
      </c>
      <c r="AG29" s="3096"/>
      <c r="AH29" s="3096"/>
      <c r="AI29" s="3096"/>
      <c r="AJ29" s="3096"/>
      <c r="AK29" s="3096"/>
      <c r="AL29" s="3096"/>
      <c r="AM29" s="3096"/>
      <c r="AN29" s="3096"/>
      <c r="AS29" s="360"/>
      <c r="AT29" s="360"/>
      <c r="AU29" s="360"/>
      <c r="AV29" s="360"/>
      <c r="AW29" s="360"/>
      <c r="AX29" s="360"/>
      <c r="AY29" s="360"/>
      <c r="AZ29" s="417" t="str">
        <f t="shared" si="54"/>
        <v>B</v>
      </c>
      <c r="BA29" s="418" t="str">
        <f t="shared" si="55"/>
        <v/>
      </c>
      <c r="BB29" s="418" t="str">
        <f>IF(R29="","",R29)</f>
        <v/>
      </c>
      <c r="BC29" s="419" t="str">
        <f t="shared" ref="BC29:BC41" si="56">IF(BA29="","",IF(BB29-BA29&lt;TIME(5,0,1),BB29-BA29,BB29-BA29-TIME(1,0,0)))</f>
        <v/>
      </c>
      <c r="BD29" s="429"/>
      <c r="BE29" s="430"/>
      <c r="BF29" s="430"/>
      <c r="BG29" s="430"/>
      <c r="BH29" s="430"/>
      <c r="BI29" s="430"/>
      <c r="BJ29" s="430"/>
      <c r="BK29" s="430"/>
      <c r="BL29" s="430"/>
      <c r="BM29" s="430"/>
      <c r="BN29" s="430"/>
      <c r="BO29" s="430"/>
      <c r="BP29" s="430"/>
      <c r="BQ29" s="430"/>
      <c r="BR29" s="430"/>
      <c r="BS29" s="430"/>
      <c r="BT29" s="430"/>
      <c r="BU29" s="430"/>
      <c r="BV29" s="430"/>
      <c r="BW29" s="430"/>
      <c r="BX29" s="430"/>
      <c r="BY29" s="430"/>
      <c r="BZ29" s="430"/>
      <c r="CA29" s="430"/>
      <c r="CB29" s="430"/>
      <c r="CC29" s="430"/>
      <c r="CD29" s="430"/>
      <c r="CE29" s="430"/>
      <c r="CF29" s="430"/>
      <c r="CG29" s="430"/>
      <c r="CH29" s="430"/>
      <c r="CI29" s="430"/>
      <c r="CJ29" s="430"/>
      <c r="CK29" s="430"/>
      <c r="CL29" s="430"/>
      <c r="CM29" s="430"/>
      <c r="CN29" s="430"/>
      <c r="CO29" s="430"/>
      <c r="CP29" s="430"/>
      <c r="CQ29" s="430"/>
      <c r="CR29" s="430"/>
      <c r="CS29" s="430"/>
      <c r="CT29" s="430"/>
      <c r="CU29" s="430"/>
      <c r="CV29" s="430"/>
      <c r="CW29" s="430"/>
      <c r="CX29" s="430"/>
      <c r="CY29" s="430"/>
      <c r="CZ29" s="430"/>
      <c r="DA29" s="431"/>
    </row>
    <row r="30" spans="1:105" ht="12" customHeight="1">
      <c r="A30" s="360"/>
      <c r="B30" s="360"/>
      <c r="C30" s="423" t="s">
        <v>15</v>
      </c>
      <c r="D30" s="424" t="s">
        <v>844</v>
      </c>
      <c r="E30" s="425"/>
      <c r="F30" s="423" t="s">
        <v>27</v>
      </c>
      <c r="G30" s="3089"/>
      <c r="H30" s="3089"/>
      <c r="I30" s="3089"/>
      <c r="J30" s="424" t="s">
        <v>17</v>
      </c>
      <c r="K30" s="424" t="s">
        <v>84</v>
      </c>
      <c r="L30" s="425"/>
      <c r="M30" s="3090"/>
      <c r="N30" s="3091"/>
      <c r="O30" s="3091"/>
      <c r="P30" s="3091"/>
      <c r="Q30" s="426" t="s">
        <v>271</v>
      </c>
      <c r="R30" s="3091"/>
      <c r="S30" s="3091"/>
      <c r="T30" s="3091"/>
      <c r="U30" s="3092"/>
      <c r="V30" s="3090"/>
      <c r="W30" s="3091"/>
      <c r="X30" s="3091"/>
      <c r="Y30" s="3092"/>
      <c r="Z30" s="3093" t="str">
        <f t="shared" ref="Z30:Z41" si="57">IFERROR(IF(V30="","",R30-M30-V30),"")</f>
        <v/>
      </c>
      <c r="AA30" s="3094"/>
      <c r="AB30" s="3094"/>
      <c r="AC30" s="3095"/>
      <c r="AD30" s="427"/>
      <c r="AE30" s="428"/>
      <c r="AF30" s="3096"/>
      <c r="AG30" s="3096"/>
      <c r="AH30" s="3096"/>
      <c r="AI30" s="3096"/>
      <c r="AJ30" s="3096"/>
      <c r="AK30" s="3096"/>
      <c r="AL30" s="3096"/>
      <c r="AM30" s="3096"/>
      <c r="AN30" s="3096"/>
      <c r="AS30" s="360"/>
      <c r="AT30" s="360"/>
      <c r="AU30" s="360"/>
      <c r="AV30" s="360"/>
      <c r="AW30" s="360"/>
      <c r="AX30" s="360"/>
      <c r="AY30" s="360"/>
      <c r="AZ30" s="417" t="str">
        <f t="shared" si="54"/>
        <v>C</v>
      </c>
      <c r="BA30" s="418" t="str">
        <f t="shared" si="55"/>
        <v/>
      </c>
      <c r="BB30" s="418" t="str">
        <f t="shared" ref="BB30:BB41" si="58">IF(R30="","",R30)</f>
        <v/>
      </c>
      <c r="BC30" s="419" t="str">
        <f t="shared" si="56"/>
        <v/>
      </c>
      <c r="BD30" s="429"/>
      <c r="BE30" s="430"/>
      <c r="BF30" s="430"/>
      <c r="BG30" s="430"/>
      <c r="BH30" s="430"/>
      <c r="BI30" s="430"/>
      <c r="BJ30" s="430"/>
      <c r="BK30" s="430"/>
      <c r="BL30" s="430"/>
      <c r="BM30" s="430"/>
      <c r="BN30" s="430"/>
      <c r="BO30" s="430"/>
      <c r="BP30" s="430"/>
      <c r="BQ30" s="430"/>
      <c r="BR30" s="430"/>
      <c r="BS30" s="430"/>
      <c r="BT30" s="430"/>
      <c r="BU30" s="430"/>
      <c r="BV30" s="430"/>
      <c r="BW30" s="430"/>
      <c r="BX30" s="430"/>
      <c r="BY30" s="430"/>
      <c r="BZ30" s="430"/>
      <c r="CA30" s="430"/>
      <c r="CB30" s="430"/>
      <c r="CC30" s="430"/>
      <c r="CD30" s="430"/>
      <c r="CE30" s="430"/>
      <c r="CF30" s="430"/>
      <c r="CG30" s="430"/>
      <c r="CH30" s="430"/>
      <c r="CI30" s="430"/>
      <c r="CJ30" s="430"/>
      <c r="CK30" s="430"/>
      <c r="CL30" s="430"/>
      <c r="CM30" s="430"/>
      <c r="CN30" s="430"/>
      <c r="CO30" s="430"/>
      <c r="CP30" s="430"/>
      <c r="CQ30" s="430"/>
      <c r="CR30" s="430"/>
      <c r="CS30" s="430"/>
      <c r="CT30" s="430"/>
      <c r="CU30" s="430"/>
      <c r="CV30" s="430"/>
      <c r="CW30" s="430"/>
      <c r="CX30" s="430"/>
      <c r="CY30" s="430"/>
      <c r="CZ30" s="430"/>
      <c r="DA30" s="431"/>
    </row>
    <row r="31" spans="1:105" ht="12" customHeight="1" thickBot="1">
      <c r="A31" s="360"/>
      <c r="B31" s="360"/>
      <c r="C31" s="423" t="s">
        <v>15</v>
      </c>
      <c r="D31" s="424" t="s">
        <v>845</v>
      </c>
      <c r="E31" s="425"/>
      <c r="F31" s="423" t="s">
        <v>27</v>
      </c>
      <c r="G31" s="3089"/>
      <c r="H31" s="3089"/>
      <c r="I31" s="3089"/>
      <c r="J31" s="424" t="s">
        <v>17</v>
      </c>
      <c r="K31" s="424" t="s">
        <v>84</v>
      </c>
      <c r="L31" s="425"/>
      <c r="M31" s="3090"/>
      <c r="N31" s="3091"/>
      <c r="O31" s="3091"/>
      <c r="P31" s="3091"/>
      <c r="Q31" s="426" t="s">
        <v>271</v>
      </c>
      <c r="R31" s="3091"/>
      <c r="S31" s="3091"/>
      <c r="T31" s="3091"/>
      <c r="U31" s="3092"/>
      <c r="V31" s="3090"/>
      <c r="W31" s="3091"/>
      <c r="X31" s="3091"/>
      <c r="Y31" s="3092"/>
      <c r="Z31" s="3093" t="str">
        <f t="shared" si="57"/>
        <v/>
      </c>
      <c r="AA31" s="3094"/>
      <c r="AB31" s="3094"/>
      <c r="AC31" s="3095"/>
      <c r="AD31" s="427"/>
      <c r="AE31" s="428"/>
      <c r="AF31" s="3096"/>
      <c r="AG31" s="3096"/>
      <c r="AH31" s="3096"/>
      <c r="AI31" s="3096"/>
      <c r="AJ31" s="3096"/>
      <c r="AK31" s="3096"/>
      <c r="AL31" s="3096"/>
      <c r="AM31" s="3096"/>
      <c r="AN31" s="3096"/>
      <c r="AS31" s="360"/>
      <c r="AT31" s="360"/>
      <c r="AU31" s="360"/>
      <c r="AV31" s="360"/>
      <c r="AW31" s="360"/>
      <c r="AX31" s="360"/>
      <c r="AY31" s="360"/>
      <c r="AZ31" s="417" t="str">
        <f t="shared" si="54"/>
        <v>D</v>
      </c>
      <c r="BA31" s="418" t="str">
        <f t="shared" si="55"/>
        <v/>
      </c>
      <c r="BB31" s="418" t="str">
        <f t="shared" si="58"/>
        <v/>
      </c>
      <c r="BC31" s="419" t="str">
        <f t="shared" si="56"/>
        <v/>
      </c>
      <c r="BD31" s="429"/>
      <c r="BE31" s="430"/>
      <c r="BF31" s="430"/>
      <c r="BG31" s="430"/>
      <c r="BH31" s="430"/>
      <c r="BI31" s="430"/>
      <c r="BJ31" s="430"/>
      <c r="BK31" s="430"/>
      <c r="BL31" s="430"/>
      <c r="BM31" s="430"/>
      <c r="BN31" s="430"/>
      <c r="BO31" s="430"/>
      <c r="BP31" s="430"/>
      <c r="BQ31" s="430"/>
      <c r="BR31" s="430"/>
      <c r="BS31" s="430"/>
      <c r="BT31" s="430"/>
      <c r="BU31" s="430"/>
      <c r="BV31" s="430"/>
      <c r="BW31" s="430"/>
      <c r="BX31" s="430"/>
      <c r="BY31" s="430"/>
      <c r="BZ31" s="430"/>
      <c r="CA31" s="430"/>
      <c r="CB31" s="430"/>
      <c r="CC31" s="430"/>
      <c r="CD31" s="430"/>
      <c r="CE31" s="430"/>
      <c r="CF31" s="430"/>
      <c r="CG31" s="430"/>
      <c r="CH31" s="430"/>
      <c r="CI31" s="430"/>
      <c r="CJ31" s="430"/>
      <c r="CK31" s="430"/>
      <c r="CL31" s="430"/>
      <c r="CM31" s="430"/>
      <c r="CN31" s="430"/>
      <c r="CO31" s="430"/>
      <c r="CP31" s="430"/>
      <c r="CQ31" s="430"/>
      <c r="CR31" s="430"/>
      <c r="CS31" s="430"/>
      <c r="CT31" s="430"/>
      <c r="CU31" s="430"/>
      <c r="CV31" s="430"/>
      <c r="CW31" s="430"/>
      <c r="CX31" s="430"/>
      <c r="CY31" s="430"/>
      <c r="CZ31" s="430"/>
      <c r="DA31" s="431"/>
    </row>
    <row r="32" spans="1:105" ht="12" customHeight="1">
      <c r="A32" s="360"/>
      <c r="B32" s="360"/>
      <c r="C32" s="423" t="s">
        <v>15</v>
      </c>
      <c r="D32" s="424" t="s">
        <v>846</v>
      </c>
      <c r="E32" s="425"/>
      <c r="F32" s="423" t="s">
        <v>27</v>
      </c>
      <c r="G32" s="3089"/>
      <c r="H32" s="3089"/>
      <c r="I32" s="3089"/>
      <c r="J32" s="424" t="s">
        <v>17</v>
      </c>
      <c r="K32" s="424" t="s">
        <v>84</v>
      </c>
      <c r="L32" s="425"/>
      <c r="M32" s="3090"/>
      <c r="N32" s="3091"/>
      <c r="O32" s="3091"/>
      <c r="P32" s="3091"/>
      <c r="Q32" s="426" t="s">
        <v>271</v>
      </c>
      <c r="R32" s="3091"/>
      <c r="S32" s="3091"/>
      <c r="T32" s="3091"/>
      <c r="U32" s="3092"/>
      <c r="V32" s="3090"/>
      <c r="W32" s="3091"/>
      <c r="X32" s="3091"/>
      <c r="Y32" s="3092"/>
      <c r="Z32" s="3093" t="str">
        <f t="shared" si="57"/>
        <v/>
      </c>
      <c r="AA32" s="3094"/>
      <c r="AB32" s="3094"/>
      <c r="AC32" s="3095"/>
      <c r="AD32" s="427"/>
      <c r="AE32" s="523" t="s">
        <v>150</v>
      </c>
      <c r="AF32" s="3097" t="s">
        <v>1090</v>
      </c>
      <c r="AG32" s="3097"/>
      <c r="AH32" s="3097"/>
      <c r="AI32" s="3097"/>
      <c r="AJ32" s="3097"/>
      <c r="AK32" s="3097"/>
      <c r="AL32" s="3097"/>
      <c r="AM32" s="3097"/>
      <c r="AN32" s="3097"/>
      <c r="AO32" s="3097"/>
      <c r="AP32" s="3097"/>
      <c r="AQ32" s="3098"/>
      <c r="AR32" s="361"/>
      <c r="AS32" s="360"/>
      <c r="AT32" s="360"/>
      <c r="AU32" s="360"/>
      <c r="AV32" s="360"/>
      <c r="AW32" s="360"/>
      <c r="AX32" s="360"/>
      <c r="AY32" s="360"/>
      <c r="AZ32" s="417" t="str">
        <f t="shared" si="54"/>
        <v>E</v>
      </c>
      <c r="BA32" s="418" t="str">
        <f t="shared" si="55"/>
        <v/>
      </c>
      <c r="BB32" s="418" t="str">
        <f t="shared" si="58"/>
        <v/>
      </c>
      <c r="BC32" s="419" t="str">
        <f t="shared" si="56"/>
        <v/>
      </c>
      <c r="BD32" s="429"/>
      <c r="BE32" s="430"/>
      <c r="BF32" s="430"/>
      <c r="BG32" s="430"/>
      <c r="BH32" s="430"/>
      <c r="BI32" s="430"/>
      <c r="BJ32" s="430"/>
      <c r="BK32" s="430"/>
      <c r="BL32" s="430"/>
      <c r="BM32" s="430"/>
      <c r="BN32" s="430"/>
      <c r="BO32" s="430"/>
      <c r="BP32" s="430"/>
      <c r="BQ32" s="430"/>
      <c r="BR32" s="430"/>
      <c r="BS32" s="430"/>
      <c r="BT32" s="430"/>
      <c r="BU32" s="430"/>
      <c r="BV32" s="430"/>
      <c r="BW32" s="430"/>
      <c r="BX32" s="430"/>
      <c r="BY32" s="430"/>
      <c r="BZ32" s="430"/>
      <c r="CA32" s="430"/>
      <c r="CB32" s="430"/>
      <c r="CC32" s="430"/>
      <c r="CD32" s="430"/>
      <c r="CE32" s="430"/>
      <c r="CF32" s="430"/>
      <c r="CG32" s="430"/>
      <c r="CH32" s="430"/>
      <c r="CI32" s="430"/>
      <c r="CJ32" s="430"/>
      <c r="CK32" s="430"/>
      <c r="CL32" s="430"/>
      <c r="CM32" s="430"/>
      <c r="CN32" s="430"/>
      <c r="CO32" s="430"/>
      <c r="CP32" s="430"/>
      <c r="CQ32" s="430"/>
      <c r="CR32" s="430"/>
      <c r="CS32" s="430"/>
      <c r="CT32" s="430"/>
      <c r="CU32" s="430"/>
      <c r="CV32" s="430"/>
      <c r="CW32" s="430"/>
      <c r="CX32" s="430"/>
      <c r="CY32" s="430"/>
      <c r="CZ32" s="430"/>
      <c r="DA32" s="431"/>
    </row>
    <row r="33" spans="1:105" ht="12" customHeight="1">
      <c r="A33" s="360"/>
      <c r="B33" s="360"/>
      <c r="C33" s="423" t="s">
        <v>15</v>
      </c>
      <c r="D33" s="424" t="s">
        <v>1081</v>
      </c>
      <c r="E33" s="424"/>
      <c r="F33" s="423" t="s">
        <v>27</v>
      </c>
      <c r="G33" s="3089"/>
      <c r="H33" s="3089"/>
      <c r="I33" s="3089"/>
      <c r="J33" s="424" t="s">
        <v>17</v>
      </c>
      <c r="K33" s="424" t="s">
        <v>84</v>
      </c>
      <c r="L33" s="425"/>
      <c r="M33" s="3090"/>
      <c r="N33" s="3091"/>
      <c r="O33" s="3091"/>
      <c r="P33" s="3091"/>
      <c r="Q33" s="426" t="s">
        <v>271</v>
      </c>
      <c r="R33" s="3091"/>
      <c r="S33" s="3091"/>
      <c r="T33" s="3091"/>
      <c r="U33" s="3092"/>
      <c r="V33" s="3090"/>
      <c r="W33" s="3091"/>
      <c r="X33" s="3091"/>
      <c r="Y33" s="3092"/>
      <c r="Z33" s="3093" t="str">
        <f t="shared" si="57"/>
        <v/>
      </c>
      <c r="AA33" s="3094"/>
      <c r="AB33" s="3094"/>
      <c r="AC33" s="3095"/>
      <c r="AD33" s="427"/>
      <c r="AE33" s="524"/>
      <c r="AF33" s="3099"/>
      <c r="AG33" s="3099"/>
      <c r="AH33" s="3099"/>
      <c r="AI33" s="3099"/>
      <c r="AJ33" s="3099"/>
      <c r="AK33" s="3099"/>
      <c r="AL33" s="3099"/>
      <c r="AM33" s="3099"/>
      <c r="AN33" s="3099"/>
      <c r="AO33" s="3099"/>
      <c r="AP33" s="3099"/>
      <c r="AQ33" s="3100"/>
      <c r="AR33" s="361"/>
      <c r="AS33" s="360"/>
      <c r="AT33" s="360"/>
      <c r="AU33" s="360"/>
      <c r="AV33" s="360"/>
      <c r="AW33" s="360"/>
      <c r="AX33" s="360"/>
      <c r="AY33" s="360"/>
      <c r="AZ33" s="417" t="str">
        <f t="shared" si="54"/>
        <v>F</v>
      </c>
      <c r="BA33" s="418" t="str">
        <f t="shared" si="55"/>
        <v/>
      </c>
      <c r="BB33" s="418" t="str">
        <f t="shared" si="58"/>
        <v/>
      </c>
      <c r="BC33" s="419" t="str">
        <f t="shared" si="56"/>
        <v/>
      </c>
      <c r="BD33" s="429"/>
      <c r="BE33" s="430"/>
      <c r="BF33" s="430"/>
      <c r="BG33" s="430"/>
      <c r="BH33" s="430"/>
      <c r="BI33" s="430"/>
      <c r="BJ33" s="430"/>
      <c r="BK33" s="430"/>
      <c r="BL33" s="430"/>
      <c r="BM33" s="430"/>
      <c r="BN33" s="430"/>
      <c r="BO33" s="430"/>
      <c r="BP33" s="430"/>
      <c r="BQ33" s="430"/>
      <c r="BR33" s="430"/>
      <c r="BS33" s="430"/>
      <c r="BT33" s="430"/>
      <c r="BU33" s="430"/>
      <c r="BV33" s="430"/>
      <c r="BW33" s="430"/>
      <c r="BX33" s="430"/>
      <c r="BY33" s="430"/>
      <c r="BZ33" s="430"/>
      <c r="CA33" s="430"/>
      <c r="CB33" s="430"/>
      <c r="CC33" s="430"/>
      <c r="CD33" s="430"/>
      <c r="CE33" s="430"/>
      <c r="CF33" s="430"/>
      <c r="CG33" s="430"/>
      <c r="CH33" s="430"/>
      <c r="CI33" s="430"/>
      <c r="CJ33" s="430"/>
      <c r="CK33" s="430"/>
      <c r="CL33" s="430"/>
      <c r="CM33" s="430"/>
      <c r="CN33" s="430"/>
      <c r="CO33" s="430"/>
      <c r="CP33" s="430"/>
      <c r="CQ33" s="430"/>
      <c r="CR33" s="430"/>
      <c r="CS33" s="430"/>
      <c r="CT33" s="430"/>
      <c r="CU33" s="430"/>
      <c r="CV33" s="430"/>
      <c r="CW33" s="430"/>
      <c r="CX33" s="430"/>
      <c r="CY33" s="430"/>
      <c r="CZ33" s="430"/>
      <c r="DA33" s="431"/>
    </row>
    <row r="34" spans="1:105" ht="12" customHeight="1">
      <c r="A34" s="360"/>
      <c r="B34" s="360"/>
      <c r="C34" s="423" t="s">
        <v>15</v>
      </c>
      <c r="D34" s="424" t="s">
        <v>1035</v>
      </c>
      <c r="E34" s="424"/>
      <c r="F34" s="423" t="s">
        <v>27</v>
      </c>
      <c r="G34" s="3089"/>
      <c r="H34" s="3089"/>
      <c r="I34" s="3089"/>
      <c r="J34" s="424" t="s">
        <v>17</v>
      </c>
      <c r="K34" s="424" t="s">
        <v>84</v>
      </c>
      <c r="L34" s="425"/>
      <c r="M34" s="3090"/>
      <c r="N34" s="3091"/>
      <c r="O34" s="3091"/>
      <c r="P34" s="3091"/>
      <c r="Q34" s="426" t="s">
        <v>271</v>
      </c>
      <c r="R34" s="3091"/>
      <c r="S34" s="3091"/>
      <c r="T34" s="3091"/>
      <c r="U34" s="3092"/>
      <c r="V34" s="3090"/>
      <c r="W34" s="3091"/>
      <c r="X34" s="3091"/>
      <c r="Y34" s="3092"/>
      <c r="Z34" s="3093" t="str">
        <f t="shared" si="57"/>
        <v/>
      </c>
      <c r="AA34" s="3094"/>
      <c r="AB34" s="3094"/>
      <c r="AC34" s="3095"/>
      <c r="AD34" s="427"/>
      <c r="AE34" s="524"/>
      <c r="AF34" s="3099"/>
      <c r="AG34" s="3099"/>
      <c r="AH34" s="3099"/>
      <c r="AI34" s="3099"/>
      <c r="AJ34" s="3099"/>
      <c r="AK34" s="3099"/>
      <c r="AL34" s="3099"/>
      <c r="AM34" s="3099"/>
      <c r="AN34" s="3099"/>
      <c r="AO34" s="3099"/>
      <c r="AP34" s="3099"/>
      <c r="AQ34" s="3100"/>
      <c r="AR34" s="361"/>
      <c r="AS34" s="360"/>
      <c r="AT34" s="360"/>
      <c r="AU34" s="360"/>
      <c r="AV34" s="360"/>
      <c r="AW34" s="360"/>
      <c r="AX34" s="360"/>
      <c r="AY34" s="360"/>
      <c r="AZ34" s="417" t="str">
        <f t="shared" si="54"/>
        <v>G</v>
      </c>
      <c r="BA34" s="418" t="str">
        <f t="shared" si="55"/>
        <v/>
      </c>
      <c r="BB34" s="418" t="str">
        <f t="shared" si="58"/>
        <v/>
      </c>
      <c r="BC34" s="419" t="str">
        <f t="shared" si="56"/>
        <v/>
      </c>
      <c r="BD34" s="429"/>
      <c r="BE34" s="430"/>
      <c r="BF34" s="430"/>
      <c r="BG34" s="430"/>
      <c r="BH34" s="430"/>
      <c r="BI34" s="430"/>
      <c r="BJ34" s="430"/>
      <c r="BK34" s="430"/>
      <c r="BL34" s="430"/>
      <c r="BM34" s="430"/>
      <c r="BN34" s="430"/>
      <c r="BO34" s="430"/>
      <c r="BP34" s="430"/>
      <c r="BQ34" s="430"/>
      <c r="BR34" s="430"/>
      <c r="BS34" s="430"/>
      <c r="BT34" s="430"/>
      <c r="BU34" s="430"/>
      <c r="BV34" s="430"/>
      <c r="BW34" s="430"/>
      <c r="BX34" s="430"/>
      <c r="BY34" s="430"/>
      <c r="BZ34" s="430"/>
      <c r="CA34" s="430"/>
      <c r="CB34" s="430"/>
      <c r="CC34" s="430"/>
      <c r="CD34" s="430"/>
      <c r="CE34" s="430"/>
      <c r="CF34" s="430"/>
      <c r="CG34" s="430"/>
      <c r="CH34" s="430"/>
      <c r="CI34" s="430"/>
      <c r="CJ34" s="430"/>
      <c r="CK34" s="430"/>
      <c r="CL34" s="430"/>
      <c r="CM34" s="430"/>
      <c r="CN34" s="430"/>
      <c r="CO34" s="430"/>
      <c r="CP34" s="430"/>
      <c r="CQ34" s="430"/>
      <c r="CR34" s="430"/>
      <c r="CS34" s="430"/>
      <c r="CT34" s="430"/>
      <c r="CU34" s="430"/>
      <c r="CV34" s="430"/>
      <c r="CW34" s="430"/>
      <c r="CX34" s="430"/>
      <c r="CY34" s="430"/>
      <c r="CZ34" s="430"/>
      <c r="DA34" s="431"/>
    </row>
    <row r="35" spans="1:105" ht="12" customHeight="1">
      <c r="A35" s="360"/>
      <c r="B35" s="360"/>
      <c r="C35" s="423" t="s">
        <v>15</v>
      </c>
      <c r="D35" s="424" t="s">
        <v>1036</v>
      </c>
      <c r="E35" s="424"/>
      <c r="F35" s="423" t="s">
        <v>27</v>
      </c>
      <c r="G35" s="3089"/>
      <c r="H35" s="3089"/>
      <c r="I35" s="3089"/>
      <c r="J35" s="424" t="s">
        <v>17</v>
      </c>
      <c r="K35" s="424" t="s">
        <v>84</v>
      </c>
      <c r="L35" s="425"/>
      <c r="M35" s="3090"/>
      <c r="N35" s="3091"/>
      <c r="O35" s="3091"/>
      <c r="P35" s="3091"/>
      <c r="Q35" s="426" t="s">
        <v>271</v>
      </c>
      <c r="R35" s="3091"/>
      <c r="S35" s="3091"/>
      <c r="T35" s="3091"/>
      <c r="U35" s="3092"/>
      <c r="V35" s="3090"/>
      <c r="W35" s="3091"/>
      <c r="X35" s="3091"/>
      <c r="Y35" s="3092"/>
      <c r="Z35" s="3093" t="str">
        <f t="shared" si="57"/>
        <v/>
      </c>
      <c r="AA35" s="3094"/>
      <c r="AB35" s="3094"/>
      <c r="AC35" s="3095"/>
      <c r="AD35" s="427"/>
      <c r="AE35" s="524"/>
      <c r="AF35" s="3099"/>
      <c r="AG35" s="3099"/>
      <c r="AH35" s="3099"/>
      <c r="AI35" s="3099"/>
      <c r="AJ35" s="3099"/>
      <c r="AK35" s="3099"/>
      <c r="AL35" s="3099"/>
      <c r="AM35" s="3099"/>
      <c r="AN35" s="3099"/>
      <c r="AO35" s="3099"/>
      <c r="AP35" s="3099"/>
      <c r="AQ35" s="3100"/>
      <c r="AR35" s="360"/>
      <c r="AS35" s="360"/>
      <c r="AT35" s="360"/>
      <c r="AU35" s="360"/>
      <c r="AV35" s="360"/>
      <c r="AW35" s="360"/>
      <c r="AX35" s="360"/>
      <c r="AY35" s="360"/>
      <c r="AZ35" s="417" t="str">
        <f t="shared" si="54"/>
        <v>H</v>
      </c>
      <c r="BA35" s="418" t="str">
        <f t="shared" si="55"/>
        <v/>
      </c>
      <c r="BB35" s="418" t="str">
        <f t="shared" si="58"/>
        <v/>
      </c>
      <c r="BC35" s="419" t="str">
        <f t="shared" si="56"/>
        <v/>
      </c>
      <c r="BD35" s="429"/>
      <c r="BE35" s="430"/>
      <c r="BF35" s="430"/>
      <c r="BG35" s="430"/>
      <c r="BH35" s="430"/>
      <c r="BI35" s="430"/>
      <c r="BJ35" s="430"/>
      <c r="BK35" s="430"/>
      <c r="BL35" s="430"/>
      <c r="BM35" s="430"/>
      <c r="BN35" s="430"/>
      <c r="BO35" s="430"/>
      <c r="BP35" s="430"/>
      <c r="BQ35" s="430"/>
      <c r="BR35" s="430"/>
      <c r="BS35" s="430"/>
      <c r="BT35" s="430"/>
      <c r="BU35" s="430"/>
      <c r="BV35" s="430"/>
      <c r="BW35" s="430"/>
      <c r="BX35" s="430"/>
      <c r="BY35" s="430"/>
      <c r="BZ35" s="430"/>
      <c r="CA35" s="430"/>
      <c r="CB35" s="430"/>
      <c r="CC35" s="430"/>
      <c r="CD35" s="430"/>
      <c r="CE35" s="430"/>
      <c r="CF35" s="430"/>
      <c r="CG35" s="430"/>
      <c r="CH35" s="430"/>
      <c r="CI35" s="430"/>
      <c r="CJ35" s="430"/>
      <c r="CK35" s="430"/>
      <c r="CL35" s="430"/>
      <c r="CM35" s="430"/>
      <c r="CN35" s="430"/>
      <c r="CO35" s="430"/>
      <c r="CP35" s="430"/>
      <c r="CQ35" s="430"/>
      <c r="CR35" s="430"/>
      <c r="CS35" s="430"/>
      <c r="CT35" s="430"/>
      <c r="CU35" s="430"/>
      <c r="CV35" s="430"/>
      <c r="CW35" s="430"/>
      <c r="CX35" s="430"/>
      <c r="CY35" s="430"/>
      <c r="CZ35" s="430"/>
      <c r="DA35" s="431"/>
    </row>
    <row r="36" spans="1:105" ht="12" customHeight="1" thickBot="1">
      <c r="A36" s="360"/>
      <c r="B36" s="360"/>
      <c r="C36" s="423" t="s">
        <v>15</v>
      </c>
      <c r="D36" s="424" t="s">
        <v>1037</v>
      </c>
      <c r="E36" s="424"/>
      <c r="F36" s="423" t="s">
        <v>27</v>
      </c>
      <c r="G36" s="3089"/>
      <c r="H36" s="3089"/>
      <c r="I36" s="3089"/>
      <c r="J36" s="424" t="s">
        <v>17</v>
      </c>
      <c r="K36" s="424" t="s">
        <v>84</v>
      </c>
      <c r="L36" s="425"/>
      <c r="M36" s="3090"/>
      <c r="N36" s="3091"/>
      <c r="O36" s="3091"/>
      <c r="P36" s="3091"/>
      <c r="Q36" s="426" t="s">
        <v>271</v>
      </c>
      <c r="R36" s="3091"/>
      <c r="S36" s="3091"/>
      <c r="T36" s="3091"/>
      <c r="U36" s="3092"/>
      <c r="V36" s="3090"/>
      <c r="W36" s="3091"/>
      <c r="X36" s="3091"/>
      <c r="Y36" s="3092"/>
      <c r="Z36" s="3093" t="str">
        <f t="shared" si="57"/>
        <v/>
      </c>
      <c r="AA36" s="3094"/>
      <c r="AB36" s="3094"/>
      <c r="AC36" s="3095"/>
      <c r="AD36" s="427"/>
      <c r="AE36" s="525"/>
      <c r="AF36" s="3101"/>
      <c r="AG36" s="3101"/>
      <c r="AH36" s="3101"/>
      <c r="AI36" s="3101"/>
      <c r="AJ36" s="3101"/>
      <c r="AK36" s="3101"/>
      <c r="AL36" s="3101"/>
      <c r="AM36" s="3101"/>
      <c r="AN36" s="3101"/>
      <c r="AO36" s="3101"/>
      <c r="AP36" s="3101"/>
      <c r="AQ36" s="3102"/>
      <c r="AR36" s="360"/>
      <c r="AS36" s="360"/>
      <c r="AT36" s="360"/>
      <c r="AU36" s="360"/>
      <c r="AV36" s="360"/>
      <c r="AW36" s="360"/>
      <c r="AX36" s="360"/>
      <c r="AY36" s="360"/>
      <c r="AZ36" s="417" t="str">
        <f t="shared" si="54"/>
        <v>I</v>
      </c>
      <c r="BA36" s="418" t="str">
        <f t="shared" si="55"/>
        <v/>
      </c>
      <c r="BB36" s="418" t="str">
        <f t="shared" si="58"/>
        <v/>
      </c>
      <c r="BC36" s="419" t="str">
        <f t="shared" si="56"/>
        <v/>
      </c>
      <c r="BD36" s="429"/>
      <c r="BE36" s="430"/>
      <c r="BF36" s="430"/>
      <c r="BG36" s="430"/>
      <c r="BH36" s="430"/>
      <c r="BI36" s="430"/>
      <c r="BJ36" s="430"/>
      <c r="BK36" s="430"/>
      <c r="BL36" s="430"/>
      <c r="BM36" s="430"/>
      <c r="BN36" s="430"/>
      <c r="BO36" s="430"/>
      <c r="BP36" s="430"/>
      <c r="BQ36" s="430"/>
      <c r="BR36" s="430"/>
      <c r="BS36" s="430"/>
      <c r="BT36" s="430"/>
      <c r="BU36" s="430"/>
      <c r="BV36" s="430"/>
      <c r="BW36" s="430"/>
      <c r="BX36" s="430"/>
      <c r="BY36" s="430"/>
      <c r="BZ36" s="430"/>
      <c r="CA36" s="430"/>
      <c r="CB36" s="430"/>
      <c r="CC36" s="430"/>
      <c r="CD36" s="430"/>
      <c r="CE36" s="430"/>
      <c r="CF36" s="430"/>
      <c r="CG36" s="430"/>
      <c r="CH36" s="430"/>
      <c r="CI36" s="430"/>
      <c r="CJ36" s="430"/>
      <c r="CK36" s="430"/>
      <c r="CL36" s="430"/>
      <c r="CM36" s="430"/>
      <c r="CN36" s="430"/>
      <c r="CO36" s="430"/>
      <c r="CP36" s="430"/>
      <c r="CQ36" s="430"/>
      <c r="CR36" s="430"/>
      <c r="CS36" s="430"/>
      <c r="CT36" s="430"/>
      <c r="CU36" s="430"/>
      <c r="CV36" s="430"/>
      <c r="CW36" s="430"/>
      <c r="CX36" s="430"/>
      <c r="CY36" s="430"/>
      <c r="CZ36" s="430"/>
      <c r="DA36" s="431"/>
    </row>
    <row r="37" spans="1:105" ht="12" customHeight="1">
      <c r="A37" s="360"/>
      <c r="B37" s="360"/>
      <c r="C37" s="423" t="s">
        <v>15</v>
      </c>
      <c r="D37" s="424" t="s">
        <v>1038</v>
      </c>
      <c r="E37" s="424"/>
      <c r="F37" s="423" t="s">
        <v>27</v>
      </c>
      <c r="G37" s="3089"/>
      <c r="H37" s="3089"/>
      <c r="I37" s="3089"/>
      <c r="J37" s="424" t="s">
        <v>17</v>
      </c>
      <c r="K37" s="424" t="s">
        <v>84</v>
      </c>
      <c r="L37" s="425"/>
      <c r="M37" s="3090"/>
      <c r="N37" s="3091"/>
      <c r="O37" s="3091"/>
      <c r="P37" s="3091"/>
      <c r="Q37" s="426" t="s">
        <v>271</v>
      </c>
      <c r="R37" s="3091"/>
      <c r="S37" s="3091"/>
      <c r="T37" s="3091"/>
      <c r="U37" s="3092"/>
      <c r="V37" s="3090"/>
      <c r="W37" s="3091"/>
      <c r="X37" s="3091"/>
      <c r="Y37" s="3092"/>
      <c r="Z37" s="3093" t="str">
        <f t="shared" si="57"/>
        <v/>
      </c>
      <c r="AA37" s="3094"/>
      <c r="AB37" s="3094"/>
      <c r="AC37" s="3095"/>
      <c r="AD37" s="427"/>
      <c r="AE37" s="527"/>
      <c r="AF37" s="526"/>
      <c r="AG37" s="526"/>
      <c r="AH37" s="526"/>
      <c r="AI37" s="526"/>
      <c r="AJ37" s="526"/>
      <c r="AK37" s="526"/>
      <c r="AL37" s="526"/>
      <c r="AM37" s="526"/>
      <c r="AN37" s="526"/>
      <c r="AO37" s="360"/>
      <c r="AP37" s="360"/>
      <c r="AQ37" s="408"/>
      <c r="AR37" s="360"/>
      <c r="AS37" s="360"/>
      <c r="AT37" s="360"/>
      <c r="AU37" s="360"/>
      <c r="AV37" s="360"/>
      <c r="AW37" s="360"/>
      <c r="AX37" s="360"/>
      <c r="AY37" s="360"/>
      <c r="AZ37" s="417" t="str">
        <f t="shared" si="54"/>
        <v>J</v>
      </c>
      <c r="BA37" s="418" t="str">
        <f t="shared" si="55"/>
        <v/>
      </c>
      <c r="BB37" s="418" t="str">
        <f t="shared" si="58"/>
        <v/>
      </c>
      <c r="BC37" s="419" t="str">
        <f t="shared" si="56"/>
        <v/>
      </c>
      <c r="BD37" s="429"/>
      <c r="BE37" s="430"/>
      <c r="BF37" s="430"/>
      <c r="BG37" s="430"/>
      <c r="BH37" s="430"/>
      <c r="BI37" s="430"/>
      <c r="BJ37" s="430"/>
      <c r="BK37" s="430"/>
      <c r="BL37" s="430"/>
      <c r="BM37" s="430"/>
      <c r="BN37" s="430"/>
      <c r="BO37" s="430"/>
      <c r="BP37" s="430"/>
      <c r="BQ37" s="430"/>
      <c r="BR37" s="430"/>
      <c r="BS37" s="430"/>
      <c r="BT37" s="430"/>
      <c r="BU37" s="430"/>
      <c r="BV37" s="430"/>
      <c r="BW37" s="430"/>
      <c r="BX37" s="430"/>
      <c r="BY37" s="430"/>
      <c r="BZ37" s="430"/>
      <c r="CA37" s="430"/>
      <c r="CB37" s="430"/>
      <c r="CC37" s="430"/>
      <c r="CD37" s="430"/>
      <c r="CE37" s="430"/>
      <c r="CF37" s="430"/>
      <c r="CG37" s="430"/>
      <c r="CH37" s="430"/>
      <c r="CI37" s="430"/>
      <c r="CJ37" s="430"/>
      <c r="CK37" s="430"/>
      <c r="CL37" s="430"/>
      <c r="CM37" s="430"/>
      <c r="CN37" s="430"/>
      <c r="CO37" s="430"/>
      <c r="CP37" s="430"/>
      <c r="CQ37" s="430"/>
      <c r="CR37" s="430"/>
      <c r="CS37" s="430"/>
      <c r="CT37" s="430"/>
      <c r="CU37" s="430"/>
      <c r="CV37" s="430"/>
      <c r="CW37" s="430"/>
      <c r="CX37" s="430"/>
      <c r="CY37" s="430"/>
      <c r="CZ37" s="430"/>
      <c r="DA37" s="431"/>
    </row>
    <row r="38" spans="1:105" ht="12" customHeight="1">
      <c r="A38" s="360"/>
      <c r="B38" s="360"/>
      <c r="C38" s="423" t="s">
        <v>15</v>
      </c>
      <c r="D38" s="424" t="s">
        <v>1039</v>
      </c>
      <c r="E38" s="424"/>
      <c r="F38" s="423" t="s">
        <v>27</v>
      </c>
      <c r="G38" s="3089"/>
      <c r="H38" s="3089"/>
      <c r="I38" s="3089"/>
      <c r="J38" s="424" t="s">
        <v>17</v>
      </c>
      <c r="K38" s="424" t="s">
        <v>84</v>
      </c>
      <c r="L38" s="425"/>
      <c r="M38" s="3090"/>
      <c r="N38" s="3091"/>
      <c r="O38" s="3091"/>
      <c r="P38" s="3091"/>
      <c r="Q38" s="426" t="s">
        <v>271</v>
      </c>
      <c r="R38" s="3091"/>
      <c r="S38" s="3091"/>
      <c r="T38" s="3091"/>
      <c r="U38" s="3092"/>
      <c r="V38" s="3090"/>
      <c r="W38" s="3091"/>
      <c r="X38" s="3091"/>
      <c r="Y38" s="3092"/>
      <c r="Z38" s="3093" t="str">
        <f t="shared" si="57"/>
        <v/>
      </c>
      <c r="AA38" s="3094"/>
      <c r="AB38" s="3094"/>
      <c r="AC38" s="3095"/>
      <c r="AD38" s="427"/>
      <c r="AE38" s="527"/>
      <c r="AF38" s="526"/>
      <c r="AG38" s="526"/>
      <c r="AH38" s="526"/>
      <c r="AI38" s="526"/>
      <c r="AJ38" s="526"/>
      <c r="AK38" s="526"/>
      <c r="AL38" s="526"/>
      <c r="AM38" s="526"/>
      <c r="AN38" s="526"/>
      <c r="AO38" s="360"/>
      <c r="AP38" s="360"/>
      <c r="AQ38" s="408"/>
      <c r="AR38" s="360"/>
      <c r="AS38" s="360"/>
      <c r="AT38" s="360"/>
      <c r="AU38" s="360"/>
      <c r="AV38" s="360"/>
      <c r="AW38" s="360"/>
      <c r="AX38" s="360"/>
      <c r="AY38" s="360"/>
      <c r="AZ38" s="417" t="str">
        <f t="shared" si="54"/>
        <v>K</v>
      </c>
      <c r="BA38" s="418" t="str">
        <f t="shared" si="55"/>
        <v/>
      </c>
      <c r="BB38" s="418" t="str">
        <f t="shared" si="58"/>
        <v/>
      </c>
      <c r="BC38" s="419" t="str">
        <f t="shared" si="56"/>
        <v/>
      </c>
      <c r="BD38" s="429"/>
      <c r="BE38" s="430"/>
      <c r="BF38" s="430"/>
      <c r="BG38" s="430"/>
      <c r="BH38" s="430"/>
      <c r="BI38" s="430"/>
      <c r="BJ38" s="430"/>
      <c r="BK38" s="430"/>
      <c r="BL38" s="430"/>
      <c r="BM38" s="430"/>
      <c r="BN38" s="430"/>
      <c r="BO38" s="430"/>
      <c r="BP38" s="430"/>
      <c r="BQ38" s="430"/>
      <c r="BR38" s="430"/>
      <c r="BS38" s="430"/>
      <c r="BT38" s="430"/>
      <c r="BU38" s="430"/>
      <c r="BV38" s="430"/>
      <c r="BW38" s="430"/>
      <c r="BX38" s="430"/>
      <c r="BY38" s="430"/>
      <c r="BZ38" s="430"/>
      <c r="CA38" s="430"/>
      <c r="CB38" s="430"/>
      <c r="CC38" s="430"/>
      <c r="CD38" s="430"/>
      <c r="CE38" s="430"/>
      <c r="CF38" s="430"/>
      <c r="CG38" s="430"/>
      <c r="CH38" s="430"/>
      <c r="CI38" s="430"/>
      <c r="CJ38" s="430"/>
      <c r="CK38" s="430"/>
      <c r="CL38" s="430"/>
      <c r="CM38" s="430"/>
      <c r="CN38" s="430"/>
      <c r="CO38" s="430"/>
      <c r="CP38" s="430"/>
      <c r="CQ38" s="430"/>
      <c r="CR38" s="430"/>
      <c r="CS38" s="430"/>
      <c r="CT38" s="430"/>
      <c r="CU38" s="430"/>
      <c r="CV38" s="430"/>
      <c r="CW38" s="430"/>
      <c r="CX38" s="430"/>
      <c r="CY38" s="430"/>
      <c r="CZ38" s="430"/>
      <c r="DA38" s="431"/>
    </row>
    <row r="39" spans="1:105" ht="12" customHeight="1">
      <c r="A39" s="360"/>
      <c r="B39" s="360"/>
      <c r="C39" s="423" t="s">
        <v>15</v>
      </c>
      <c r="D39" s="424" t="s">
        <v>1040</v>
      </c>
      <c r="E39" s="424"/>
      <c r="F39" s="423" t="s">
        <v>27</v>
      </c>
      <c r="G39" s="3089"/>
      <c r="H39" s="3089"/>
      <c r="I39" s="3089"/>
      <c r="J39" s="424" t="s">
        <v>17</v>
      </c>
      <c r="K39" s="424" t="s">
        <v>84</v>
      </c>
      <c r="L39" s="425"/>
      <c r="M39" s="3090"/>
      <c r="N39" s="3091"/>
      <c r="O39" s="3091"/>
      <c r="P39" s="3091"/>
      <c r="Q39" s="426" t="s">
        <v>271</v>
      </c>
      <c r="R39" s="3091"/>
      <c r="S39" s="3091"/>
      <c r="T39" s="3091"/>
      <c r="U39" s="3092"/>
      <c r="V39" s="3090"/>
      <c r="W39" s="3091"/>
      <c r="X39" s="3091"/>
      <c r="Y39" s="3092"/>
      <c r="Z39" s="3093" t="str">
        <f t="shared" si="57"/>
        <v/>
      </c>
      <c r="AA39" s="3094"/>
      <c r="AB39" s="3094"/>
      <c r="AC39" s="3095"/>
      <c r="AD39" s="427"/>
      <c r="AE39" s="428"/>
      <c r="AF39" s="428"/>
      <c r="AG39" s="428"/>
      <c r="AH39" s="360"/>
      <c r="AI39" s="360"/>
      <c r="AJ39" s="360"/>
      <c r="AK39" s="360"/>
      <c r="AL39" s="360"/>
      <c r="AM39" s="360"/>
      <c r="AN39" s="360"/>
      <c r="AO39" s="360"/>
      <c r="AP39" s="360"/>
      <c r="AQ39" s="408"/>
      <c r="AR39" s="360"/>
      <c r="AS39" s="360"/>
      <c r="AT39" s="360"/>
      <c r="AU39" s="360"/>
      <c r="AV39" s="360"/>
      <c r="AW39" s="360"/>
      <c r="AX39" s="360"/>
      <c r="AY39" s="360"/>
      <c r="AZ39" s="417" t="str">
        <f t="shared" si="54"/>
        <v>L</v>
      </c>
      <c r="BA39" s="418" t="str">
        <f t="shared" si="55"/>
        <v/>
      </c>
      <c r="BB39" s="418" t="str">
        <f t="shared" si="58"/>
        <v/>
      </c>
      <c r="BC39" s="419" t="str">
        <f t="shared" si="56"/>
        <v/>
      </c>
      <c r="BD39" s="429"/>
      <c r="BE39" s="430"/>
      <c r="BF39" s="430"/>
      <c r="BG39" s="430"/>
      <c r="BH39" s="430"/>
      <c r="BI39" s="430"/>
      <c r="BJ39" s="430"/>
      <c r="BK39" s="430"/>
      <c r="BL39" s="430"/>
      <c r="BM39" s="430"/>
      <c r="BN39" s="430"/>
      <c r="BO39" s="430"/>
      <c r="BP39" s="430"/>
      <c r="BQ39" s="430"/>
      <c r="BR39" s="430"/>
      <c r="BS39" s="430"/>
      <c r="BT39" s="430"/>
      <c r="BU39" s="430"/>
      <c r="BV39" s="430"/>
      <c r="BW39" s="430"/>
      <c r="BX39" s="430"/>
      <c r="BY39" s="430"/>
      <c r="BZ39" s="430"/>
      <c r="CA39" s="430"/>
      <c r="CB39" s="430"/>
      <c r="CC39" s="430"/>
      <c r="CD39" s="430"/>
      <c r="CE39" s="430"/>
      <c r="CF39" s="430"/>
      <c r="CG39" s="430"/>
      <c r="CH39" s="430"/>
      <c r="CI39" s="430"/>
      <c r="CJ39" s="430"/>
      <c r="CK39" s="430"/>
      <c r="CL39" s="430"/>
      <c r="CM39" s="430"/>
      <c r="CN39" s="430"/>
      <c r="CO39" s="430"/>
      <c r="CP39" s="430"/>
      <c r="CQ39" s="430"/>
      <c r="CR39" s="430"/>
      <c r="CS39" s="430"/>
      <c r="CT39" s="430"/>
      <c r="CU39" s="430"/>
      <c r="CV39" s="430"/>
      <c r="CW39" s="430"/>
      <c r="CX39" s="430"/>
      <c r="CY39" s="430"/>
      <c r="CZ39" s="430"/>
      <c r="DA39" s="431"/>
    </row>
    <row r="40" spans="1:105" ht="12" customHeight="1">
      <c r="A40" s="360"/>
      <c r="B40" s="360"/>
      <c r="C40" s="423" t="s">
        <v>15</v>
      </c>
      <c r="D40" s="424" t="s">
        <v>1041</v>
      </c>
      <c r="E40" s="424"/>
      <c r="F40" s="423" t="s">
        <v>27</v>
      </c>
      <c r="G40" s="3089"/>
      <c r="H40" s="3089"/>
      <c r="I40" s="3089"/>
      <c r="J40" s="424" t="s">
        <v>17</v>
      </c>
      <c r="K40" s="424" t="s">
        <v>84</v>
      </c>
      <c r="L40" s="425"/>
      <c r="M40" s="3090"/>
      <c r="N40" s="3091"/>
      <c r="O40" s="3091"/>
      <c r="P40" s="3091"/>
      <c r="Q40" s="426" t="s">
        <v>271</v>
      </c>
      <c r="R40" s="3091"/>
      <c r="S40" s="3091"/>
      <c r="T40" s="3091"/>
      <c r="U40" s="3092"/>
      <c r="V40" s="3090"/>
      <c r="W40" s="3091"/>
      <c r="X40" s="3091"/>
      <c r="Y40" s="3092"/>
      <c r="Z40" s="3093" t="str">
        <f t="shared" si="57"/>
        <v/>
      </c>
      <c r="AA40" s="3094"/>
      <c r="AB40" s="3094"/>
      <c r="AC40" s="3095"/>
      <c r="AD40" s="427"/>
      <c r="AE40" s="428"/>
      <c r="AF40" s="428"/>
      <c r="AG40" s="428"/>
      <c r="AH40" s="360"/>
      <c r="AI40" s="360"/>
      <c r="AJ40" s="360"/>
      <c r="AK40" s="360"/>
      <c r="AL40" s="360"/>
      <c r="AM40" s="360"/>
      <c r="AN40" s="360"/>
      <c r="AO40" s="360"/>
      <c r="AP40" s="360"/>
      <c r="AQ40" s="408"/>
      <c r="AR40" s="360"/>
      <c r="AS40" s="360"/>
      <c r="AT40" s="360"/>
      <c r="AU40" s="360"/>
      <c r="AV40" s="360"/>
      <c r="AW40" s="360"/>
      <c r="AX40" s="360"/>
      <c r="AY40" s="360"/>
      <c r="AZ40" s="417" t="str">
        <f t="shared" si="54"/>
        <v>M</v>
      </c>
      <c r="BA40" s="418" t="str">
        <f t="shared" si="55"/>
        <v/>
      </c>
      <c r="BB40" s="418" t="str">
        <f t="shared" si="58"/>
        <v/>
      </c>
      <c r="BC40" s="419" t="str">
        <f t="shared" si="56"/>
        <v/>
      </c>
      <c r="BD40" s="429"/>
      <c r="BE40" s="430"/>
      <c r="BF40" s="430"/>
      <c r="BG40" s="430"/>
      <c r="BH40" s="430"/>
      <c r="BI40" s="430"/>
      <c r="BJ40" s="430"/>
      <c r="BK40" s="430"/>
      <c r="BL40" s="430"/>
      <c r="BM40" s="430"/>
      <c r="BN40" s="430"/>
      <c r="BO40" s="430"/>
      <c r="BP40" s="430"/>
      <c r="BQ40" s="430"/>
      <c r="BR40" s="430"/>
      <c r="BS40" s="430"/>
      <c r="BT40" s="430"/>
      <c r="BU40" s="430"/>
      <c r="BV40" s="430"/>
      <c r="BW40" s="430"/>
      <c r="BX40" s="430"/>
      <c r="BY40" s="430"/>
      <c r="BZ40" s="430"/>
      <c r="CA40" s="430"/>
      <c r="CB40" s="430"/>
      <c r="CC40" s="430"/>
      <c r="CD40" s="430"/>
      <c r="CE40" s="430"/>
      <c r="CF40" s="430"/>
      <c r="CG40" s="430"/>
      <c r="CH40" s="430"/>
      <c r="CI40" s="430"/>
      <c r="CJ40" s="430"/>
      <c r="CK40" s="430"/>
      <c r="CL40" s="430"/>
      <c r="CM40" s="430"/>
      <c r="CN40" s="430"/>
      <c r="CO40" s="430"/>
      <c r="CP40" s="430"/>
      <c r="CQ40" s="430"/>
      <c r="CR40" s="430"/>
      <c r="CS40" s="430"/>
      <c r="CT40" s="430"/>
      <c r="CU40" s="430"/>
      <c r="CV40" s="430"/>
      <c r="CW40" s="430"/>
      <c r="CX40" s="430"/>
      <c r="CY40" s="430"/>
      <c r="CZ40" s="430"/>
      <c r="DA40" s="431"/>
    </row>
    <row r="41" spans="1:105" ht="12" customHeight="1" thickBot="1">
      <c r="A41" s="360"/>
      <c r="B41" s="360"/>
      <c r="C41" s="441" t="s">
        <v>15</v>
      </c>
      <c r="D41" s="442" t="s">
        <v>1530</v>
      </c>
      <c r="E41" s="443"/>
      <c r="F41" s="441" t="s">
        <v>1531</v>
      </c>
      <c r="G41" s="3105"/>
      <c r="H41" s="3105"/>
      <c r="I41" s="3105"/>
      <c r="J41" s="444" t="s">
        <v>17</v>
      </c>
      <c r="K41" s="424" t="s">
        <v>84</v>
      </c>
      <c r="L41" s="432"/>
      <c r="M41" s="3106"/>
      <c r="N41" s="3107"/>
      <c r="O41" s="3107"/>
      <c r="P41" s="3107"/>
      <c r="Q41" s="426" t="s">
        <v>271</v>
      </c>
      <c r="R41" s="3091"/>
      <c r="S41" s="3091"/>
      <c r="T41" s="3091"/>
      <c r="U41" s="3092"/>
      <c r="V41" s="3106"/>
      <c r="W41" s="3107"/>
      <c r="X41" s="3107"/>
      <c r="Y41" s="3108"/>
      <c r="Z41" s="3109" t="str">
        <f t="shared" si="57"/>
        <v/>
      </c>
      <c r="AA41" s="3110"/>
      <c r="AB41" s="3110"/>
      <c r="AC41" s="3111"/>
      <c r="AD41" s="427"/>
      <c r="AE41" s="433"/>
      <c r="AF41" s="434"/>
      <c r="AG41" s="434"/>
      <c r="AH41" s="360"/>
      <c r="AI41" s="360"/>
      <c r="AJ41" s="360"/>
      <c r="AK41" s="360"/>
      <c r="AL41" s="360"/>
      <c r="AM41" s="360"/>
      <c r="AN41" s="387"/>
      <c r="AO41" s="410"/>
      <c r="AP41" s="410"/>
      <c r="AQ41" s="408"/>
      <c r="AR41" s="410"/>
      <c r="AS41" s="360"/>
      <c r="AT41" s="360"/>
      <c r="AU41" s="360"/>
      <c r="AV41" s="360"/>
      <c r="AW41" s="360"/>
      <c r="AX41" s="360"/>
      <c r="AY41" s="360"/>
      <c r="AZ41" s="417" t="str">
        <f t="shared" si="54"/>
        <v>N</v>
      </c>
      <c r="BA41" s="418" t="str">
        <f t="shared" si="55"/>
        <v/>
      </c>
      <c r="BB41" s="418" t="str">
        <f t="shared" si="58"/>
        <v/>
      </c>
      <c r="BC41" s="419" t="str">
        <f t="shared" si="56"/>
        <v/>
      </c>
      <c r="BD41" s="435"/>
      <c r="BE41" s="436"/>
      <c r="BF41" s="436"/>
      <c r="BG41" s="436"/>
      <c r="BH41" s="436"/>
      <c r="BI41" s="436"/>
      <c r="BJ41" s="436"/>
      <c r="BK41" s="436"/>
      <c r="BL41" s="436"/>
      <c r="BM41" s="436"/>
      <c r="BN41" s="436"/>
      <c r="BO41" s="436"/>
      <c r="BP41" s="436"/>
      <c r="BQ41" s="436"/>
      <c r="BR41" s="436"/>
      <c r="BS41" s="436"/>
      <c r="BT41" s="436"/>
      <c r="BU41" s="436"/>
      <c r="BV41" s="436"/>
      <c r="BW41" s="436"/>
      <c r="BX41" s="436"/>
      <c r="BY41" s="436"/>
      <c r="BZ41" s="436"/>
      <c r="CA41" s="436"/>
      <c r="CB41" s="436"/>
      <c r="CC41" s="436"/>
      <c r="CD41" s="436"/>
      <c r="CE41" s="436"/>
      <c r="CF41" s="436"/>
      <c r="CG41" s="436"/>
      <c r="CH41" s="436"/>
      <c r="CI41" s="436"/>
      <c r="CJ41" s="436"/>
      <c r="CK41" s="436"/>
      <c r="CL41" s="436"/>
      <c r="CM41" s="436"/>
      <c r="CN41" s="436"/>
      <c r="CO41" s="436"/>
      <c r="CP41" s="436"/>
      <c r="CQ41" s="436"/>
      <c r="CR41" s="436"/>
      <c r="CS41" s="436"/>
      <c r="CT41" s="436"/>
      <c r="CU41" s="436"/>
      <c r="CV41" s="436"/>
      <c r="CW41" s="436"/>
      <c r="CX41" s="436"/>
      <c r="CY41" s="436"/>
      <c r="CZ41" s="436"/>
      <c r="DA41" s="437"/>
    </row>
    <row r="42" spans="1:105" ht="6" customHeight="1">
      <c r="A42" s="360"/>
      <c r="B42" s="360"/>
      <c r="C42" s="360"/>
      <c r="D42" s="445"/>
      <c r="E42" s="360"/>
      <c r="F42" s="360"/>
      <c r="G42" s="360"/>
      <c r="H42" s="360"/>
      <c r="I42" s="360"/>
      <c r="J42" s="360"/>
      <c r="K42" s="438"/>
      <c r="L42" s="438"/>
      <c r="M42" s="438"/>
      <c r="N42" s="439"/>
      <c r="O42" s="439"/>
      <c r="P42" s="439"/>
      <c r="Q42" s="439"/>
      <c r="R42" s="439"/>
      <c r="S42" s="439"/>
      <c r="T42" s="439"/>
      <c r="U42" s="439"/>
      <c r="V42" s="360"/>
      <c r="W42" s="360"/>
      <c r="X42" s="360"/>
      <c r="Y42" s="3103"/>
      <c r="Z42" s="3104"/>
      <c r="AA42" s="3104"/>
      <c r="AB42" s="360"/>
      <c r="AC42" s="440"/>
      <c r="AD42" s="440"/>
      <c r="AE42" s="360"/>
      <c r="AF42" s="360"/>
      <c r="AG42" s="360"/>
      <c r="AH42" s="360"/>
      <c r="AI42" s="387"/>
      <c r="AJ42" s="410"/>
      <c r="AK42" s="410"/>
      <c r="AL42" s="408"/>
      <c r="AM42" s="410"/>
      <c r="AN42" s="360"/>
      <c r="AO42" s="410"/>
      <c r="AP42" s="360"/>
      <c r="AQ42" s="360"/>
      <c r="AR42" s="360"/>
    </row>
    <row r="43" spans="1:105" ht="12" customHeight="1">
      <c r="B43" s="360"/>
      <c r="C43" s="387"/>
      <c r="F43" s="387"/>
      <c r="G43" s="387"/>
      <c r="H43" s="387"/>
      <c r="I43" s="387"/>
      <c r="J43" s="387"/>
      <c r="K43" s="387"/>
      <c r="L43" s="387"/>
      <c r="M43" s="387"/>
      <c r="N43" s="387"/>
      <c r="O43" s="387"/>
      <c r="P43" s="387"/>
      <c r="Q43" s="387"/>
      <c r="R43" s="387"/>
      <c r="S43" s="387"/>
      <c r="T43" s="387"/>
      <c r="U43" s="387"/>
      <c r="V43" s="387"/>
      <c r="W43" s="387"/>
      <c r="X43" s="387"/>
      <c r="Y43" s="387"/>
      <c r="Z43" s="387"/>
      <c r="AA43" s="387"/>
      <c r="AB43" s="387"/>
      <c r="AC43" s="387"/>
      <c r="AD43" s="387"/>
      <c r="AE43" s="387"/>
      <c r="AF43" s="387"/>
      <c r="AG43" s="387"/>
      <c r="AH43" s="360"/>
      <c r="AI43" s="387"/>
      <c r="AJ43" s="410"/>
      <c r="AK43" s="410"/>
      <c r="AL43" s="408"/>
      <c r="AM43" s="410"/>
      <c r="AN43" s="360"/>
      <c r="AO43" s="410"/>
      <c r="AP43" s="360"/>
      <c r="AQ43" s="360"/>
      <c r="AR43" s="360"/>
    </row>
    <row r="44" spans="1:105" ht="12.95" customHeight="1">
      <c r="A44" s="360"/>
      <c r="B44" s="360"/>
      <c r="C44" s="360"/>
      <c r="D44" s="360"/>
      <c r="E44" s="360"/>
      <c r="F44" s="360"/>
      <c r="G44" s="360"/>
      <c r="H44" s="360"/>
      <c r="I44" s="360"/>
      <c r="J44" s="360"/>
      <c r="K44" s="360"/>
      <c r="L44" s="360"/>
      <c r="M44" s="360"/>
      <c r="N44" s="360"/>
      <c r="O44" s="360"/>
      <c r="P44" s="360"/>
      <c r="Q44" s="408"/>
      <c r="R44" s="360"/>
      <c r="S44" s="360"/>
      <c r="T44" s="360"/>
      <c r="U44" s="360"/>
      <c r="V44" s="360"/>
      <c r="W44" s="360"/>
      <c r="X44" s="360"/>
      <c r="Y44" s="360"/>
      <c r="Z44" s="360"/>
      <c r="AA44" s="360"/>
      <c r="AB44" s="360"/>
      <c r="AC44" s="360"/>
      <c r="AD44" s="360"/>
      <c r="AE44" s="360"/>
      <c r="AF44" s="360"/>
      <c r="AG44" s="360"/>
      <c r="AH44" s="360"/>
      <c r="AI44" s="360"/>
      <c r="AJ44" s="360"/>
      <c r="AK44" s="360"/>
      <c r="AL44" s="408"/>
      <c r="AM44" s="360"/>
      <c r="AN44" s="360"/>
      <c r="AO44" s="360"/>
      <c r="AP44" s="360"/>
      <c r="AQ44" s="360"/>
      <c r="AR44" s="360"/>
    </row>
  </sheetData>
  <sheetProtection algorithmName="SHA-512" hashValue="wMATiDuouUKASwVqLUAa9wWVTbQgKRZSfuFTj9lzkjDmOR+b1wJl2ilPsV/NWdQubI5tll6zrL1IINcRVizwxA==" saltValue="dF2D4NJIOe/cmTiwBHZsrg==" spinCount="100000" sheet="1" objects="1" scenarios="1"/>
  <mergeCells count="216">
    <mergeCell ref="Y42:AA42"/>
    <mergeCell ref="G40:I40"/>
    <mergeCell ref="M40:P40"/>
    <mergeCell ref="R40:U40"/>
    <mergeCell ref="V40:Y40"/>
    <mergeCell ref="Z40:AC40"/>
    <mergeCell ref="G41:I41"/>
    <mergeCell ref="M41:P41"/>
    <mergeCell ref="R41:U41"/>
    <mergeCell ref="V41:Y41"/>
    <mergeCell ref="Z41:AC41"/>
    <mergeCell ref="G38:I38"/>
    <mergeCell ref="M38:P38"/>
    <mergeCell ref="R38:U38"/>
    <mergeCell ref="V38:Y38"/>
    <mergeCell ref="Z38:AC38"/>
    <mergeCell ref="G39:I39"/>
    <mergeCell ref="M39:P39"/>
    <mergeCell ref="R39:U39"/>
    <mergeCell ref="V39:Y39"/>
    <mergeCell ref="Z39:AC39"/>
    <mergeCell ref="G36:I36"/>
    <mergeCell ref="M36:P36"/>
    <mergeCell ref="R36:U36"/>
    <mergeCell ref="V36:Y36"/>
    <mergeCell ref="Z36:AC36"/>
    <mergeCell ref="G37:I37"/>
    <mergeCell ref="M37:P37"/>
    <mergeCell ref="R37:U37"/>
    <mergeCell ref="V37:Y37"/>
    <mergeCell ref="Z37:AC37"/>
    <mergeCell ref="G35:I35"/>
    <mergeCell ref="M35:P35"/>
    <mergeCell ref="R35:U35"/>
    <mergeCell ref="V35:Y35"/>
    <mergeCell ref="Z35:AC35"/>
    <mergeCell ref="G33:I33"/>
    <mergeCell ref="M33:P33"/>
    <mergeCell ref="R33:U33"/>
    <mergeCell ref="V33:Y33"/>
    <mergeCell ref="Z33:AC33"/>
    <mergeCell ref="G34:I34"/>
    <mergeCell ref="M34:P34"/>
    <mergeCell ref="R34:U34"/>
    <mergeCell ref="Z31:AC31"/>
    <mergeCell ref="G32:I32"/>
    <mergeCell ref="M32:P32"/>
    <mergeCell ref="R32:U32"/>
    <mergeCell ref="V32:Y32"/>
    <mergeCell ref="Z32:AC32"/>
    <mergeCell ref="AF29:AN31"/>
    <mergeCell ref="G30:I30"/>
    <mergeCell ref="M30:P30"/>
    <mergeCell ref="R30:U30"/>
    <mergeCell ref="V30:Y30"/>
    <mergeCell ref="Z30:AC30"/>
    <mergeCell ref="G31:I31"/>
    <mergeCell ref="M31:P31"/>
    <mergeCell ref="R31:U31"/>
    <mergeCell ref="V31:Y31"/>
    <mergeCell ref="G29:I29"/>
    <mergeCell ref="M29:P29"/>
    <mergeCell ref="R29:U29"/>
    <mergeCell ref="V29:Y29"/>
    <mergeCell ref="Z29:AC29"/>
    <mergeCell ref="AF32:AQ36"/>
    <mergeCell ref="V34:Y34"/>
    <mergeCell ref="Z34:AC34"/>
    <mergeCell ref="BF26:BG26"/>
    <mergeCell ref="BH26:BI26"/>
    <mergeCell ref="BJ26:BK26"/>
    <mergeCell ref="BL26:BM26"/>
    <mergeCell ref="BN26:BO26"/>
    <mergeCell ref="BP26:BQ26"/>
    <mergeCell ref="G27:I27"/>
    <mergeCell ref="M27:P27"/>
    <mergeCell ref="R27:U27"/>
    <mergeCell ref="V27:Y27"/>
    <mergeCell ref="Z27:AC27"/>
    <mergeCell ref="AF27:AN28"/>
    <mergeCell ref="G28:I28"/>
    <mergeCell ref="M28:P28"/>
    <mergeCell ref="R28:U28"/>
    <mergeCell ref="V28:Y28"/>
    <mergeCell ref="Z28:AC28"/>
    <mergeCell ref="CX26:CY26"/>
    <mergeCell ref="CZ26:DA26"/>
    <mergeCell ref="CD26:CE26"/>
    <mergeCell ref="CF26:CG26"/>
    <mergeCell ref="CH26:CI26"/>
    <mergeCell ref="CJ26:CK26"/>
    <mergeCell ref="CL26:CM26"/>
    <mergeCell ref="CN26:CO26"/>
    <mergeCell ref="BR26:BS26"/>
    <mergeCell ref="BT26:BU26"/>
    <mergeCell ref="BV26:BW26"/>
    <mergeCell ref="BX26:BY26"/>
    <mergeCell ref="BZ26:CA26"/>
    <mergeCell ref="CB26:CC26"/>
    <mergeCell ref="CP26:CQ26"/>
    <mergeCell ref="CR26:CS26"/>
    <mergeCell ref="CT26:CU26"/>
    <mergeCell ref="CV26:CW26"/>
    <mergeCell ref="C26:E26"/>
    <mergeCell ref="F26:L26"/>
    <mergeCell ref="M26:U26"/>
    <mergeCell ref="V26:Y26"/>
    <mergeCell ref="Z26:AC26"/>
    <mergeCell ref="BD26:BE26"/>
    <mergeCell ref="B23:F23"/>
    <mergeCell ref="G23:J23"/>
    <mergeCell ref="AQ23:AR23"/>
    <mergeCell ref="BA23:BB23"/>
    <mergeCell ref="B24:F24"/>
    <mergeCell ref="G24:J24"/>
    <mergeCell ref="AQ24:AR24"/>
    <mergeCell ref="BA24:BB24"/>
    <mergeCell ref="B21:F21"/>
    <mergeCell ref="G21:J21"/>
    <mergeCell ref="AQ21:AR21"/>
    <mergeCell ref="BA21:BB21"/>
    <mergeCell ref="B22:F22"/>
    <mergeCell ref="G22:J22"/>
    <mergeCell ref="AQ22:AR22"/>
    <mergeCell ref="BA22:BB22"/>
    <mergeCell ref="B19:F19"/>
    <mergeCell ref="G19:J19"/>
    <mergeCell ref="AQ19:AR19"/>
    <mergeCell ref="BA19:BB19"/>
    <mergeCell ref="B20:F20"/>
    <mergeCell ref="G20:J20"/>
    <mergeCell ref="AQ20:AR20"/>
    <mergeCell ref="BA20:BB20"/>
    <mergeCell ref="B17:F17"/>
    <mergeCell ref="G17:J17"/>
    <mergeCell ref="AQ17:AR17"/>
    <mergeCell ref="BA17:BB17"/>
    <mergeCell ref="B18:F18"/>
    <mergeCell ref="G18:J18"/>
    <mergeCell ref="AQ18:AR18"/>
    <mergeCell ref="BA18:BB18"/>
    <mergeCell ref="B15:F15"/>
    <mergeCell ref="G15:J15"/>
    <mergeCell ref="AQ15:AR15"/>
    <mergeCell ref="BA15:BB15"/>
    <mergeCell ref="B16:F16"/>
    <mergeCell ref="G16:J16"/>
    <mergeCell ref="AQ16:AR16"/>
    <mergeCell ref="BA16:BB16"/>
    <mergeCell ref="B13:F13"/>
    <mergeCell ref="G13:J13"/>
    <mergeCell ref="AQ13:AR13"/>
    <mergeCell ref="BA13:BB13"/>
    <mergeCell ref="B14:F14"/>
    <mergeCell ref="G14:J14"/>
    <mergeCell ref="AQ14:AR14"/>
    <mergeCell ref="BA14:BB14"/>
    <mergeCell ref="B11:F11"/>
    <mergeCell ref="G11:J11"/>
    <mergeCell ref="AQ11:AR11"/>
    <mergeCell ref="BA11:BB11"/>
    <mergeCell ref="B12:F12"/>
    <mergeCell ref="G12:J12"/>
    <mergeCell ref="AQ12:AR12"/>
    <mergeCell ref="BA12:BB12"/>
    <mergeCell ref="B9:F9"/>
    <mergeCell ref="G9:J9"/>
    <mergeCell ref="AQ9:AR9"/>
    <mergeCell ref="BA9:BB9"/>
    <mergeCell ref="B10:F10"/>
    <mergeCell ref="G10:J10"/>
    <mergeCell ref="AQ10:AR10"/>
    <mergeCell ref="BA10:BB10"/>
    <mergeCell ref="B7:F7"/>
    <mergeCell ref="G7:J7"/>
    <mergeCell ref="AQ7:AR7"/>
    <mergeCell ref="BA7:BB7"/>
    <mergeCell ref="B8:F8"/>
    <mergeCell ref="G8:J8"/>
    <mergeCell ref="AQ8:AR8"/>
    <mergeCell ref="BA8:BB8"/>
    <mergeCell ref="B6:F6"/>
    <mergeCell ref="G6:J6"/>
    <mergeCell ref="AQ6:AR6"/>
    <mergeCell ref="BA6:BB6"/>
    <mergeCell ref="BI4:BL4"/>
    <mergeCell ref="BM4:BX4"/>
    <mergeCell ref="BY4:CF4"/>
    <mergeCell ref="CG4:CN4"/>
    <mergeCell ref="CO4:CR4"/>
    <mergeCell ref="CS3:CV3"/>
    <mergeCell ref="CW3:CZ3"/>
    <mergeCell ref="B4:F5"/>
    <mergeCell ref="G4:J5"/>
    <mergeCell ref="AQ4:AR5"/>
    <mergeCell ref="AZ4:BA4"/>
    <mergeCell ref="BB4:BC4"/>
    <mergeCell ref="BD4:BH4"/>
    <mergeCell ref="AZ3:BA3"/>
    <mergeCell ref="BB3:BC3"/>
    <mergeCell ref="BD3:BH3"/>
    <mergeCell ref="BI3:BL3"/>
    <mergeCell ref="BM3:BX3"/>
    <mergeCell ref="BY3:CF3"/>
    <mergeCell ref="CW4:CZ4"/>
    <mergeCell ref="BA5:BB5"/>
    <mergeCell ref="CS4:CV4"/>
    <mergeCell ref="A1:AR1"/>
    <mergeCell ref="BJ1:BR2"/>
    <mergeCell ref="B2:C2"/>
    <mergeCell ref="D2:AF2"/>
    <mergeCell ref="AG2:AL2"/>
    <mergeCell ref="AM2:AN2"/>
    <mergeCell ref="AO2:AR2"/>
    <mergeCell ref="CG3:CN3"/>
    <mergeCell ref="CO3:CR3"/>
  </mergeCells>
  <phoneticPr fontId="4"/>
  <conditionalFormatting sqref="B6:AR24">
    <cfRule type="containsBlanks" dxfId="385" priority="12">
      <formula>LEN(TRIM(B6))=0</formula>
    </cfRule>
  </conditionalFormatting>
  <conditionalFormatting sqref="G28:I41">
    <cfRule type="containsBlanks" dxfId="384" priority="1">
      <formula>LEN(TRIM(G28))=0</formula>
    </cfRule>
  </conditionalFormatting>
  <conditionalFormatting sqref="L5:AP5">
    <cfRule type="cellIs" dxfId="383" priority="14" operator="equal">
      <formula>"土"</formula>
    </cfRule>
    <cfRule type="cellIs" dxfId="382" priority="15" operator="equal">
      <formula>"日"</formula>
    </cfRule>
  </conditionalFormatting>
  <conditionalFormatting sqref="M28:P41 R28:U41">
    <cfRule type="containsBlanks" dxfId="381" priority="13">
      <formula>LEN(TRIM(M28))=0</formula>
    </cfRule>
  </conditionalFormatting>
  <conditionalFormatting sqref="V28:Y41">
    <cfRule type="containsBlanks" dxfId="380" priority="11">
      <formula>LEN(TRIM(V28))=0</formula>
    </cfRule>
  </conditionalFormatting>
  <conditionalFormatting sqref="AM2">
    <cfRule type="containsBlanks" dxfId="379" priority="18">
      <formula>LEN(TRIM(AM2))=0</formula>
    </cfRule>
  </conditionalFormatting>
  <conditionalFormatting sqref="BD4:BH4">
    <cfRule type="cellIs" dxfId="378" priority="10" operator="lessThan">
      <formula>$BD$3</formula>
    </cfRule>
  </conditionalFormatting>
  <conditionalFormatting sqref="BI4:BL4">
    <cfRule type="cellIs" dxfId="377" priority="9" operator="lessThan">
      <formula>$BI$3</formula>
    </cfRule>
  </conditionalFormatting>
  <conditionalFormatting sqref="BM4:BX4">
    <cfRule type="cellIs" dxfId="376" priority="8" operator="lessThan">
      <formula>$BM$3</formula>
    </cfRule>
  </conditionalFormatting>
  <conditionalFormatting sqref="BY4:CF4">
    <cfRule type="cellIs" dxfId="375" priority="7" operator="lessThan">
      <formula>$BY$3</formula>
    </cfRule>
  </conditionalFormatting>
  <conditionalFormatting sqref="CG4:CN4">
    <cfRule type="cellIs" dxfId="374" priority="6" operator="lessThan">
      <formula>$CG$3</formula>
    </cfRule>
  </conditionalFormatting>
  <conditionalFormatting sqref="CO4:CR4">
    <cfRule type="cellIs" dxfId="373" priority="5" operator="lessThan">
      <formula>$CO$3</formula>
    </cfRule>
  </conditionalFormatting>
  <conditionalFormatting sqref="CS4:CV4">
    <cfRule type="cellIs" dxfId="372" priority="4" operator="lessThan">
      <formula>$CS$3</formula>
    </cfRule>
  </conditionalFormatting>
  <conditionalFormatting sqref="CW4:CZ4">
    <cfRule type="cellIs" dxfId="371" priority="3" operator="lessThan">
      <formula>$CW$3</formula>
    </cfRule>
  </conditionalFormatting>
  <conditionalFormatting sqref="DA4">
    <cfRule type="cellIs" dxfId="370" priority="2" operator="lessThan">
      <formula>$DA$3</formula>
    </cfRule>
    <cfRule type="cellIs" dxfId="369" priority="16" operator="lessThan">
      <formula>$CY$3</formula>
    </cfRule>
    <cfRule type="cellIs" dxfId="368" priority="17" operator="lessThan">
      <formula>$AY$1</formula>
    </cfRule>
  </conditionalFormatting>
  <dataValidations count="6">
    <dataValidation type="list" allowBlank="1" showInputMessage="1" showErrorMessage="1" sqref="BD27:DA41" xr:uid="{88A2B9D0-6122-4369-8913-12A4D9114186}">
      <formula1>"■"</formula1>
    </dataValidation>
    <dataValidation type="list" allowBlank="1" showInputMessage="1" showErrorMessage="1" sqref="AZ4:BA4" xr:uid="{BD004BB3-88EC-41AE-85BC-06D476428D1C}">
      <formula1>"(月),(火),(水),(木),(金),(土)"</formula1>
    </dataValidation>
    <dataValidation type="list" allowBlank="1" showInputMessage="1" showErrorMessage="1" sqref="BC6:BC24" xr:uid="{AA77A528-AF65-47A8-BACF-6DD9397F88CF}">
      <formula1>$AZ$28:$AZ$41</formula1>
    </dataValidation>
    <dataValidation type="list" imeMode="off" allowBlank="1" showInputMessage="1" sqref="V28:Y41" xr:uid="{44192A34-3277-4A4D-87BA-99F8EB81171C}">
      <formula1>"　,1:00,0:45,0:30"</formula1>
    </dataValidation>
    <dataValidation imeMode="off" allowBlank="1" showInputMessage="1" showErrorMessage="1" sqref="M28:P41 R28:U41 L6:AR24" xr:uid="{D653DAA7-C106-41FD-8446-5A2DB99D46DD}"/>
    <dataValidation type="list" allowBlank="1" showInputMessage="1" showErrorMessage="1" sqref="AM2:AN2" xr:uid="{95EA7F61-1D86-44D2-B83A-3C193E884F2B}">
      <formula1>"　,4,5,6,7,8,9,10,11,12,1,2,3"</formula1>
    </dataValidation>
  </dataValidations>
  <printOptions horizontalCentered="1"/>
  <pageMargins left="0.59055118110236227" right="0.59055118110236227" top="0.62992125984251968" bottom="0.27559055118110237" header="0.19685039370078741" footer="0.19685039370078741"/>
  <pageSetup paperSize="9" orientation="landscape" cellComments="asDisplayed" r:id="rId1"/>
  <headerFooter alignWithMargins="0"/>
  <colBreaks count="1" manualBreakCount="1">
    <brk id="51" max="42" man="1"/>
  </colBreaks>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5E3915-844F-4853-A52E-D70774A7EE09}">
  <sheetPr>
    <tabColor theme="7" tint="0.59999389629810485"/>
    <pageSetUpPr fitToPage="1"/>
  </sheetPr>
  <dimension ref="A1:BZ93"/>
  <sheetViews>
    <sheetView showGridLines="0" view="pageBreakPreview" topLeftCell="A19" zoomScaleNormal="100" zoomScaleSheetLayoutView="100" workbookViewId="0">
      <selection activeCell="BI28" sqref="BI28"/>
    </sheetView>
  </sheetViews>
  <sheetFormatPr defaultColWidth="8" defaultRowHeight="12"/>
  <cols>
    <col min="1" max="1" width="1.375" style="54" customWidth="1"/>
    <col min="2" max="12" width="2.375" style="54" customWidth="1"/>
    <col min="13" max="13" width="2.375" style="547" customWidth="1"/>
    <col min="14" max="93" width="2.375" style="54" customWidth="1"/>
    <col min="94" max="16384" width="8" style="54"/>
  </cols>
  <sheetData>
    <row r="1" spans="1:67" ht="14.1" customHeight="1">
      <c r="A1" s="1780" t="s">
        <v>1202</v>
      </c>
      <c r="B1" s="1780"/>
      <c r="C1" s="1780"/>
      <c r="D1" s="1780"/>
      <c r="E1" s="1780"/>
      <c r="F1" s="1780"/>
      <c r="G1" s="1780"/>
      <c r="H1" s="1780"/>
      <c r="I1" s="1780"/>
      <c r="J1" s="1780"/>
      <c r="K1" s="1780"/>
      <c r="L1" s="1780"/>
      <c r="M1" s="1780"/>
      <c r="N1" s="1780"/>
      <c r="O1" s="1780"/>
      <c r="P1" s="1780"/>
      <c r="Q1" s="1780"/>
      <c r="R1" s="1780"/>
      <c r="S1" s="1780"/>
      <c r="T1" s="1780"/>
      <c r="U1" s="1780"/>
      <c r="V1" s="1780"/>
      <c r="W1" s="1780"/>
      <c r="X1" s="1780"/>
      <c r="Y1" s="1780"/>
      <c r="Z1" s="1780"/>
      <c r="AA1" s="1780"/>
      <c r="AB1" s="1780"/>
      <c r="AC1" s="1780"/>
      <c r="AD1" s="1780"/>
      <c r="AE1" s="1780"/>
      <c r="AF1" s="1780"/>
      <c r="AG1" s="1780"/>
      <c r="AH1" s="1780"/>
      <c r="AI1" s="1780"/>
      <c r="AJ1" s="1780"/>
      <c r="AK1" s="1780"/>
      <c r="AL1" s="1780"/>
      <c r="AM1" s="1780"/>
      <c r="AN1" s="1780"/>
      <c r="AO1" s="717"/>
      <c r="AP1" s="646"/>
      <c r="AQ1" s="646"/>
      <c r="AR1" s="646"/>
      <c r="AS1" s="646"/>
      <c r="AT1" s="646"/>
    </row>
    <row r="2" spans="1:67" ht="5.0999999999999996" customHeight="1" thickBot="1"/>
    <row r="3" spans="1:67" ht="14.1" customHeight="1">
      <c r="B3" s="2990" t="s">
        <v>1049</v>
      </c>
      <c r="C3" s="2991"/>
      <c r="D3" s="2991"/>
      <c r="E3" s="2991"/>
      <c r="F3" s="2991"/>
      <c r="G3" s="2991"/>
      <c r="H3" s="2991"/>
      <c r="I3" s="2991"/>
      <c r="J3" s="2991"/>
      <c r="K3" s="2991"/>
      <c r="L3" s="2991"/>
      <c r="M3" s="2991"/>
      <c r="N3" s="2991"/>
      <c r="O3" s="2991"/>
      <c r="P3" s="2991"/>
      <c r="Q3" s="2991"/>
      <c r="R3" s="2991"/>
      <c r="S3" s="2991"/>
      <c r="T3" s="2991"/>
      <c r="U3" s="2991"/>
      <c r="V3" s="2991"/>
      <c r="W3" s="2991"/>
      <c r="X3" s="2991"/>
      <c r="Y3" s="2991"/>
      <c r="Z3" s="2991"/>
      <c r="AA3" s="2991"/>
      <c r="AB3" s="2991" t="s">
        <v>118</v>
      </c>
      <c r="AC3" s="2991"/>
      <c r="AD3" s="2991"/>
      <c r="AE3" s="2991"/>
      <c r="AF3" s="2991"/>
      <c r="AG3" s="2991"/>
      <c r="AH3" s="2991"/>
      <c r="AI3" s="2991"/>
      <c r="AJ3" s="2991"/>
      <c r="AK3" s="2991"/>
      <c r="AL3" s="2991"/>
      <c r="AM3" s="2991"/>
      <c r="AN3" s="2928"/>
      <c r="AO3" s="739"/>
      <c r="AP3" s="865"/>
    </row>
    <row r="4" spans="1:67" ht="14.1" customHeight="1">
      <c r="A4" s="55"/>
      <c r="B4" s="2836" t="s">
        <v>602</v>
      </c>
      <c r="C4" s="2644"/>
      <c r="D4" s="2216" t="s">
        <v>706</v>
      </c>
      <c r="E4" s="2216"/>
      <c r="F4" s="2216"/>
      <c r="G4" s="2216"/>
      <c r="H4" s="2216"/>
      <c r="I4" s="2216"/>
      <c r="J4" s="2216"/>
      <c r="K4" s="2216"/>
      <c r="L4" s="2216"/>
      <c r="M4" s="2216"/>
      <c r="N4" s="2216"/>
      <c r="O4" s="2216"/>
      <c r="P4" s="2216"/>
      <c r="Q4" s="2216"/>
      <c r="R4" s="2216"/>
      <c r="S4" s="2216"/>
      <c r="T4" s="2216"/>
      <c r="U4" s="2216"/>
      <c r="V4" s="2216"/>
      <c r="W4" s="2216"/>
      <c r="X4" s="2216"/>
      <c r="Y4" s="2216"/>
      <c r="Z4" s="562"/>
      <c r="AA4" s="846"/>
      <c r="AN4" s="64"/>
      <c r="AO4" s="66"/>
    </row>
    <row r="5" spans="1:67" ht="14.1" customHeight="1">
      <c r="A5" s="55"/>
      <c r="B5" s="69"/>
      <c r="D5" s="705"/>
      <c r="E5" s="705"/>
      <c r="F5" s="705"/>
      <c r="G5" s="705"/>
      <c r="H5" s="705"/>
      <c r="I5" s="705"/>
      <c r="J5" s="705"/>
      <c r="K5" s="705"/>
      <c r="L5" s="705"/>
      <c r="M5" s="705"/>
      <c r="N5" s="705"/>
      <c r="O5" s="705"/>
      <c r="P5" s="705"/>
      <c r="Q5" s="705"/>
      <c r="R5" s="705"/>
      <c r="S5" s="705"/>
      <c r="T5" s="705"/>
      <c r="U5" s="705"/>
      <c r="V5" s="705"/>
      <c r="W5" s="705"/>
      <c r="X5" s="705"/>
      <c r="Y5" s="705"/>
      <c r="Z5" s="705"/>
      <c r="AA5" s="846"/>
      <c r="AN5" s="64"/>
      <c r="AO5" s="66"/>
    </row>
    <row r="6" spans="1:67" ht="14.1" customHeight="1">
      <c r="A6" s="55"/>
      <c r="B6" s="69"/>
      <c r="C6" s="531" t="s">
        <v>462</v>
      </c>
      <c r="D6" s="1852" t="s">
        <v>707</v>
      </c>
      <c r="E6" s="1852"/>
      <c r="F6" s="1852"/>
      <c r="G6" s="1852"/>
      <c r="H6" s="1852"/>
      <c r="I6" s="1852"/>
      <c r="J6" s="1852"/>
      <c r="K6" s="1852"/>
      <c r="L6" s="1852"/>
      <c r="M6" s="1852"/>
      <c r="N6" s="1852"/>
      <c r="O6" s="1852"/>
      <c r="P6" s="1852"/>
      <c r="Q6" s="1852"/>
      <c r="R6" s="1852"/>
      <c r="S6" s="1852"/>
      <c r="T6" s="1852"/>
      <c r="U6" s="1852"/>
      <c r="V6" s="1852"/>
      <c r="W6" s="1852"/>
      <c r="X6" s="1852"/>
      <c r="Y6" s="1852"/>
      <c r="Z6" s="55"/>
      <c r="AA6" s="622"/>
      <c r="AB6" s="568" t="s">
        <v>15</v>
      </c>
      <c r="AC6" s="2227" t="s">
        <v>1119</v>
      </c>
      <c r="AD6" s="2227"/>
      <c r="AE6" s="2227"/>
      <c r="AF6" s="2227"/>
      <c r="AG6" s="2227"/>
      <c r="AH6" s="2227"/>
      <c r="AI6" s="2227"/>
      <c r="AJ6" s="2227"/>
      <c r="AK6" s="2227"/>
      <c r="AL6" s="2227"/>
      <c r="AM6" s="2227"/>
      <c r="AN6" s="64"/>
      <c r="AO6" s="66"/>
    </row>
    <row r="7" spans="1:67" ht="14.1" customHeight="1">
      <c r="A7" s="55"/>
      <c r="B7" s="69"/>
      <c r="D7" s="55"/>
      <c r="M7" s="54"/>
      <c r="R7" s="740"/>
      <c r="S7" s="740"/>
      <c r="T7" s="740"/>
      <c r="U7" s="740"/>
      <c r="W7" s="929"/>
      <c r="AA7" s="62"/>
      <c r="AB7" s="551" t="s">
        <v>15</v>
      </c>
      <c r="AC7" s="1849" t="s">
        <v>1120</v>
      </c>
      <c r="AD7" s="1849"/>
      <c r="AE7" s="1849"/>
      <c r="AF7" s="1849"/>
      <c r="AG7" s="1849"/>
      <c r="AH7" s="1849"/>
      <c r="AI7" s="1849"/>
      <c r="AJ7" s="1849"/>
      <c r="AK7" s="1849"/>
      <c r="AL7" s="1849"/>
      <c r="AM7" s="1849"/>
      <c r="AN7" s="64"/>
      <c r="AO7" s="66"/>
    </row>
    <row r="8" spans="1:67" ht="14.1" customHeight="1">
      <c r="A8" s="55"/>
      <c r="B8" s="69"/>
      <c r="C8" s="562" t="s">
        <v>460</v>
      </c>
      <c r="D8" s="2216" t="s">
        <v>1126</v>
      </c>
      <c r="E8" s="2216"/>
      <c r="F8" s="2216"/>
      <c r="G8" s="2216"/>
      <c r="H8" s="2216"/>
      <c r="I8" s="2216"/>
      <c r="J8" s="2216"/>
      <c r="K8" s="2216"/>
      <c r="L8" s="2216"/>
      <c r="M8" s="2216"/>
      <c r="N8" s="2216"/>
      <c r="O8" s="2216"/>
      <c r="P8" s="2216"/>
      <c r="Q8" s="2216"/>
      <c r="R8" s="2216"/>
      <c r="S8" s="2216"/>
      <c r="T8" s="2216"/>
      <c r="U8" s="2216"/>
      <c r="V8" s="2216"/>
      <c r="W8" s="2216"/>
      <c r="X8" s="2216"/>
      <c r="Y8" s="2216"/>
      <c r="Z8" s="2216"/>
      <c r="AA8" s="3119"/>
      <c r="AB8" s="568"/>
      <c r="AC8" s="1849"/>
      <c r="AD8" s="1849"/>
      <c r="AE8" s="1849"/>
      <c r="AF8" s="1849"/>
      <c r="AG8" s="1849"/>
      <c r="AH8" s="1849"/>
      <c r="AI8" s="1849"/>
      <c r="AJ8" s="1849"/>
      <c r="AK8" s="1849"/>
      <c r="AL8" s="1849"/>
      <c r="AM8" s="1849"/>
      <c r="AN8" s="844"/>
      <c r="AO8" s="66"/>
    </row>
    <row r="9" spans="1:67" ht="14.1" customHeight="1">
      <c r="A9" s="55"/>
      <c r="B9" s="69"/>
      <c r="C9" s="878"/>
      <c r="D9" s="3120"/>
      <c r="E9" s="3120"/>
      <c r="F9" s="3120"/>
      <c r="G9" s="3120"/>
      <c r="H9" s="3120"/>
      <c r="I9" s="3120"/>
      <c r="J9" s="3120"/>
      <c r="K9" s="3120"/>
      <c r="L9" s="3120"/>
      <c r="M9" s="3120"/>
      <c r="N9" s="3120"/>
      <c r="O9" s="3120"/>
      <c r="P9" s="3120"/>
      <c r="Q9" s="3120"/>
      <c r="R9" s="3120"/>
      <c r="S9" s="3120"/>
      <c r="T9" s="3120"/>
      <c r="U9" s="3120"/>
      <c r="V9" s="3120"/>
      <c r="W9" s="3120"/>
      <c r="X9" s="3120"/>
      <c r="Y9" s="3120"/>
      <c r="Z9" s="3120"/>
      <c r="AA9" s="846"/>
      <c r="AB9" s="568"/>
      <c r="AC9" s="1849"/>
      <c r="AD9" s="1849"/>
      <c r="AE9" s="1849"/>
      <c r="AF9" s="1849"/>
      <c r="AG9" s="1849"/>
      <c r="AH9" s="1849"/>
      <c r="AI9" s="1849"/>
      <c r="AJ9" s="1849"/>
      <c r="AK9" s="1849"/>
      <c r="AL9" s="1849"/>
      <c r="AM9" s="1849"/>
      <c r="AN9" s="64"/>
      <c r="AO9" s="66"/>
    </row>
    <row r="10" spans="1:67" ht="14.1" customHeight="1">
      <c r="A10" s="55"/>
      <c r="B10" s="69"/>
      <c r="C10" s="878"/>
      <c r="D10" s="3120"/>
      <c r="E10" s="3120"/>
      <c r="F10" s="3120"/>
      <c r="G10" s="3120"/>
      <c r="H10" s="3120"/>
      <c r="I10" s="3120"/>
      <c r="J10" s="3120"/>
      <c r="K10" s="3120"/>
      <c r="L10" s="3120"/>
      <c r="M10" s="3120"/>
      <c r="N10" s="3120"/>
      <c r="O10" s="3120"/>
      <c r="P10" s="3120"/>
      <c r="Q10" s="3120"/>
      <c r="R10" s="3120"/>
      <c r="S10" s="3120"/>
      <c r="T10" s="3120"/>
      <c r="U10" s="3120"/>
      <c r="V10" s="3120"/>
      <c r="W10" s="3120"/>
      <c r="X10" s="3120"/>
      <c r="Y10" s="3120"/>
      <c r="Z10" s="3120"/>
      <c r="AA10" s="62"/>
      <c r="AB10" s="63"/>
      <c r="AN10" s="64"/>
      <c r="AO10" s="66"/>
    </row>
    <row r="11" spans="1:67" ht="14.1" customHeight="1">
      <c r="A11" s="55"/>
      <c r="B11" s="69"/>
      <c r="C11" s="878"/>
      <c r="D11" s="705"/>
      <c r="AA11" s="846"/>
      <c r="AB11" s="63"/>
      <c r="AN11" s="64"/>
      <c r="AO11" s="66"/>
    </row>
    <row r="12" spans="1:67" ht="14.1" customHeight="1">
      <c r="A12" s="55"/>
      <c r="B12" s="2836" t="s">
        <v>574</v>
      </c>
      <c r="C12" s="2644"/>
      <c r="D12" s="2216" t="s">
        <v>708</v>
      </c>
      <c r="E12" s="2216"/>
      <c r="F12" s="2216"/>
      <c r="G12" s="2216"/>
      <c r="H12" s="2216"/>
      <c r="I12" s="2216"/>
      <c r="J12" s="2216"/>
      <c r="K12" s="2216"/>
      <c r="L12" s="2216"/>
      <c r="M12" s="2216"/>
      <c r="N12" s="2216"/>
      <c r="O12" s="2216"/>
      <c r="P12" s="2216"/>
      <c r="Q12" s="2216"/>
      <c r="R12" s="2216"/>
      <c r="S12" s="2216"/>
      <c r="T12" s="2216"/>
      <c r="U12" s="2216"/>
      <c r="V12" s="2216"/>
      <c r="W12" s="2216"/>
      <c r="X12" s="2216"/>
      <c r="Y12" s="2216"/>
      <c r="Z12" s="562"/>
      <c r="AA12" s="846"/>
      <c r="AB12" s="568" t="s">
        <v>15</v>
      </c>
      <c r="AC12" s="2227" t="s">
        <v>219</v>
      </c>
      <c r="AD12" s="2227"/>
      <c r="AE12" s="2227"/>
      <c r="AF12" s="2227"/>
      <c r="AG12" s="2227"/>
      <c r="AH12" s="2227"/>
      <c r="AI12" s="2227"/>
      <c r="AJ12" s="2227"/>
      <c r="AK12" s="2227"/>
      <c r="AL12" s="2227"/>
      <c r="AM12" s="2227"/>
      <c r="AN12" s="64"/>
      <c r="AO12" s="66"/>
    </row>
    <row r="13" spans="1:67" ht="14.1" customHeight="1">
      <c r="A13" s="55"/>
      <c r="B13" s="860"/>
      <c r="C13" s="561" t="s">
        <v>35</v>
      </c>
      <c r="D13" s="2037" t="s">
        <v>709</v>
      </c>
      <c r="E13" s="2037"/>
      <c r="F13" s="2037"/>
      <c r="G13" s="2037"/>
      <c r="H13" s="2037"/>
      <c r="I13" s="2037"/>
      <c r="J13" s="2037"/>
      <c r="K13" s="2037"/>
      <c r="L13" s="2037"/>
      <c r="M13" s="2037"/>
      <c r="N13" s="2037"/>
      <c r="O13" s="2037"/>
      <c r="P13" s="2037"/>
      <c r="Q13" s="2037"/>
      <c r="R13" s="2037"/>
      <c r="S13" s="2037"/>
      <c r="T13" s="2037"/>
      <c r="U13" s="2037"/>
      <c r="V13" s="2037"/>
      <c r="W13" s="2037"/>
      <c r="X13" s="2037"/>
      <c r="Y13" s="2037"/>
      <c r="Z13" s="632"/>
      <c r="AA13" s="62"/>
      <c r="AB13" s="63"/>
      <c r="AN13" s="64"/>
      <c r="AO13" s="66"/>
      <c r="AP13" s="562"/>
      <c r="AQ13" s="562"/>
      <c r="BE13" s="562"/>
      <c r="BF13" s="562"/>
      <c r="BG13" s="562"/>
      <c r="BH13" s="562"/>
      <c r="BI13" s="562"/>
      <c r="BJ13" s="562"/>
      <c r="BK13" s="562"/>
      <c r="BL13" s="562"/>
      <c r="BM13" s="562"/>
      <c r="BN13" s="562"/>
    </row>
    <row r="14" spans="1:67" ht="14.1" customHeight="1">
      <c r="A14" s="55"/>
      <c r="B14" s="69"/>
      <c r="D14" s="2037"/>
      <c r="E14" s="2037"/>
      <c r="F14" s="2037"/>
      <c r="G14" s="2037"/>
      <c r="H14" s="2037"/>
      <c r="I14" s="2037"/>
      <c r="J14" s="2037"/>
      <c r="K14" s="2037"/>
      <c r="L14" s="2037"/>
      <c r="M14" s="2037"/>
      <c r="N14" s="2037"/>
      <c r="O14" s="2037"/>
      <c r="P14" s="2037"/>
      <c r="Q14" s="2037"/>
      <c r="R14" s="2037"/>
      <c r="S14" s="2037"/>
      <c r="T14" s="2037"/>
      <c r="U14" s="2037"/>
      <c r="V14" s="2037"/>
      <c r="W14" s="2037"/>
      <c r="X14" s="2037"/>
      <c r="Y14" s="2037"/>
      <c r="Z14" s="632"/>
      <c r="AA14" s="62"/>
      <c r="AB14" s="63"/>
      <c r="AN14" s="64"/>
      <c r="AO14" s="66"/>
      <c r="AP14" s="562"/>
      <c r="AQ14" s="562"/>
      <c r="BE14" s="562"/>
      <c r="BF14" s="562"/>
      <c r="BG14" s="562"/>
      <c r="BH14" s="562"/>
      <c r="BI14" s="562"/>
      <c r="BJ14" s="562"/>
      <c r="BK14" s="562"/>
      <c r="BL14" s="562"/>
      <c r="BM14" s="562"/>
      <c r="BN14" s="562"/>
    </row>
    <row r="15" spans="1:67" ht="14.1" customHeight="1">
      <c r="A15" s="55"/>
      <c r="B15" s="69"/>
      <c r="C15" s="561" t="s">
        <v>32</v>
      </c>
      <c r="D15" s="2037" t="s">
        <v>710</v>
      </c>
      <c r="E15" s="2037"/>
      <c r="F15" s="2037"/>
      <c r="G15" s="2037"/>
      <c r="H15" s="2037"/>
      <c r="I15" s="2037"/>
      <c r="J15" s="2037"/>
      <c r="K15" s="2037"/>
      <c r="L15" s="2037"/>
      <c r="M15" s="2037"/>
      <c r="N15" s="2037"/>
      <c r="O15" s="2037"/>
      <c r="P15" s="2037"/>
      <c r="Q15" s="2037"/>
      <c r="R15" s="2037"/>
      <c r="S15" s="2037"/>
      <c r="T15" s="2037"/>
      <c r="U15" s="2037"/>
      <c r="V15" s="2037"/>
      <c r="W15" s="2037"/>
      <c r="X15" s="2037"/>
      <c r="Y15" s="2037"/>
      <c r="Z15" s="632"/>
      <c r="AA15" s="594"/>
      <c r="AB15" s="568" t="s">
        <v>15</v>
      </c>
      <c r="AC15" s="54" t="s">
        <v>1583</v>
      </c>
      <c r="AN15" s="64"/>
      <c r="AO15" s="66"/>
      <c r="AP15" s="3112" t="s">
        <v>1685</v>
      </c>
      <c r="AQ15" s="2932"/>
      <c r="AR15" s="2932"/>
      <c r="AS15" s="2932"/>
      <c r="AT15" s="2932"/>
      <c r="AU15" s="2932"/>
      <c r="AV15" s="2932"/>
      <c r="AW15" s="2932"/>
      <c r="AX15" s="2932"/>
      <c r="AY15" s="2932"/>
      <c r="AZ15" s="2932"/>
      <c r="BA15" s="2932"/>
      <c r="BB15" s="2932"/>
      <c r="BC15" s="2932"/>
      <c r="BD15" s="2932"/>
      <c r="BE15" s="2932"/>
      <c r="BF15" s="2932"/>
      <c r="BG15" s="2932"/>
      <c r="BH15" s="2932"/>
      <c r="BI15" s="2932"/>
      <c r="BJ15" s="2932"/>
      <c r="BK15" s="2932"/>
      <c r="BL15" s="2932"/>
      <c r="BM15" s="2932"/>
      <c r="BN15" s="2932"/>
      <c r="BO15" s="3113"/>
    </row>
    <row r="16" spans="1:67" ht="14.1" customHeight="1">
      <c r="A16" s="55"/>
      <c r="B16" s="69"/>
      <c r="D16" s="2037"/>
      <c r="E16" s="2037"/>
      <c r="F16" s="2037"/>
      <c r="G16" s="2037"/>
      <c r="H16" s="2037"/>
      <c r="I16" s="2037"/>
      <c r="J16" s="2037"/>
      <c r="K16" s="2037"/>
      <c r="L16" s="2037"/>
      <c r="M16" s="2037"/>
      <c r="N16" s="2037"/>
      <c r="O16" s="2037"/>
      <c r="P16" s="2037"/>
      <c r="Q16" s="2037"/>
      <c r="R16" s="2037"/>
      <c r="S16" s="2037"/>
      <c r="T16" s="2037"/>
      <c r="U16" s="2037"/>
      <c r="V16" s="2037"/>
      <c r="W16" s="2037"/>
      <c r="X16" s="2037"/>
      <c r="Y16" s="2037"/>
      <c r="Z16" s="632"/>
      <c r="AA16" s="622"/>
      <c r="AB16" s="63"/>
      <c r="AN16" s="64"/>
      <c r="AO16" s="66"/>
      <c r="AP16" s="3114"/>
      <c r="AQ16" s="2037"/>
      <c r="AR16" s="2037"/>
      <c r="AS16" s="2037"/>
      <c r="AT16" s="2037"/>
      <c r="AU16" s="2037"/>
      <c r="AV16" s="2037"/>
      <c r="AW16" s="2037"/>
      <c r="AX16" s="2037"/>
      <c r="AY16" s="2037"/>
      <c r="AZ16" s="2037"/>
      <c r="BA16" s="2037"/>
      <c r="BB16" s="2037"/>
      <c r="BC16" s="2037"/>
      <c r="BD16" s="2037"/>
      <c r="BE16" s="2037"/>
      <c r="BF16" s="2037"/>
      <c r="BG16" s="2037"/>
      <c r="BH16" s="2037"/>
      <c r="BI16" s="2037"/>
      <c r="BJ16" s="2037"/>
      <c r="BK16" s="2037"/>
      <c r="BL16" s="2037"/>
      <c r="BM16" s="2037"/>
      <c r="BN16" s="2037"/>
      <c r="BO16" s="3115"/>
    </row>
    <row r="17" spans="1:78" ht="14.1" customHeight="1">
      <c r="A17" s="55"/>
      <c r="B17" s="860"/>
      <c r="C17" s="705"/>
      <c r="AA17" s="62"/>
      <c r="AB17" s="63"/>
      <c r="AN17" s="64"/>
      <c r="AO17" s="66"/>
      <c r="AP17" s="3114"/>
      <c r="AQ17" s="2037"/>
      <c r="AR17" s="2037"/>
      <c r="AS17" s="2037"/>
      <c r="AT17" s="2037"/>
      <c r="AU17" s="2037"/>
      <c r="AV17" s="2037"/>
      <c r="AW17" s="2037"/>
      <c r="AX17" s="2037"/>
      <c r="AY17" s="2037"/>
      <c r="AZ17" s="2037"/>
      <c r="BA17" s="2037"/>
      <c r="BB17" s="2037"/>
      <c r="BC17" s="2037"/>
      <c r="BD17" s="2037"/>
      <c r="BE17" s="2037"/>
      <c r="BF17" s="2037"/>
      <c r="BG17" s="2037"/>
      <c r="BH17" s="2037"/>
      <c r="BI17" s="2037"/>
      <c r="BJ17" s="2037"/>
      <c r="BK17" s="2037"/>
      <c r="BL17" s="2037"/>
      <c r="BM17" s="2037"/>
      <c r="BN17" s="2037"/>
      <c r="BO17" s="3115"/>
      <c r="BP17" s="116"/>
      <c r="BQ17" s="116"/>
      <c r="BR17" s="116"/>
      <c r="BS17" s="116"/>
      <c r="BT17" s="116"/>
      <c r="BU17" s="116"/>
      <c r="BV17" s="116"/>
      <c r="BW17" s="116"/>
      <c r="BX17" s="116"/>
      <c r="BY17" s="116"/>
      <c r="BZ17" s="116"/>
    </row>
    <row r="18" spans="1:78" ht="14.1" customHeight="1">
      <c r="A18" s="55"/>
      <c r="B18" s="2836" t="s">
        <v>575</v>
      </c>
      <c r="C18" s="2644"/>
      <c r="D18" s="2037" t="s">
        <v>1127</v>
      </c>
      <c r="E18" s="2037"/>
      <c r="F18" s="2037"/>
      <c r="G18" s="2037"/>
      <c r="H18" s="2037"/>
      <c r="I18" s="2037"/>
      <c r="J18" s="2037"/>
      <c r="K18" s="2037"/>
      <c r="L18" s="2037"/>
      <c r="M18" s="2037"/>
      <c r="N18" s="2037"/>
      <c r="O18" s="2037"/>
      <c r="P18" s="2037"/>
      <c r="Q18" s="2037"/>
      <c r="R18" s="2037"/>
      <c r="S18" s="2037"/>
      <c r="T18" s="2037"/>
      <c r="U18" s="2037"/>
      <c r="V18" s="2037"/>
      <c r="W18" s="2037"/>
      <c r="X18" s="2037"/>
      <c r="Y18" s="2037"/>
      <c r="Z18" s="632"/>
      <c r="AA18" s="846"/>
      <c r="AB18" s="568" t="s">
        <v>15</v>
      </c>
      <c r="AC18" s="1849" t="s">
        <v>1097</v>
      </c>
      <c r="AD18" s="1849"/>
      <c r="AE18" s="1849"/>
      <c r="AF18" s="1849"/>
      <c r="AG18" s="1849"/>
      <c r="AH18" s="1849"/>
      <c r="AI18" s="1849"/>
      <c r="AJ18" s="1849"/>
      <c r="AK18" s="1849"/>
      <c r="AL18" s="1849"/>
      <c r="AM18" s="1849"/>
      <c r="AN18" s="3121"/>
      <c r="AO18" s="66"/>
      <c r="AP18" s="3114"/>
      <c r="AQ18" s="2037"/>
      <c r="AR18" s="2037"/>
      <c r="AS18" s="2037"/>
      <c r="AT18" s="2037"/>
      <c r="AU18" s="2037"/>
      <c r="AV18" s="2037"/>
      <c r="AW18" s="2037"/>
      <c r="AX18" s="2037"/>
      <c r="AY18" s="2037"/>
      <c r="AZ18" s="2037"/>
      <c r="BA18" s="2037"/>
      <c r="BB18" s="2037"/>
      <c r="BC18" s="2037"/>
      <c r="BD18" s="2037"/>
      <c r="BE18" s="2037"/>
      <c r="BF18" s="2037"/>
      <c r="BG18" s="2037"/>
      <c r="BH18" s="2037"/>
      <c r="BI18" s="2037"/>
      <c r="BJ18" s="2037"/>
      <c r="BK18" s="2037"/>
      <c r="BL18" s="2037"/>
      <c r="BM18" s="2037"/>
      <c r="BN18" s="2037"/>
      <c r="BO18" s="3115"/>
      <c r="BP18" s="116"/>
      <c r="BQ18" s="116"/>
      <c r="BR18" s="116"/>
      <c r="BS18" s="116"/>
      <c r="BT18" s="116"/>
      <c r="BU18" s="116"/>
      <c r="BV18" s="116"/>
      <c r="BW18" s="116"/>
      <c r="BX18" s="116"/>
      <c r="BY18" s="116"/>
      <c r="BZ18" s="116"/>
    </row>
    <row r="19" spans="1:78" ht="14.1" customHeight="1">
      <c r="A19" s="55"/>
      <c r="B19" s="66"/>
      <c r="D19" s="2037"/>
      <c r="E19" s="2037"/>
      <c r="F19" s="2037"/>
      <c r="G19" s="2037"/>
      <c r="H19" s="2037"/>
      <c r="I19" s="2037"/>
      <c r="J19" s="2037"/>
      <c r="K19" s="2037"/>
      <c r="L19" s="2037"/>
      <c r="M19" s="2037"/>
      <c r="N19" s="2037"/>
      <c r="O19" s="2037"/>
      <c r="P19" s="2037"/>
      <c r="Q19" s="2037"/>
      <c r="R19" s="2037"/>
      <c r="S19" s="2037"/>
      <c r="T19" s="2037"/>
      <c r="U19" s="2037"/>
      <c r="V19" s="2037"/>
      <c r="W19" s="2037"/>
      <c r="X19" s="2037"/>
      <c r="Y19" s="2037"/>
      <c r="Z19" s="632"/>
      <c r="AA19" s="622"/>
      <c r="AC19" s="1849"/>
      <c r="AD19" s="1849"/>
      <c r="AE19" s="1849"/>
      <c r="AF19" s="1849"/>
      <c r="AG19" s="1849"/>
      <c r="AH19" s="1849"/>
      <c r="AI19" s="1849"/>
      <c r="AJ19" s="1849"/>
      <c r="AK19" s="1849"/>
      <c r="AL19" s="1849"/>
      <c r="AM19" s="1849"/>
      <c r="AN19" s="3121"/>
      <c r="AO19" s="66"/>
      <c r="AP19" s="3114"/>
      <c r="AQ19" s="2037"/>
      <c r="AR19" s="2037"/>
      <c r="AS19" s="2037"/>
      <c r="AT19" s="2037"/>
      <c r="AU19" s="2037"/>
      <c r="AV19" s="2037"/>
      <c r="AW19" s="2037"/>
      <c r="AX19" s="2037"/>
      <c r="AY19" s="2037"/>
      <c r="AZ19" s="2037"/>
      <c r="BA19" s="2037"/>
      <c r="BB19" s="2037"/>
      <c r="BC19" s="2037"/>
      <c r="BD19" s="2037"/>
      <c r="BE19" s="2037"/>
      <c r="BF19" s="2037"/>
      <c r="BG19" s="2037"/>
      <c r="BH19" s="2037"/>
      <c r="BI19" s="2037"/>
      <c r="BJ19" s="2037"/>
      <c r="BK19" s="2037"/>
      <c r="BL19" s="2037"/>
      <c r="BM19" s="2037"/>
      <c r="BN19" s="2037"/>
      <c r="BO19" s="3115"/>
      <c r="BP19" s="124"/>
      <c r="BQ19" s="124"/>
      <c r="BR19" s="124"/>
      <c r="BS19" s="124"/>
      <c r="BT19" s="124"/>
      <c r="BU19" s="124"/>
      <c r="BV19" s="124"/>
      <c r="BW19" s="124"/>
      <c r="BX19" s="124"/>
      <c r="BY19" s="124"/>
      <c r="BZ19" s="124"/>
    </row>
    <row r="20" spans="1:78" ht="14.1" customHeight="1">
      <c r="A20" s="55"/>
      <c r="B20" s="66"/>
      <c r="C20" s="531" t="s">
        <v>833</v>
      </c>
      <c r="D20" s="2216" t="s">
        <v>1128</v>
      </c>
      <c r="E20" s="2216"/>
      <c r="F20" s="2216"/>
      <c r="G20" s="2216"/>
      <c r="H20" s="2216"/>
      <c r="I20" s="2216"/>
      <c r="J20" s="2216"/>
      <c r="K20" s="2216"/>
      <c r="L20" s="2216"/>
      <c r="M20" s="2216"/>
      <c r="N20" s="2216"/>
      <c r="O20" s="2216"/>
      <c r="P20" s="2216"/>
      <c r="Q20" s="2216"/>
      <c r="R20" s="2216"/>
      <c r="S20" s="2216"/>
      <c r="T20" s="2216"/>
      <c r="U20" s="2216"/>
      <c r="V20" s="2216"/>
      <c r="W20" s="2216"/>
      <c r="X20" s="2216"/>
      <c r="Y20" s="2216"/>
      <c r="Z20" s="2216"/>
      <c r="AA20" s="3119"/>
      <c r="AB20" s="81"/>
      <c r="AC20" s="1849"/>
      <c r="AD20" s="1849"/>
      <c r="AE20" s="1849"/>
      <c r="AF20" s="1849"/>
      <c r="AG20" s="1849"/>
      <c r="AH20" s="1849"/>
      <c r="AI20" s="1849"/>
      <c r="AJ20" s="1849"/>
      <c r="AK20" s="1849"/>
      <c r="AL20" s="1849"/>
      <c r="AM20" s="1849"/>
      <c r="AN20" s="3121"/>
      <c r="AO20" s="66"/>
      <c r="AP20" s="3114"/>
      <c r="AQ20" s="2037"/>
      <c r="AR20" s="2037"/>
      <c r="AS20" s="2037"/>
      <c r="AT20" s="2037"/>
      <c r="AU20" s="2037"/>
      <c r="AV20" s="2037"/>
      <c r="AW20" s="2037"/>
      <c r="AX20" s="2037"/>
      <c r="AY20" s="2037"/>
      <c r="AZ20" s="2037"/>
      <c r="BA20" s="2037"/>
      <c r="BB20" s="2037"/>
      <c r="BC20" s="2037"/>
      <c r="BD20" s="2037"/>
      <c r="BE20" s="2037"/>
      <c r="BF20" s="2037"/>
      <c r="BG20" s="2037"/>
      <c r="BH20" s="2037"/>
      <c r="BI20" s="2037"/>
      <c r="BJ20" s="2037"/>
      <c r="BK20" s="2037"/>
      <c r="BL20" s="2037"/>
      <c r="BM20" s="2037"/>
      <c r="BN20" s="2037"/>
      <c r="BO20" s="3115"/>
      <c r="BP20" s="124"/>
      <c r="BQ20" s="124"/>
      <c r="BR20" s="124"/>
      <c r="BS20" s="124"/>
      <c r="BT20" s="124"/>
      <c r="BU20" s="124"/>
      <c r="BV20" s="124"/>
      <c r="BW20" s="124"/>
      <c r="BX20" s="124"/>
      <c r="BY20" s="124"/>
      <c r="BZ20" s="124"/>
    </row>
    <row r="21" spans="1:78" ht="14.1" customHeight="1">
      <c r="A21" s="55"/>
      <c r="B21" s="66"/>
      <c r="C21" s="561"/>
      <c r="D21" s="577"/>
      <c r="E21" s="577"/>
      <c r="F21" s="577"/>
      <c r="G21" s="577"/>
      <c r="H21" s="577"/>
      <c r="I21" s="577"/>
      <c r="J21" s="577"/>
      <c r="K21" s="577"/>
      <c r="L21" s="577"/>
      <c r="M21" s="577"/>
      <c r="N21" s="577"/>
      <c r="O21" s="577"/>
      <c r="P21" s="577"/>
      <c r="Q21" s="577"/>
      <c r="R21" s="577"/>
      <c r="S21" s="577"/>
      <c r="T21" s="577"/>
      <c r="U21" s="577"/>
      <c r="V21" s="577"/>
      <c r="W21" s="577"/>
      <c r="X21" s="577"/>
      <c r="Y21" s="577"/>
      <c r="Z21" s="577"/>
      <c r="AA21" s="622"/>
      <c r="AB21" s="63"/>
      <c r="AC21" s="1849"/>
      <c r="AD21" s="1849"/>
      <c r="AE21" s="1849"/>
      <c r="AF21" s="1849"/>
      <c r="AG21" s="1849"/>
      <c r="AH21" s="1849"/>
      <c r="AI21" s="1849"/>
      <c r="AJ21" s="1849"/>
      <c r="AK21" s="1849"/>
      <c r="AL21" s="1849"/>
      <c r="AM21" s="1849"/>
      <c r="AN21" s="3121"/>
      <c r="AO21" s="66"/>
      <c r="AP21" s="3114"/>
      <c r="AQ21" s="2037"/>
      <c r="AR21" s="2037"/>
      <c r="AS21" s="2037"/>
      <c r="AT21" s="2037"/>
      <c r="AU21" s="2037"/>
      <c r="AV21" s="2037"/>
      <c r="AW21" s="2037"/>
      <c r="AX21" s="2037"/>
      <c r="AY21" s="2037"/>
      <c r="AZ21" s="2037"/>
      <c r="BA21" s="2037"/>
      <c r="BB21" s="2037"/>
      <c r="BC21" s="2037"/>
      <c r="BD21" s="2037"/>
      <c r="BE21" s="2037"/>
      <c r="BF21" s="2037"/>
      <c r="BG21" s="2037"/>
      <c r="BH21" s="2037"/>
      <c r="BI21" s="2037"/>
      <c r="BJ21" s="2037"/>
      <c r="BK21" s="2037"/>
      <c r="BL21" s="2037"/>
      <c r="BM21" s="2037"/>
      <c r="BN21" s="2037"/>
      <c r="BO21" s="3115"/>
      <c r="BP21" s="124"/>
      <c r="BQ21" s="124"/>
      <c r="BR21" s="124"/>
      <c r="BS21" s="124"/>
      <c r="BT21" s="124"/>
      <c r="BU21" s="124"/>
      <c r="BV21" s="124"/>
      <c r="BW21" s="124"/>
      <c r="BX21" s="124"/>
      <c r="BY21" s="124"/>
      <c r="BZ21" s="124"/>
    </row>
    <row r="22" spans="1:78" ht="14.1" customHeight="1">
      <c r="A22" s="55"/>
      <c r="B22" s="608"/>
      <c r="C22" s="531" t="s">
        <v>460</v>
      </c>
      <c r="D22" s="2216" t="s">
        <v>934</v>
      </c>
      <c r="E22" s="2216"/>
      <c r="F22" s="2216"/>
      <c r="G22" s="2216"/>
      <c r="H22" s="2216"/>
      <c r="I22" s="2216"/>
      <c r="J22" s="2216"/>
      <c r="K22" s="2216"/>
      <c r="L22" s="2216"/>
      <c r="M22" s="2216"/>
      <c r="N22" s="2216"/>
      <c r="O22" s="2216"/>
      <c r="P22" s="2216"/>
      <c r="Q22" s="2216"/>
      <c r="R22" s="2216"/>
      <c r="S22" s="2216"/>
      <c r="T22" s="2216"/>
      <c r="U22" s="2216"/>
      <c r="V22" s="2216"/>
      <c r="W22" s="2216"/>
      <c r="X22" s="2216"/>
      <c r="Y22" s="2216"/>
      <c r="Z22" s="562"/>
      <c r="AA22" s="622"/>
      <c r="AB22" s="63"/>
      <c r="AC22" s="1849"/>
      <c r="AD22" s="1849"/>
      <c r="AE22" s="1849"/>
      <c r="AF22" s="1849"/>
      <c r="AG22" s="1849"/>
      <c r="AH22" s="1849"/>
      <c r="AI22" s="1849"/>
      <c r="AJ22" s="1849"/>
      <c r="AK22" s="1849"/>
      <c r="AL22" s="1849"/>
      <c r="AM22" s="1849"/>
      <c r="AN22" s="3121"/>
      <c r="AO22" s="66"/>
      <c r="AP22" s="3114"/>
      <c r="AQ22" s="2037"/>
      <c r="AR22" s="2037"/>
      <c r="AS22" s="2037"/>
      <c r="AT22" s="2037"/>
      <c r="AU22" s="2037"/>
      <c r="AV22" s="2037"/>
      <c r="AW22" s="2037"/>
      <c r="AX22" s="2037"/>
      <c r="AY22" s="2037"/>
      <c r="AZ22" s="2037"/>
      <c r="BA22" s="2037"/>
      <c r="BB22" s="2037"/>
      <c r="BC22" s="2037"/>
      <c r="BD22" s="2037"/>
      <c r="BE22" s="2037"/>
      <c r="BF22" s="2037"/>
      <c r="BG22" s="2037"/>
      <c r="BH22" s="2037"/>
      <c r="BI22" s="2037"/>
      <c r="BJ22" s="2037"/>
      <c r="BK22" s="2037"/>
      <c r="BL22" s="2037"/>
      <c r="BM22" s="2037"/>
      <c r="BN22" s="2037"/>
      <c r="BO22" s="3115"/>
      <c r="BP22" s="124"/>
      <c r="BQ22" s="124"/>
      <c r="BR22" s="124"/>
      <c r="BS22" s="124"/>
      <c r="BT22" s="124"/>
      <c r="BU22" s="124"/>
      <c r="BV22" s="124"/>
      <c r="BW22" s="124"/>
      <c r="BX22" s="124"/>
      <c r="BY22" s="124"/>
      <c r="BZ22" s="124"/>
    </row>
    <row r="23" spans="1:78" ht="14.1" customHeight="1">
      <c r="A23" s="55"/>
      <c r="B23" s="66"/>
      <c r="G23" s="565"/>
      <c r="H23" s="565"/>
      <c r="I23" s="565"/>
      <c r="J23" s="565"/>
      <c r="K23" s="931"/>
      <c r="L23" s="931"/>
      <c r="M23" s="931"/>
      <c r="N23" s="931"/>
      <c r="O23" s="931"/>
      <c r="P23" s="740"/>
      <c r="Q23" s="740"/>
      <c r="R23" s="740"/>
      <c r="S23" s="55"/>
      <c r="X23" s="530"/>
      <c r="AA23" s="62"/>
      <c r="AB23" s="63"/>
      <c r="AC23" s="1849"/>
      <c r="AD23" s="1849"/>
      <c r="AE23" s="1849"/>
      <c r="AF23" s="1849"/>
      <c r="AG23" s="1849"/>
      <c r="AH23" s="1849"/>
      <c r="AI23" s="1849"/>
      <c r="AJ23" s="1849"/>
      <c r="AK23" s="1849"/>
      <c r="AL23" s="1849"/>
      <c r="AM23" s="1849"/>
      <c r="AN23" s="3121"/>
      <c r="AO23" s="66"/>
      <c r="AP23" s="3116"/>
      <c r="AQ23" s="3117"/>
      <c r="AR23" s="3117"/>
      <c r="AS23" s="3117"/>
      <c r="AT23" s="3117"/>
      <c r="AU23" s="3117"/>
      <c r="AV23" s="3117"/>
      <c r="AW23" s="3117"/>
      <c r="AX23" s="3117"/>
      <c r="AY23" s="3117"/>
      <c r="AZ23" s="3117"/>
      <c r="BA23" s="3117"/>
      <c r="BB23" s="3117"/>
      <c r="BC23" s="3117"/>
      <c r="BD23" s="3117"/>
      <c r="BE23" s="3117"/>
      <c r="BF23" s="3117"/>
      <c r="BG23" s="3117"/>
      <c r="BH23" s="3117"/>
      <c r="BI23" s="3117"/>
      <c r="BJ23" s="3117"/>
      <c r="BK23" s="3117"/>
      <c r="BL23" s="3117"/>
      <c r="BM23" s="3117"/>
      <c r="BN23" s="3117"/>
      <c r="BO23" s="3118"/>
      <c r="BP23" s="124"/>
      <c r="BQ23" s="124"/>
      <c r="BR23" s="124"/>
      <c r="BS23" s="124"/>
      <c r="BT23" s="124"/>
      <c r="BU23" s="124"/>
      <c r="BV23" s="124"/>
      <c r="BW23" s="124"/>
      <c r="BX23" s="124"/>
      <c r="BY23" s="124"/>
      <c r="BZ23" s="124"/>
    </row>
    <row r="24" spans="1:78" ht="14.1" customHeight="1">
      <c r="A24" s="55"/>
      <c r="B24" s="66"/>
      <c r="C24" s="531" t="s">
        <v>461</v>
      </c>
      <c r="D24" s="2216" t="s">
        <v>711</v>
      </c>
      <c r="E24" s="2216"/>
      <c r="F24" s="2216"/>
      <c r="G24" s="2216"/>
      <c r="H24" s="2216"/>
      <c r="I24" s="2216"/>
      <c r="J24" s="2216"/>
      <c r="K24" s="2216"/>
      <c r="L24" s="2216"/>
      <c r="M24" s="2216"/>
      <c r="N24" s="2216"/>
      <c r="O24" s="2216"/>
      <c r="P24" s="2216"/>
      <c r="Q24" s="2216"/>
      <c r="R24" s="2216"/>
      <c r="S24" s="2216"/>
      <c r="T24" s="2216"/>
      <c r="U24" s="2216"/>
      <c r="V24" s="2216"/>
      <c r="W24" s="2216"/>
      <c r="X24" s="2216"/>
      <c r="Y24" s="2216"/>
      <c r="Z24" s="562"/>
      <c r="AA24" s="622"/>
      <c r="AB24" s="551"/>
      <c r="AC24" s="1849"/>
      <c r="AD24" s="1849"/>
      <c r="AE24" s="1849"/>
      <c r="AF24" s="1849"/>
      <c r="AG24" s="1849"/>
      <c r="AH24" s="1849"/>
      <c r="AI24" s="1849"/>
      <c r="AJ24" s="1849"/>
      <c r="AK24" s="1849"/>
      <c r="AL24" s="1849"/>
      <c r="AM24" s="1849"/>
      <c r="AN24" s="3121"/>
      <c r="AO24" s="66"/>
      <c r="AP24" s="124"/>
      <c r="AQ24" s="124"/>
      <c r="AR24" s="124"/>
      <c r="AS24" s="124"/>
      <c r="AT24" s="124"/>
      <c r="AU24" s="124"/>
      <c r="AV24" s="124"/>
      <c r="AW24" s="124"/>
      <c r="AX24" s="124"/>
      <c r="AY24" s="124"/>
      <c r="AZ24" s="124"/>
      <c r="BA24" s="124"/>
      <c r="BB24" s="124"/>
      <c r="BC24" s="124"/>
      <c r="BD24" s="124"/>
      <c r="BE24" s="124"/>
      <c r="BF24" s="124"/>
      <c r="BG24" s="124"/>
      <c r="BH24" s="124"/>
      <c r="BI24" s="124"/>
      <c r="BJ24" s="124"/>
      <c r="BK24" s="124"/>
      <c r="BL24" s="124"/>
      <c r="BM24" s="124"/>
      <c r="BN24" s="124"/>
      <c r="BO24" s="124"/>
      <c r="BP24" s="124"/>
      <c r="BQ24" s="124"/>
      <c r="BR24" s="124"/>
      <c r="BS24" s="124"/>
      <c r="BT24" s="124"/>
      <c r="BU24" s="124"/>
      <c r="BV24" s="124"/>
      <c r="BW24" s="124"/>
      <c r="BX24" s="124"/>
      <c r="BY24" s="124"/>
      <c r="BZ24" s="124"/>
    </row>
    <row r="25" spans="1:78" ht="14.1" customHeight="1">
      <c r="A25" s="55"/>
      <c r="B25" s="69"/>
      <c r="D25" s="577"/>
      <c r="E25" s="577"/>
      <c r="F25" s="577"/>
      <c r="G25" s="577"/>
      <c r="H25" s="577"/>
      <c r="I25" s="577"/>
      <c r="J25" s="577"/>
      <c r="K25" s="577"/>
      <c r="L25" s="577"/>
      <c r="M25" s="577"/>
      <c r="N25" s="577"/>
      <c r="O25" s="577"/>
      <c r="P25" s="577"/>
      <c r="Q25" s="577"/>
      <c r="R25" s="577"/>
      <c r="S25" s="577"/>
      <c r="T25" s="577"/>
      <c r="U25" s="577"/>
      <c r="V25" s="577"/>
      <c r="W25" s="577"/>
      <c r="X25" s="577"/>
      <c r="Y25" s="577"/>
      <c r="Z25" s="577"/>
      <c r="AA25" s="622"/>
      <c r="AB25" s="568" t="s">
        <v>15</v>
      </c>
      <c r="AC25" s="1849" t="s">
        <v>834</v>
      </c>
      <c r="AD25" s="1849"/>
      <c r="AE25" s="1849"/>
      <c r="AF25" s="1849"/>
      <c r="AG25" s="1849"/>
      <c r="AH25" s="1849"/>
      <c r="AI25" s="1849"/>
      <c r="AJ25" s="1849"/>
      <c r="AK25" s="1849"/>
      <c r="AL25" s="1849"/>
      <c r="AM25" s="1849"/>
      <c r="AN25" s="621"/>
      <c r="AO25" s="66"/>
      <c r="AP25" s="124"/>
      <c r="AQ25" s="124"/>
      <c r="AR25" s="124"/>
      <c r="AS25" s="124"/>
      <c r="AT25" s="124"/>
      <c r="AU25" s="124"/>
      <c r="AV25" s="124"/>
      <c r="AW25" s="124"/>
      <c r="AX25" s="124"/>
      <c r="AY25" s="124"/>
      <c r="AZ25" s="124"/>
      <c r="BA25" s="124"/>
      <c r="BB25" s="124"/>
      <c r="BC25" s="124"/>
      <c r="BD25" s="124"/>
      <c r="BE25" s="124"/>
      <c r="BF25" s="124"/>
      <c r="BG25" s="124"/>
      <c r="BH25" s="124"/>
      <c r="BI25" s="124"/>
      <c r="BJ25" s="124"/>
      <c r="BK25" s="124"/>
      <c r="BL25" s="124"/>
      <c r="BM25" s="124"/>
      <c r="BN25" s="124"/>
      <c r="BO25" s="124"/>
      <c r="BP25" s="124"/>
      <c r="BQ25" s="124"/>
      <c r="BR25" s="124"/>
      <c r="BS25" s="124"/>
      <c r="BT25" s="124"/>
      <c r="BU25" s="124"/>
      <c r="BV25" s="124"/>
      <c r="BW25" s="124"/>
      <c r="BX25" s="124"/>
      <c r="BY25" s="124"/>
      <c r="BZ25" s="124"/>
    </row>
    <row r="26" spans="1:78" ht="14.1" customHeight="1">
      <c r="B26" s="66"/>
      <c r="AA26" s="62"/>
      <c r="AC26" s="1849"/>
      <c r="AD26" s="1849"/>
      <c r="AE26" s="1849"/>
      <c r="AF26" s="1849"/>
      <c r="AG26" s="1849"/>
      <c r="AH26" s="1849"/>
      <c r="AI26" s="1849"/>
      <c r="AJ26" s="1849"/>
      <c r="AK26" s="1849"/>
      <c r="AL26" s="1849"/>
      <c r="AM26" s="1849"/>
      <c r="AN26" s="621"/>
      <c r="AO26" s="66"/>
      <c r="AP26" s="124"/>
      <c r="AQ26" s="124"/>
      <c r="AR26" s="124"/>
      <c r="AS26" s="124"/>
      <c r="AT26" s="124"/>
      <c r="AU26" s="124"/>
      <c r="AV26" s="124"/>
      <c r="AW26" s="124"/>
      <c r="AX26" s="124"/>
      <c r="AY26" s="124"/>
      <c r="AZ26" s="124"/>
      <c r="BA26" s="124"/>
      <c r="BB26" s="124"/>
      <c r="BC26" s="124"/>
      <c r="BD26" s="124"/>
      <c r="BE26" s="124"/>
      <c r="BF26" s="124"/>
      <c r="BG26" s="124"/>
      <c r="BH26" s="124"/>
      <c r="BI26" s="124"/>
      <c r="BJ26" s="124"/>
      <c r="BK26" s="124"/>
      <c r="BL26" s="124"/>
      <c r="BM26" s="124"/>
      <c r="BN26" s="124"/>
      <c r="BO26" s="124"/>
      <c r="BP26" s="124"/>
      <c r="BQ26" s="124"/>
      <c r="BR26" s="124"/>
      <c r="BS26" s="124"/>
      <c r="BT26" s="124"/>
      <c r="BU26" s="124"/>
      <c r="BV26" s="124"/>
      <c r="BW26" s="124"/>
      <c r="BX26" s="124"/>
      <c r="BY26" s="124"/>
      <c r="BZ26" s="124"/>
    </row>
    <row r="27" spans="1:78" ht="14.1" customHeight="1">
      <c r="B27" s="66"/>
      <c r="AB27" s="63"/>
      <c r="AC27" s="1849"/>
      <c r="AD27" s="1849"/>
      <c r="AE27" s="1849"/>
      <c r="AF27" s="1849"/>
      <c r="AG27" s="1849"/>
      <c r="AH27" s="1849"/>
      <c r="AI27" s="1849"/>
      <c r="AJ27" s="1849"/>
      <c r="AK27" s="1849"/>
      <c r="AL27" s="1849"/>
      <c r="AM27" s="1849"/>
      <c r="AN27" s="621"/>
      <c r="AO27" s="66"/>
      <c r="AP27" s="124"/>
      <c r="AQ27" s="124"/>
      <c r="AR27" s="124"/>
      <c r="AS27" s="124"/>
      <c r="AT27" s="124"/>
      <c r="AU27" s="124"/>
      <c r="AV27" s="124"/>
      <c r="AW27" s="124"/>
      <c r="AX27" s="124"/>
      <c r="AY27" s="124"/>
      <c r="AZ27" s="124"/>
      <c r="BA27" s="124"/>
      <c r="BB27" s="124"/>
      <c r="BC27" s="124"/>
      <c r="BD27" s="124"/>
      <c r="BE27" s="124"/>
      <c r="BF27" s="124"/>
      <c r="BG27" s="124"/>
      <c r="BH27" s="124"/>
      <c r="BI27" s="124"/>
      <c r="BJ27" s="124"/>
      <c r="BK27" s="124"/>
      <c r="BL27" s="124"/>
      <c r="BM27" s="124"/>
      <c r="BN27" s="124"/>
      <c r="BO27" s="124"/>
      <c r="BP27" s="124"/>
      <c r="BQ27" s="124"/>
      <c r="BR27" s="124"/>
      <c r="BS27" s="124"/>
      <c r="BT27" s="124"/>
      <c r="BU27" s="124"/>
      <c r="BV27" s="124"/>
      <c r="BW27" s="124"/>
      <c r="BX27" s="124"/>
      <c r="BY27" s="124"/>
      <c r="BZ27" s="124"/>
    </row>
    <row r="28" spans="1:78" ht="14.1" customHeight="1">
      <c r="B28" s="2836" t="s">
        <v>481</v>
      </c>
      <c r="C28" s="2644"/>
      <c r="D28" s="2216" t="s">
        <v>1422</v>
      </c>
      <c r="E28" s="2216"/>
      <c r="F28" s="2216"/>
      <c r="G28" s="2216"/>
      <c r="H28" s="2216"/>
      <c r="I28" s="2216"/>
      <c r="J28" s="2216"/>
      <c r="K28" s="2216"/>
      <c r="L28" s="2216"/>
      <c r="M28" s="2216"/>
      <c r="N28" s="2216"/>
      <c r="O28" s="2216"/>
      <c r="P28" s="2216"/>
      <c r="Q28" s="2216"/>
      <c r="R28" s="2216"/>
      <c r="S28" s="2216"/>
      <c r="T28" s="2216"/>
      <c r="U28" s="2216"/>
      <c r="V28" s="2216"/>
      <c r="W28" s="2216"/>
      <c r="X28" s="2216"/>
      <c r="Y28" s="2216"/>
      <c r="Z28" s="562"/>
      <c r="AA28" s="846"/>
      <c r="AB28" s="551" t="s">
        <v>15</v>
      </c>
      <c r="AC28" s="1849" t="s">
        <v>239</v>
      </c>
      <c r="AD28" s="1849"/>
      <c r="AE28" s="1849"/>
      <c r="AF28" s="1849"/>
      <c r="AG28" s="1849"/>
      <c r="AH28" s="1849"/>
      <c r="AI28" s="1849"/>
      <c r="AJ28" s="1849"/>
      <c r="AK28" s="1849"/>
      <c r="AL28" s="1849"/>
      <c r="AM28" s="1849"/>
      <c r="AN28" s="621"/>
      <c r="AO28" s="66"/>
      <c r="AP28" s="124"/>
      <c r="AQ28" s="124"/>
      <c r="AR28" s="124"/>
      <c r="AS28" s="124"/>
      <c r="AT28" s="124"/>
      <c r="AU28" s="124"/>
      <c r="AV28" s="932"/>
      <c r="AW28" s="932"/>
      <c r="AX28" s="932"/>
      <c r="AY28" s="932"/>
      <c r="AZ28" s="932"/>
      <c r="BA28" s="932"/>
      <c r="BB28" s="932"/>
      <c r="BC28" s="932"/>
      <c r="BD28" s="932"/>
      <c r="BE28" s="932"/>
      <c r="BF28" s="932"/>
      <c r="BG28" s="932"/>
      <c r="BH28" s="932"/>
      <c r="BI28" s="932"/>
      <c r="BJ28" s="932"/>
      <c r="BK28" s="932"/>
      <c r="BL28" s="932"/>
      <c r="BM28" s="932"/>
      <c r="BN28" s="932"/>
      <c r="BO28" s="932"/>
      <c r="BP28" s="932"/>
      <c r="BQ28" s="932"/>
      <c r="BR28" s="932"/>
      <c r="BS28" s="932"/>
      <c r="BT28" s="932"/>
      <c r="BU28" s="932"/>
      <c r="BV28" s="932"/>
      <c r="BW28" s="932"/>
      <c r="BX28" s="932"/>
      <c r="BY28" s="932"/>
      <c r="BZ28" s="932"/>
    </row>
    <row r="29" spans="1:78" ht="14.1" customHeight="1">
      <c r="B29" s="61"/>
      <c r="C29" s="561" t="s">
        <v>35</v>
      </c>
      <c r="D29" s="2216" t="s">
        <v>835</v>
      </c>
      <c r="E29" s="2216"/>
      <c r="F29" s="2216"/>
      <c r="G29" s="2216"/>
      <c r="H29" s="2216"/>
      <c r="I29" s="2216"/>
      <c r="J29" s="2216"/>
      <c r="K29" s="2216"/>
      <c r="L29" s="2216"/>
      <c r="M29" s="2216"/>
      <c r="N29" s="2216"/>
      <c r="O29" s="2216"/>
      <c r="P29" s="2216"/>
      <c r="Q29" s="2216"/>
      <c r="R29" s="2216"/>
      <c r="S29" s="2216"/>
      <c r="T29" s="2216"/>
      <c r="U29" s="2216"/>
      <c r="V29" s="2216"/>
      <c r="W29" s="2216"/>
      <c r="X29" s="2216"/>
      <c r="Y29" s="2216"/>
      <c r="Z29" s="562"/>
      <c r="AA29" s="846"/>
      <c r="AB29" s="63"/>
      <c r="AC29" s="1849"/>
      <c r="AD29" s="1849"/>
      <c r="AE29" s="1849"/>
      <c r="AF29" s="1849"/>
      <c r="AG29" s="1849"/>
      <c r="AH29" s="1849"/>
      <c r="AI29" s="1849"/>
      <c r="AJ29" s="1849"/>
      <c r="AK29" s="1849"/>
      <c r="AL29" s="1849"/>
      <c r="AM29" s="1849"/>
      <c r="AN29" s="64"/>
      <c r="AO29" s="66"/>
      <c r="AP29" s="124"/>
      <c r="AQ29" s="124"/>
      <c r="AR29" s="124"/>
      <c r="AS29" s="124"/>
      <c r="AT29" s="124"/>
      <c r="AU29" s="124"/>
      <c r="AV29" s="124"/>
      <c r="AW29" s="124"/>
      <c r="AX29" s="124"/>
      <c r="AY29" s="124"/>
      <c r="AZ29" s="124"/>
      <c r="BA29" s="124"/>
      <c r="BB29" s="124"/>
      <c r="BC29" s="124"/>
      <c r="BD29" s="124"/>
      <c r="BE29" s="124"/>
      <c r="BF29" s="124"/>
      <c r="BG29" s="124"/>
      <c r="BH29" s="124"/>
      <c r="BI29" s="124"/>
      <c r="BJ29" s="124"/>
      <c r="BK29" s="124"/>
      <c r="BL29" s="124"/>
      <c r="BM29" s="124"/>
      <c r="BN29" s="124"/>
      <c r="BO29" s="124"/>
      <c r="BP29" s="124"/>
      <c r="BQ29" s="124"/>
      <c r="BR29" s="124"/>
      <c r="BS29" s="124"/>
      <c r="BT29" s="124"/>
      <c r="BU29" s="124"/>
      <c r="BV29" s="124"/>
      <c r="BW29" s="124"/>
      <c r="BX29" s="124"/>
      <c r="BY29" s="124"/>
      <c r="BZ29" s="124"/>
    </row>
    <row r="30" spans="1:78" ht="14.1" customHeight="1">
      <c r="B30" s="860"/>
      <c r="D30" s="2216" t="s">
        <v>312</v>
      </c>
      <c r="E30" s="2216"/>
      <c r="F30" s="2216"/>
      <c r="G30" s="2216"/>
      <c r="H30" s="2216"/>
      <c r="I30" s="2216"/>
      <c r="J30" s="2216"/>
      <c r="K30" s="2216"/>
      <c r="L30" s="2216"/>
      <c r="M30" s="2216"/>
      <c r="N30" s="2216"/>
      <c r="O30" s="2216"/>
      <c r="P30" s="2216"/>
      <c r="Q30" s="2216"/>
      <c r="R30" s="2216"/>
      <c r="S30" s="2216"/>
      <c r="T30" s="2216"/>
      <c r="U30" s="2216"/>
      <c r="V30" s="2216"/>
      <c r="W30" s="2216"/>
      <c r="X30" s="2216"/>
      <c r="Y30" s="2216"/>
      <c r="Z30" s="562"/>
      <c r="AA30" s="846"/>
      <c r="AB30" s="551" t="s">
        <v>487</v>
      </c>
      <c r="AC30" s="1849" t="s">
        <v>1679</v>
      </c>
      <c r="AD30" s="1849"/>
      <c r="AE30" s="1849"/>
      <c r="AF30" s="1849"/>
      <c r="AG30" s="1849"/>
      <c r="AH30" s="1849"/>
      <c r="AI30" s="1849"/>
      <c r="AJ30" s="1849"/>
      <c r="AK30" s="1849"/>
      <c r="AL30" s="1849"/>
      <c r="AM30" s="1849"/>
      <c r="AN30" s="64"/>
      <c r="AO30" s="66"/>
      <c r="AP30" s="124"/>
      <c r="AQ30" s="124"/>
      <c r="AR30" s="124"/>
      <c r="AS30" s="124"/>
      <c r="AT30" s="124"/>
      <c r="AU30" s="1848"/>
      <c r="AV30" s="1848"/>
      <c r="AW30" s="1848"/>
      <c r="AX30" s="1848"/>
      <c r="AZ30" s="3122"/>
      <c r="BA30" s="3122"/>
      <c r="BB30" s="124"/>
      <c r="BC30" s="124"/>
      <c r="BD30" s="124"/>
      <c r="BE30" s="124"/>
      <c r="BF30" s="124"/>
      <c r="BG30" s="124"/>
      <c r="BH30" s="124"/>
      <c r="BI30" s="124"/>
      <c r="BJ30" s="124"/>
      <c r="BK30" s="124"/>
      <c r="BL30" s="124"/>
      <c r="BM30" s="124"/>
      <c r="BN30" s="124"/>
      <c r="BO30" s="124"/>
      <c r="BP30" s="124"/>
      <c r="BQ30" s="124"/>
      <c r="BR30" s="124"/>
      <c r="BS30" s="124"/>
      <c r="BT30" s="124"/>
      <c r="BU30" s="124"/>
      <c r="BV30" s="124"/>
      <c r="BW30" s="124"/>
      <c r="BX30" s="124"/>
      <c r="BY30" s="124"/>
      <c r="BZ30" s="124"/>
    </row>
    <row r="31" spans="1:78" ht="14.1" customHeight="1">
      <c r="B31" s="66"/>
      <c r="D31" s="531" t="s">
        <v>439</v>
      </c>
      <c r="E31" s="2039" t="s">
        <v>1278</v>
      </c>
      <c r="F31" s="2039"/>
      <c r="G31" s="2039"/>
      <c r="H31" s="2039"/>
      <c r="I31" s="2130"/>
      <c r="J31" s="2130"/>
      <c r="K31" s="1607" t="s">
        <v>1279</v>
      </c>
      <c r="L31" s="1607"/>
      <c r="M31" s="1607"/>
      <c r="N31" s="1607"/>
      <c r="O31" s="2725"/>
      <c r="P31" s="2725"/>
      <c r="Q31" s="137" t="s">
        <v>1280</v>
      </c>
      <c r="R31" s="54" t="s">
        <v>116</v>
      </c>
      <c r="S31" s="2371"/>
      <c r="T31" s="2371"/>
      <c r="U31" s="2371"/>
      <c r="V31" s="2371"/>
      <c r="W31" s="2371"/>
      <c r="X31" s="565" t="s">
        <v>140</v>
      </c>
      <c r="AA31" s="565"/>
      <c r="AB31" s="81"/>
      <c r="AC31" s="1849"/>
      <c r="AD31" s="1849"/>
      <c r="AE31" s="1849"/>
      <c r="AF31" s="1849"/>
      <c r="AG31" s="1849"/>
      <c r="AH31" s="1849"/>
      <c r="AI31" s="1849"/>
      <c r="AJ31" s="1849"/>
      <c r="AK31" s="1849"/>
      <c r="AL31" s="1849"/>
      <c r="AM31" s="1849"/>
      <c r="AN31" s="64"/>
      <c r="AO31" s="66"/>
      <c r="AP31" s="932"/>
      <c r="AQ31" s="932"/>
      <c r="AR31" s="932"/>
      <c r="AS31" s="932"/>
      <c r="AT31" s="932"/>
      <c r="AU31" s="932"/>
      <c r="AV31" s="124"/>
      <c r="AW31" s="124"/>
      <c r="AX31" s="124"/>
      <c r="AY31" s="124"/>
      <c r="AZ31" s="124"/>
      <c r="BA31" s="124"/>
      <c r="BB31" s="124"/>
      <c r="BC31" s="124"/>
      <c r="BD31" s="124"/>
      <c r="BE31" s="124"/>
      <c r="BF31" s="124"/>
      <c r="BG31" s="124"/>
      <c r="BH31" s="124"/>
      <c r="BI31" s="124"/>
      <c r="BJ31" s="124"/>
      <c r="BK31" s="124"/>
      <c r="BL31" s="124"/>
      <c r="BM31" s="124"/>
      <c r="BN31" s="124"/>
      <c r="BO31" s="124"/>
      <c r="BP31" s="124"/>
      <c r="BQ31" s="124"/>
      <c r="BR31" s="124"/>
      <c r="BS31" s="124"/>
      <c r="BT31" s="124"/>
      <c r="BU31" s="124"/>
      <c r="BV31" s="124"/>
      <c r="BW31" s="124"/>
      <c r="BX31" s="124"/>
      <c r="BY31" s="124"/>
      <c r="BZ31" s="124"/>
    </row>
    <row r="32" spans="1:78" ht="14.1" customHeight="1">
      <c r="B32" s="66"/>
      <c r="D32" s="531" t="s">
        <v>195</v>
      </c>
      <c r="E32" s="2926" t="s">
        <v>495</v>
      </c>
      <c r="F32" s="2926"/>
      <c r="G32" s="2926"/>
      <c r="H32" s="2926"/>
      <c r="I32" s="2926"/>
      <c r="J32" s="2926"/>
      <c r="K32" s="2926"/>
      <c r="L32" s="2926"/>
      <c r="M32" s="2926"/>
      <c r="N32" s="2926"/>
      <c r="O32" s="2926"/>
      <c r="P32" s="2926"/>
      <c r="Q32" s="2926"/>
      <c r="R32" s="2926"/>
      <c r="S32" s="2926"/>
      <c r="T32" s="2926"/>
      <c r="U32" s="2926"/>
      <c r="V32" s="2926"/>
      <c r="W32" s="2926"/>
      <c r="X32" s="2926"/>
      <c r="Y32" s="2926"/>
      <c r="Z32" s="848"/>
      <c r="AA32" s="862"/>
      <c r="AB32" s="551"/>
      <c r="AC32" s="1849"/>
      <c r="AD32" s="1849"/>
      <c r="AE32" s="1849"/>
      <c r="AF32" s="1849"/>
      <c r="AG32" s="1849"/>
      <c r="AH32" s="1849"/>
      <c r="AI32" s="1849"/>
      <c r="AJ32" s="1849"/>
      <c r="AK32" s="1849"/>
      <c r="AL32" s="1849"/>
      <c r="AM32" s="1849"/>
      <c r="AN32" s="64"/>
      <c r="AO32" s="66"/>
      <c r="AP32" s="932"/>
      <c r="AQ32" s="932"/>
      <c r="AR32" s="932"/>
      <c r="AS32" s="932"/>
      <c r="AT32" s="932"/>
      <c r="BD32" s="124"/>
      <c r="BE32" s="124"/>
      <c r="BF32" s="124"/>
      <c r="BG32" s="124"/>
      <c r="BH32" s="124"/>
      <c r="BI32" s="124"/>
      <c r="BJ32" s="124"/>
      <c r="BK32" s="124"/>
      <c r="BL32" s="124"/>
      <c r="BM32" s="124"/>
      <c r="BN32" s="124"/>
      <c r="BO32" s="124"/>
      <c r="BP32" s="124"/>
      <c r="BQ32" s="124"/>
      <c r="BR32" s="124"/>
      <c r="BS32" s="124"/>
      <c r="BT32" s="124"/>
      <c r="BU32" s="124"/>
      <c r="BV32" s="124"/>
      <c r="BW32" s="124"/>
      <c r="BX32" s="124"/>
      <c r="BY32" s="124"/>
      <c r="BZ32" s="124"/>
    </row>
    <row r="33" spans="1:78" ht="14.1" customHeight="1">
      <c r="A33" s="55"/>
      <c r="B33" s="66"/>
      <c r="C33" s="55"/>
      <c r="G33" s="3123" t="s">
        <v>496</v>
      </c>
      <c r="H33" s="3123"/>
      <c r="I33" s="3123"/>
      <c r="J33" s="3124"/>
      <c r="K33" s="3124"/>
      <c r="L33" s="3124"/>
      <c r="M33" s="3124"/>
      <c r="N33" s="3124"/>
      <c r="O33" s="3124"/>
      <c r="P33" s="3124"/>
      <c r="Q33" s="3124"/>
      <c r="R33" s="3124"/>
      <c r="S33" s="3124"/>
      <c r="T33" s="3124"/>
      <c r="U33" s="3124"/>
      <c r="V33" s="3124"/>
      <c r="W33" s="850" t="s">
        <v>140</v>
      </c>
      <c r="X33" s="54" t="s">
        <v>127</v>
      </c>
      <c r="AA33" s="112"/>
      <c r="AB33" s="63"/>
      <c r="AC33" s="1849"/>
      <c r="AD33" s="1849"/>
      <c r="AE33" s="1849"/>
      <c r="AF33" s="1849"/>
      <c r="AG33" s="1849"/>
      <c r="AH33" s="1849"/>
      <c r="AI33" s="1849"/>
      <c r="AJ33" s="1849"/>
      <c r="AK33" s="1849"/>
      <c r="AL33" s="1849"/>
      <c r="AM33" s="1849"/>
      <c r="AN33" s="64"/>
      <c r="AO33" s="66"/>
      <c r="AP33" s="932"/>
      <c r="AQ33" s="932"/>
      <c r="AR33" s="932"/>
      <c r="AS33" s="932"/>
      <c r="AT33" s="932"/>
      <c r="AU33" s="932"/>
      <c r="AV33" s="124"/>
      <c r="AW33" s="124"/>
      <c r="AX33" s="124"/>
      <c r="AY33" s="124"/>
      <c r="AZ33" s="124"/>
      <c r="BA33" s="124"/>
      <c r="BB33" s="124"/>
      <c r="BC33" s="124"/>
      <c r="BD33" s="124"/>
      <c r="BE33" s="124"/>
      <c r="BF33" s="124"/>
      <c r="BG33" s="124"/>
      <c r="BH33" s="124"/>
      <c r="BI33" s="124"/>
      <c r="BJ33" s="124"/>
      <c r="BK33" s="124"/>
      <c r="BL33" s="124"/>
      <c r="BM33" s="124"/>
      <c r="BN33" s="124"/>
      <c r="BO33" s="124"/>
      <c r="BP33" s="124"/>
      <c r="BQ33" s="124"/>
      <c r="BR33" s="124"/>
      <c r="BS33" s="124"/>
      <c r="BT33" s="124"/>
      <c r="BU33" s="124"/>
      <c r="BV33" s="124"/>
      <c r="BW33" s="124"/>
      <c r="BX33" s="124"/>
      <c r="BY33" s="124"/>
      <c r="BZ33" s="124"/>
    </row>
    <row r="34" spans="1:78" ht="14.1" customHeight="1">
      <c r="A34" s="55"/>
      <c r="B34" s="66"/>
      <c r="AB34" s="63"/>
      <c r="AC34" s="1849"/>
      <c r="AD34" s="1849"/>
      <c r="AE34" s="1849"/>
      <c r="AF34" s="1849"/>
      <c r="AG34" s="1849"/>
      <c r="AH34" s="1849"/>
      <c r="AI34" s="1849"/>
      <c r="AJ34" s="1849"/>
      <c r="AK34" s="1849"/>
      <c r="AL34" s="1849"/>
      <c r="AM34" s="1849"/>
      <c r="AN34" s="64"/>
      <c r="AO34" s="748"/>
      <c r="AP34" s="124"/>
      <c r="BF34" s="124"/>
      <c r="BG34" s="124"/>
      <c r="BH34" s="124"/>
      <c r="BI34" s="124"/>
      <c r="BJ34" s="124"/>
      <c r="BK34" s="124"/>
      <c r="BL34" s="124"/>
      <c r="BM34" s="124"/>
      <c r="BN34" s="124"/>
      <c r="BO34" s="124"/>
      <c r="BP34" s="124"/>
      <c r="BQ34" s="124"/>
      <c r="BR34" s="124"/>
      <c r="BS34" s="124"/>
      <c r="BT34" s="124"/>
      <c r="BU34" s="124"/>
      <c r="BV34" s="124"/>
      <c r="BW34" s="124"/>
      <c r="BX34" s="124"/>
      <c r="BY34" s="124"/>
      <c r="BZ34" s="124"/>
    </row>
    <row r="35" spans="1:78" ht="14.1" customHeight="1">
      <c r="A35" s="55"/>
      <c r="B35" s="66"/>
      <c r="C35" s="561" t="s">
        <v>32</v>
      </c>
      <c r="D35" s="2037" t="s">
        <v>836</v>
      </c>
      <c r="E35" s="2037"/>
      <c r="F35" s="2037"/>
      <c r="G35" s="2037"/>
      <c r="H35" s="2037"/>
      <c r="I35" s="2037"/>
      <c r="J35" s="2037"/>
      <c r="K35" s="2037"/>
      <c r="L35" s="2037"/>
      <c r="M35" s="2037"/>
      <c r="N35" s="2037"/>
      <c r="O35" s="2037"/>
      <c r="P35" s="2037"/>
      <c r="Q35" s="2037"/>
      <c r="R35" s="2037"/>
      <c r="S35" s="2037"/>
      <c r="T35" s="2037"/>
      <c r="U35" s="2037"/>
      <c r="V35" s="2037"/>
      <c r="W35" s="2037"/>
      <c r="X35" s="2037"/>
      <c r="Y35" s="2037"/>
      <c r="Z35" s="2037"/>
      <c r="AB35" s="568"/>
      <c r="AC35" s="1849"/>
      <c r="AD35" s="1849"/>
      <c r="AE35" s="1849"/>
      <c r="AF35" s="1849"/>
      <c r="AG35" s="1849"/>
      <c r="AH35" s="1849"/>
      <c r="AI35" s="1849"/>
      <c r="AJ35" s="1849"/>
      <c r="AK35" s="1849"/>
      <c r="AL35" s="1849"/>
      <c r="AM35" s="1849"/>
      <c r="AN35" s="64"/>
      <c r="AO35" s="748"/>
      <c r="AP35" s="124"/>
      <c r="AQ35" s="124"/>
      <c r="AR35" s="124"/>
      <c r="AS35" s="124"/>
      <c r="AT35" s="124"/>
      <c r="AU35" s="124"/>
      <c r="BC35" s="124"/>
      <c r="BD35" s="124"/>
      <c r="BE35" s="124"/>
      <c r="BF35" s="124"/>
      <c r="BG35" s="124"/>
      <c r="BH35" s="124"/>
      <c r="BI35" s="124"/>
      <c r="BJ35" s="124"/>
      <c r="BK35" s="124"/>
      <c r="BL35" s="124"/>
      <c r="BM35" s="124"/>
      <c r="BN35" s="124"/>
      <c r="BO35" s="124"/>
      <c r="BP35" s="124"/>
      <c r="BQ35" s="124"/>
      <c r="BR35" s="124"/>
      <c r="BS35" s="124"/>
      <c r="BT35" s="124"/>
      <c r="BU35" s="124"/>
      <c r="BV35" s="124"/>
      <c r="BW35" s="124"/>
      <c r="BX35" s="124"/>
      <c r="BY35" s="124"/>
      <c r="BZ35" s="124"/>
    </row>
    <row r="36" spans="1:78" ht="14.1" customHeight="1">
      <c r="A36" s="55"/>
      <c r="B36" s="66"/>
      <c r="C36" s="878"/>
      <c r="D36" s="2037"/>
      <c r="E36" s="2037"/>
      <c r="F36" s="2037"/>
      <c r="G36" s="2037"/>
      <c r="H36" s="2037"/>
      <c r="I36" s="2037"/>
      <c r="J36" s="2037"/>
      <c r="K36" s="2037"/>
      <c r="L36" s="2037"/>
      <c r="M36" s="2037"/>
      <c r="N36" s="2037"/>
      <c r="O36" s="2037"/>
      <c r="P36" s="2037"/>
      <c r="Q36" s="2037"/>
      <c r="R36" s="2037"/>
      <c r="S36" s="2037"/>
      <c r="T36" s="2037"/>
      <c r="U36" s="2037"/>
      <c r="V36" s="2037"/>
      <c r="W36" s="2037"/>
      <c r="X36" s="2037"/>
      <c r="Y36" s="2037"/>
      <c r="Z36" s="2037"/>
      <c r="AB36" s="81"/>
      <c r="AC36" s="1849"/>
      <c r="AD36" s="1849"/>
      <c r="AE36" s="1849"/>
      <c r="AF36" s="1849"/>
      <c r="AG36" s="1849"/>
      <c r="AH36" s="1849"/>
      <c r="AI36" s="1849"/>
      <c r="AJ36" s="1849"/>
      <c r="AK36" s="1849"/>
      <c r="AL36" s="1849"/>
      <c r="AM36" s="1849"/>
      <c r="AN36" s="64"/>
      <c r="AO36" s="748"/>
      <c r="AP36" s="932"/>
      <c r="AT36" s="932"/>
      <c r="AU36" s="932"/>
      <c r="AV36" s="124"/>
      <c r="AW36" s="124"/>
      <c r="AX36" s="124"/>
      <c r="AY36" s="124"/>
      <c r="AZ36" s="124"/>
      <c r="BA36" s="124"/>
      <c r="BB36" s="124"/>
      <c r="BC36" s="124"/>
      <c r="BD36" s="124"/>
      <c r="BE36" s="124"/>
      <c r="BF36" s="124"/>
      <c r="BG36" s="124"/>
      <c r="BH36" s="124"/>
      <c r="BI36" s="124"/>
      <c r="BJ36" s="124"/>
      <c r="BK36" s="124"/>
      <c r="BL36" s="124"/>
      <c r="BM36" s="124"/>
      <c r="BN36" s="124"/>
      <c r="BO36" s="124"/>
      <c r="BP36" s="124"/>
      <c r="BQ36" s="124"/>
      <c r="BR36" s="124"/>
      <c r="BS36" s="124"/>
      <c r="BT36" s="124"/>
      <c r="BU36" s="124"/>
      <c r="BV36" s="124"/>
      <c r="BW36" s="124"/>
      <c r="BX36" s="124"/>
      <c r="BY36" s="124"/>
      <c r="BZ36" s="124"/>
    </row>
    <row r="37" spans="1:78" ht="14.1" customHeight="1">
      <c r="A37" s="55"/>
      <c r="B37" s="66"/>
      <c r="AB37" s="568"/>
      <c r="AN37" s="64"/>
      <c r="AO37" s="748"/>
      <c r="AP37" s="932"/>
      <c r="AQ37" s="932"/>
      <c r="AR37" s="932"/>
      <c r="AS37" s="932"/>
      <c r="AT37" s="932"/>
      <c r="AU37" s="932"/>
      <c r="AV37" s="124"/>
      <c r="AW37" s="124"/>
      <c r="AX37" s="124"/>
      <c r="AY37" s="124"/>
      <c r="AZ37" s="124"/>
      <c r="BA37" s="124"/>
      <c r="BB37" s="124"/>
      <c r="BC37" s="124"/>
      <c r="BD37" s="124"/>
      <c r="BE37" s="124"/>
      <c r="BF37" s="124"/>
      <c r="BG37" s="124"/>
      <c r="BH37" s="124"/>
      <c r="BI37" s="124"/>
      <c r="BJ37" s="124"/>
      <c r="BK37" s="124"/>
      <c r="BL37" s="124"/>
      <c r="BM37" s="124"/>
      <c r="BN37" s="124"/>
      <c r="BO37" s="124"/>
      <c r="BP37" s="124"/>
      <c r="BQ37" s="124"/>
      <c r="BR37" s="124"/>
      <c r="BS37" s="124"/>
      <c r="BT37" s="124"/>
      <c r="BU37" s="124"/>
      <c r="BV37" s="124"/>
      <c r="BW37" s="124"/>
      <c r="BX37" s="124"/>
      <c r="BY37" s="124"/>
      <c r="BZ37" s="124"/>
    </row>
    <row r="38" spans="1:78" ht="14.1" customHeight="1">
      <c r="A38" s="55"/>
      <c r="B38" s="1851" t="s">
        <v>480</v>
      </c>
      <c r="C38" s="1712"/>
      <c r="D38" s="1852" t="s">
        <v>1423</v>
      </c>
      <c r="E38" s="1852"/>
      <c r="F38" s="1852"/>
      <c r="G38" s="1852"/>
      <c r="H38" s="1852"/>
      <c r="I38" s="1852"/>
      <c r="J38" s="1852"/>
      <c r="K38" s="1852"/>
      <c r="L38" s="1852"/>
      <c r="M38" s="1852"/>
      <c r="N38" s="1852"/>
      <c r="O38" s="1852"/>
      <c r="P38" s="1852"/>
      <c r="Q38" s="1852"/>
      <c r="R38" s="1852"/>
      <c r="S38" s="1852"/>
      <c r="T38" s="1852"/>
      <c r="U38" s="1852"/>
      <c r="V38" s="1852"/>
      <c r="W38" s="1852"/>
      <c r="X38" s="1852"/>
      <c r="Y38" s="1852"/>
      <c r="Z38" s="55"/>
      <c r="AA38" s="79"/>
      <c r="AB38" s="68"/>
      <c r="AG38" s="750"/>
      <c r="AH38" s="750"/>
      <c r="AI38" s="750"/>
      <c r="AJ38" s="750"/>
      <c r="AK38" s="750"/>
      <c r="AL38" s="750"/>
      <c r="AM38" s="750"/>
      <c r="AN38" s="927"/>
      <c r="AO38" s="66"/>
    </row>
    <row r="39" spans="1:78" ht="14.1" customHeight="1">
      <c r="A39" s="55"/>
      <c r="B39" s="860"/>
      <c r="C39" s="561" t="s">
        <v>35</v>
      </c>
      <c r="D39" s="1848" t="s">
        <v>497</v>
      </c>
      <c r="E39" s="1848"/>
      <c r="F39" s="1848"/>
      <c r="G39" s="1848"/>
      <c r="H39" s="1848"/>
      <c r="I39" s="1848"/>
      <c r="J39" s="1848"/>
      <c r="K39" s="1848"/>
      <c r="L39" s="1848"/>
      <c r="M39" s="1848"/>
      <c r="N39" s="1848"/>
      <c r="O39" s="1848"/>
      <c r="P39" s="1848"/>
      <c r="Q39" s="1848"/>
      <c r="R39" s="1848"/>
      <c r="S39" s="1848"/>
      <c r="T39" s="1848"/>
      <c r="U39" s="1848"/>
      <c r="V39" s="1848"/>
      <c r="W39" s="1848"/>
      <c r="X39" s="1848"/>
      <c r="Y39" s="1848"/>
      <c r="Z39" s="726"/>
      <c r="AA39" s="726"/>
      <c r="AB39" s="568" t="s">
        <v>225</v>
      </c>
      <c r="AC39" s="2227" t="s">
        <v>252</v>
      </c>
      <c r="AD39" s="2227"/>
      <c r="AE39" s="2227"/>
      <c r="AF39" s="2227"/>
      <c r="AG39" s="2227"/>
      <c r="AH39" s="2227"/>
      <c r="AI39" s="2227"/>
      <c r="AJ39" s="2227"/>
      <c r="AK39" s="2227"/>
      <c r="AL39" s="2227"/>
      <c r="AM39" s="2227"/>
      <c r="AN39" s="651"/>
      <c r="AO39" s="66"/>
    </row>
    <row r="40" spans="1:78" ht="14.1" customHeight="1">
      <c r="A40" s="55"/>
      <c r="B40" s="61"/>
      <c r="E40" s="79"/>
      <c r="F40" s="933" t="s">
        <v>116</v>
      </c>
      <c r="H40" s="1848" t="s">
        <v>498</v>
      </c>
      <c r="I40" s="1848"/>
      <c r="J40" s="1848"/>
      <c r="K40" s="1848"/>
      <c r="L40" s="1848"/>
      <c r="M40" s="137" t="s">
        <v>127</v>
      </c>
      <c r="O40" s="1848" t="s">
        <v>499</v>
      </c>
      <c r="P40" s="1848"/>
      <c r="Q40" s="1848"/>
      <c r="R40" s="1848"/>
      <c r="S40" s="1848"/>
      <c r="T40" s="1848"/>
      <c r="U40" s="137" t="s">
        <v>127</v>
      </c>
      <c r="W40" s="740"/>
      <c r="X40" s="55"/>
      <c r="AB40" s="71"/>
      <c r="AC40" s="3011" t="s">
        <v>847</v>
      </c>
      <c r="AD40" s="3011"/>
      <c r="AE40" s="3011"/>
      <c r="AF40" s="3011"/>
      <c r="AG40" s="3011"/>
      <c r="AH40" s="3011"/>
      <c r="AI40" s="3011"/>
      <c r="AJ40" s="3011"/>
      <c r="AK40" s="3011"/>
      <c r="AL40" s="3011"/>
      <c r="AM40" s="3011"/>
      <c r="AN40" s="651"/>
      <c r="AO40" s="66"/>
      <c r="AP40" s="582" t="s">
        <v>224</v>
      </c>
      <c r="AQ40" s="118"/>
      <c r="AW40" s="582"/>
      <c r="BJ40" s="562"/>
      <c r="BK40" s="562"/>
      <c r="BL40" s="562"/>
      <c r="BM40" s="562"/>
      <c r="BN40" s="562"/>
    </row>
    <row r="41" spans="1:78" ht="14.1" customHeight="1">
      <c r="A41" s="55"/>
      <c r="B41" s="66"/>
      <c r="E41" s="79"/>
      <c r="F41" s="79"/>
      <c r="G41" s="79"/>
      <c r="H41" s="79"/>
      <c r="I41" s="79"/>
      <c r="J41" s="79"/>
      <c r="K41" s="79"/>
      <c r="L41" s="79"/>
      <c r="M41" s="79"/>
      <c r="N41" s="79"/>
      <c r="Q41" s="740"/>
      <c r="R41" s="740"/>
      <c r="S41" s="740"/>
      <c r="T41" s="740"/>
      <c r="U41" s="740"/>
      <c r="V41" s="740"/>
      <c r="W41" s="740"/>
      <c r="X41" s="55"/>
      <c r="AB41" s="553"/>
      <c r="AC41" s="619"/>
      <c r="AD41" s="619"/>
      <c r="AE41" s="619"/>
      <c r="AF41" s="619"/>
      <c r="AG41" s="619"/>
      <c r="AH41" s="619"/>
      <c r="AI41" s="619"/>
      <c r="AJ41" s="619"/>
      <c r="AK41" s="619"/>
      <c r="AL41" s="619"/>
      <c r="AM41" s="619"/>
      <c r="AN41" s="651"/>
      <c r="AO41" s="66"/>
      <c r="AP41" s="934"/>
      <c r="AQ41" s="615" t="s">
        <v>227</v>
      </c>
      <c r="AR41" s="615"/>
      <c r="AS41" s="615"/>
      <c r="AT41" s="615"/>
      <c r="AU41" s="615"/>
      <c r="AV41" s="615"/>
      <c r="AX41" s="615"/>
      <c r="AY41" s="615"/>
      <c r="AZ41" s="615"/>
      <c r="BA41" s="615"/>
      <c r="BB41" s="615"/>
      <c r="BC41" s="615"/>
      <c r="BD41" s="615"/>
      <c r="BE41" s="615"/>
      <c r="BF41" s="615"/>
      <c r="BG41" s="615"/>
      <c r="BH41" s="615"/>
      <c r="BI41" s="615"/>
      <c r="BJ41" s="935"/>
      <c r="BK41" s="935"/>
      <c r="BL41" s="935"/>
      <c r="BM41" s="935"/>
      <c r="BN41" s="936"/>
    </row>
    <row r="42" spans="1:78" ht="14.1" customHeight="1">
      <c r="A42" s="55"/>
      <c r="B42" s="66"/>
      <c r="C42" s="2982" t="s">
        <v>796</v>
      </c>
      <c r="D42" s="2982"/>
      <c r="E42" s="1852" t="s">
        <v>795</v>
      </c>
      <c r="F42" s="1852"/>
      <c r="G42" s="1852"/>
      <c r="H42" s="1852"/>
      <c r="I42" s="1852"/>
      <c r="J42" s="1852"/>
      <c r="K42" s="1852"/>
      <c r="L42" s="1852"/>
      <c r="M42" s="1852"/>
      <c r="N42" s="1852"/>
      <c r="O42" s="1852"/>
      <c r="P42" s="1852"/>
      <c r="Q42" s="1852"/>
      <c r="R42" s="1852"/>
      <c r="S42" s="1852"/>
      <c r="T42" s="1852"/>
      <c r="U42" s="1852"/>
      <c r="V42" s="1852"/>
      <c r="W42" s="1852"/>
      <c r="X42" s="1852"/>
      <c r="Y42" s="1852"/>
      <c r="Z42" s="55"/>
      <c r="AB42" s="553"/>
      <c r="AC42" s="619"/>
      <c r="AD42" s="619"/>
      <c r="AE42" s="619"/>
      <c r="AF42" s="619"/>
      <c r="AG42" s="619"/>
      <c r="AH42" s="619"/>
      <c r="AI42" s="619"/>
      <c r="AJ42" s="619"/>
      <c r="AK42" s="619"/>
      <c r="AL42" s="619"/>
      <c r="AM42" s="619"/>
      <c r="AN42" s="651"/>
      <c r="AO42" s="66"/>
      <c r="AP42" s="879" t="s">
        <v>127</v>
      </c>
      <c r="AQ42" s="865" t="s">
        <v>226</v>
      </c>
      <c r="AR42" s="118"/>
      <c r="AS42" s="118"/>
      <c r="AT42" s="118"/>
      <c r="AU42" s="118"/>
      <c r="AV42" s="118"/>
      <c r="AW42" s="118"/>
      <c r="AX42" s="118"/>
      <c r="AY42" s="118"/>
      <c r="AZ42" s="118"/>
      <c r="BA42" s="118"/>
      <c r="BB42" s="118"/>
      <c r="BC42" s="118"/>
      <c r="BD42" s="118"/>
      <c r="BE42" s="118"/>
      <c r="BF42" s="118"/>
      <c r="BG42" s="118"/>
      <c r="BH42" s="118"/>
      <c r="BI42" s="118"/>
      <c r="BJ42" s="562"/>
      <c r="BK42" s="562"/>
      <c r="BL42" s="562"/>
      <c r="BM42" s="562"/>
      <c r="BN42" s="937"/>
    </row>
    <row r="43" spans="1:78" ht="14.1" customHeight="1">
      <c r="A43" s="55"/>
      <c r="B43" s="66"/>
      <c r="C43" s="2982" t="s">
        <v>195</v>
      </c>
      <c r="D43" s="2982"/>
      <c r="E43" s="2037" t="s">
        <v>797</v>
      </c>
      <c r="F43" s="2037"/>
      <c r="G43" s="2037"/>
      <c r="H43" s="2037"/>
      <c r="I43" s="2037"/>
      <c r="J43" s="2037"/>
      <c r="K43" s="2037"/>
      <c r="L43" s="2037"/>
      <c r="M43" s="2037"/>
      <c r="N43" s="2037"/>
      <c r="O43" s="2037"/>
      <c r="P43" s="2037"/>
      <c r="Q43" s="2037"/>
      <c r="R43" s="2037"/>
      <c r="S43" s="2037"/>
      <c r="T43" s="2037"/>
      <c r="U43" s="2037"/>
      <c r="V43" s="2037"/>
      <c r="W43" s="2037"/>
      <c r="X43" s="2037"/>
      <c r="Y43" s="2037"/>
      <c r="Z43" s="2037"/>
      <c r="AA43" s="577"/>
      <c r="AB43" s="551" t="s">
        <v>487</v>
      </c>
      <c r="AC43" s="1849" t="s">
        <v>1634</v>
      </c>
      <c r="AD43" s="1849"/>
      <c r="AE43" s="1849"/>
      <c r="AF43" s="1849"/>
      <c r="AG43" s="1849"/>
      <c r="AH43" s="1849"/>
      <c r="AI43" s="1849"/>
      <c r="AJ43" s="1849"/>
      <c r="AK43" s="1849"/>
      <c r="AL43" s="1849"/>
      <c r="AM43" s="1849"/>
      <c r="AN43" s="651"/>
      <c r="AO43" s="66"/>
      <c r="AP43" s="544"/>
      <c r="AQ43" s="3125" t="s">
        <v>1635</v>
      </c>
      <c r="AR43" s="3125"/>
      <c r="AS43" s="3125"/>
      <c r="AT43" s="3125"/>
      <c r="AU43" s="3125"/>
      <c r="AV43" s="3125"/>
      <c r="AW43" s="3125"/>
      <c r="AX43" s="3125"/>
      <c r="AY43" s="3125"/>
      <c r="AZ43" s="3125"/>
      <c r="BA43" s="3125"/>
      <c r="BB43" s="3125"/>
      <c r="BC43" s="3125"/>
      <c r="BD43" s="3125"/>
      <c r="BE43" s="3125"/>
      <c r="BF43" s="3125"/>
      <c r="BG43" s="3125"/>
      <c r="BH43" s="3125"/>
      <c r="BI43" s="3125"/>
      <c r="BJ43" s="3125"/>
      <c r="BK43" s="3125"/>
      <c r="BL43" s="3125"/>
      <c r="BM43" s="3125"/>
      <c r="BN43" s="3126"/>
    </row>
    <row r="44" spans="1:78" ht="14.1" customHeight="1">
      <c r="A44" s="55"/>
      <c r="B44" s="66"/>
      <c r="C44" s="55"/>
      <c r="D44" s="577"/>
      <c r="E44" s="2037"/>
      <c r="F44" s="2037"/>
      <c r="G44" s="2037"/>
      <c r="H44" s="2037"/>
      <c r="I44" s="2037"/>
      <c r="J44" s="2037"/>
      <c r="K44" s="2037"/>
      <c r="L44" s="2037"/>
      <c r="M44" s="2037"/>
      <c r="N44" s="2037"/>
      <c r="O44" s="2037"/>
      <c r="P44" s="2037"/>
      <c r="Q44" s="2037"/>
      <c r="R44" s="2037"/>
      <c r="S44" s="2037"/>
      <c r="T44" s="2037"/>
      <c r="U44" s="2037"/>
      <c r="V44" s="2037"/>
      <c r="W44" s="2037"/>
      <c r="X44" s="2037"/>
      <c r="Y44" s="2037"/>
      <c r="Z44" s="2037"/>
      <c r="AA44" s="577"/>
      <c r="AB44" s="71"/>
      <c r="AC44" s="1849"/>
      <c r="AD44" s="1849"/>
      <c r="AE44" s="1849"/>
      <c r="AF44" s="1849"/>
      <c r="AG44" s="1849"/>
      <c r="AH44" s="1849"/>
      <c r="AI44" s="1849"/>
      <c r="AJ44" s="1849"/>
      <c r="AK44" s="1849"/>
      <c r="AL44" s="1849"/>
      <c r="AM44" s="1849"/>
      <c r="AN44" s="651"/>
      <c r="AO44" s="66"/>
      <c r="AP44" s="544"/>
      <c r="AQ44" s="3125"/>
      <c r="AR44" s="3125"/>
      <c r="AS44" s="3125"/>
      <c r="AT44" s="3125"/>
      <c r="AU44" s="3125"/>
      <c r="AV44" s="3125"/>
      <c r="AW44" s="3125"/>
      <c r="AX44" s="3125"/>
      <c r="AY44" s="3125"/>
      <c r="AZ44" s="3125"/>
      <c r="BA44" s="3125"/>
      <c r="BB44" s="3125"/>
      <c r="BC44" s="3125"/>
      <c r="BD44" s="3125"/>
      <c r="BE44" s="3125"/>
      <c r="BF44" s="3125"/>
      <c r="BG44" s="3125"/>
      <c r="BH44" s="3125"/>
      <c r="BI44" s="3125"/>
      <c r="BJ44" s="3125"/>
      <c r="BK44" s="3125"/>
      <c r="BL44" s="3125"/>
      <c r="BM44" s="3125"/>
      <c r="BN44" s="3126"/>
    </row>
    <row r="45" spans="1:78" ht="14.1" customHeight="1">
      <c r="A45" s="55"/>
      <c r="B45" s="66"/>
      <c r="C45" s="55"/>
      <c r="D45" s="79"/>
      <c r="E45" s="577"/>
      <c r="F45" s="577"/>
      <c r="G45" s="577"/>
      <c r="H45" s="577"/>
      <c r="I45" s="577"/>
      <c r="J45" s="577"/>
      <c r="K45" s="577"/>
      <c r="L45" s="577"/>
      <c r="M45" s="577"/>
      <c r="N45" s="577"/>
      <c r="O45" s="577"/>
      <c r="P45" s="577"/>
      <c r="Q45" s="577"/>
      <c r="R45" s="577"/>
      <c r="S45" s="577"/>
      <c r="T45" s="577"/>
      <c r="U45" s="577"/>
      <c r="V45" s="577"/>
      <c r="W45" s="577"/>
      <c r="X45" s="577"/>
      <c r="Y45" s="577"/>
      <c r="Z45" s="577"/>
      <c r="AA45" s="577"/>
      <c r="AB45" s="63"/>
      <c r="AC45" s="619"/>
      <c r="AD45" s="619"/>
      <c r="AE45" s="619"/>
      <c r="AF45" s="619"/>
      <c r="AG45" s="619"/>
      <c r="AH45" s="619"/>
      <c r="AI45" s="619"/>
      <c r="AJ45" s="619"/>
      <c r="AK45" s="619"/>
      <c r="AL45" s="619"/>
      <c r="AM45" s="619"/>
      <c r="AN45" s="651"/>
      <c r="AO45" s="66"/>
      <c r="AP45" s="544"/>
      <c r="AQ45" s="3125"/>
      <c r="AR45" s="3125"/>
      <c r="AS45" s="3125"/>
      <c r="AT45" s="3125"/>
      <c r="AU45" s="3125"/>
      <c r="AV45" s="3125"/>
      <c r="AW45" s="3125"/>
      <c r="AX45" s="3125"/>
      <c r="AY45" s="3125"/>
      <c r="AZ45" s="3125"/>
      <c r="BA45" s="3125"/>
      <c r="BB45" s="3125"/>
      <c r="BC45" s="3125"/>
      <c r="BD45" s="3125"/>
      <c r="BE45" s="3125"/>
      <c r="BF45" s="3125"/>
      <c r="BG45" s="3125"/>
      <c r="BH45" s="3125"/>
      <c r="BI45" s="3125"/>
      <c r="BJ45" s="3125"/>
      <c r="BK45" s="3125"/>
      <c r="BL45" s="3125"/>
      <c r="BM45" s="3125"/>
      <c r="BN45" s="3126"/>
    </row>
    <row r="46" spans="1:78" ht="14.1" customHeight="1">
      <c r="A46" s="55"/>
      <c r="B46" s="66"/>
      <c r="C46" s="561" t="s">
        <v>32</v>
      </c>
      <c r="D46" s="2037" t="s">
        <v>815</v>
      </c>
      <c r="E46" s="2037"/>
      <c r="F46" s="2037"/>
      <c r="G46" s="2037"/>
      <c r="H46" s="2037"/>
      <c r="I46" s="2037"/>
      <c r="J46" s="2037"/>
      <c r="K46" s="2037"/>
      <c r="L46" s="2037"/>
      <c r="M46" s="2037"/>
      <c r="N46" s="2037"/>
      <c r="O46" s="2037"/>
      <c r="P46" s="2037"/>
      <c r="Q46" s="2037"/>
      <c r="R46" s="2037"/>
      <c r="S46" s="2037"/>
      <c r="T46" s="2037"/>
      <c r="U46" s="2037"/>
      <c r="V46" s="2037"/>
      <c r="W46" s="2037"/>
      <c r="X46" s="2037"/>
      <c r="Y46" s="2037"/>
      <c r="Z46" s="632"/>
      <c r="AA46" s="577"/>
      <c r="AB46" s="568" t="s">
        <v>225</v>
      </c>
      <c r="AC46" s="2227" t="s">
        <v>249</v>
      </c>
      <c r="AD46" s="2227"/>
      <c r="AE46" s="2227"/>
      <c r="AF46" s="2227"/>
      <c r="AG46" s="2227"/>
      <c r="AH46" s="2227"/>
      <c r="AI46" s="2227"/>
      <c r="AJ46" s="2227"/>
      <c r="AK46" s="2227"/>
      <c r="AL46" s="2227"/>
      <c r="AM46" s="2227"/>
      <c r="AN46" s="621"/>
      <c r="AO46" s="66"/>
      <c r="AP46" s="544"/>
      <c r="AQ46" s="3125"/>
      <c r="AR46" s="3125"/>
      <c r="AS46" s="3125"/>
      <c r="AT46" s="3125"/>
      <c r="AU46" s="3125"/>
      <c r="AV46" s="3125"/>
      <c r="AW46" s="3125"/>
      <c r="AX46" s="3125"/>
      <c r="AY46" s="3125"/>
      <c r="AZ46" s="3125"/>
      <c r="BA46" s="3125"/>
      <c r="BB46" s="3125"/>
      <c r="BC46" s="3125"/>
      <c r="BD46" s="3125"/>
      <c r="BE46" s="3125"/>
      <c r="BF46" s="3125"/>
      <c r="BG46" s="3125"/>
      <c r="BH46" s="3125"/>
      <c r="BI46" s="3125"/>
      <c r="BJ46" s="3125"/>
      <c r="BK46" s="3125"/>
      <c r="BL46" s="3125"/>
      <c r="BM46" s="3125"/>
      <c r="BN46" s="3126"/>
    </row>
    <row r="47" spans="1:78" ht="14.1" customHeight="1">
      <c r="A47" s="55"/>
      <c r="B47" s="61"/>
      <c r="C47" s="55"/>
      <c r="D47" s="2037"/>
      <c r="E47" s="2037"/>
      <c r="F47" s="2037"/>
      <c r="G47" s="2037"/>
      <c r="H47" s="2037"/>
      <c r="I47" s="2037"/>
      <c r="J47" s="2037"/>
      <c r="K47" s="2037"/>
      <c r="L47" s="2037"/>
      <c r="M47" s="2037"/>
      <c r="N47" s="2037"/>
      <c r="O47" s="2037"/>
      <c r="P47" s="2037"/>
      <c r="Q47" s="2037"/>
      <c r="R47" s="2037"/>
      <c r="S47" s="2037"/>
      <c r="T47" s="2037"/>
      <c r="U47" s="2037"/>
      <c r="V47" s="2037"/>
      <c r="W47" s="2037"/>
      <c r="X47" s="2037"/>
      <c r="Y47" s="2037"/>
      <c r="Z47" s="632"/>
      <c r="AA47" s="577"/>
      <c r="AB47" s="71"/>
      <c r="AC47" s="2227" t="s">
        <v>250</v>
      </c>
      <c r="AD47" s="2227"/>
      <c r="AE47" s="2227"/>
      <c r="AF47" s="2227"/>
      <c r="AG47" s="2227"/>
      <c r="AH47" s="2227"/>
      <c r="AI47" s="2227"/>
      <c r="AJ47" s="2227"/>
      <c r="AK47" s="2227"/>
      <c r="AL47" s="2227"/>
      <c r="AM47" s="3127"/>
      <c r="AN47" s="621"/>
      <c r="AO47" s="66"/>
      <c r="AP47" s="544"/>
      <c r="AQ47" s="3125"/>
      <c r="AR47" s="3125"/>
      <c r="AS47" s="3125"/>
      <c r="AT47" s="3125"/>
      <c r="AU47" s="3125"/>
      <c r="AV47" s="3125"/>
      <c r="AW47" s="3125"/>
      <c r="AX47" s="3125"/>
      <c r="AY47" s="3125"/>
      <c r="AZ47" s="3125"/>
      <c r="BA47" s="3125"/>
      <c r="BB47" s="3125"/>
      <c r="BC47" s="3125"/>
      <c r="BD47" s="3125"/>
      <c r="BE47" s="3125"/>
      <c r="BF47" s="3125"/>
      <c r="BG47" s="3125"/>
      <c r="BH47" s="3125"/>
      <c r="BI47" s="3125"/>
      <c r="BJ47" s="3125"/>
      <c r="BK47" s="3125"/>
      <c r="BL47" s="3125"/>
      <c r="BM47" s="3125"/>
      <c r="BN47" s="3126"/>
    </row>
    <row r="48" spans="1:78" ht="14.1" customHeight="1">
      <c r="A48" s="55"/>
      <c r="B48" s="61"/>
      <c r="W48" s="55"/>
      <c r="X48" s="55"/>
      <c r="AB48" s="63"/>
      <c r="AC48" s="619"/>
      <c r="AD48" s="619"/>
      <c r="AE48" s="619"/>
      <c r="AF48" s="619"/>
      <c r="AG48" s="619"/>
      <c r="AH48" s="619"/>
      <c r="AI48" s="619"/>
      <c r="AJ48" s="619"/>
      <c r="AK48" s="619"/>
      <c r="AL48" s="619"/>
      <c r="AM48" s="619"/>
      <c r="AN48" s="64"/>
      <c r="AO48" s="66"/>
      <c r="AP48" s="544"/>
      <c r="AQ48" s="3125"/>
      <c r="AR48" s="3125"/>
      <c r="AS48" s="3125"/>
      <c r="AT48" s="3125"/>
      <c r="AU48" s="3125"/>
      <c r="AV48" s="3125"/>
      <c r="AW48" s="3125"/>
      <c r="AX48" s="3125"/>
      <c r="AY48" s="3125"/>
      <c r="AZ48" s="3125"/>
      <c r="BA48" s="3125"/>
      <c r="BB48" s="3125"/>
      <c r="BC48" s="3125"/>
      <c r="BD48" s="3125"/>
      <c r="BE48" s="3125"/>
      <c r="BF48" s="3125"/>
      <c r="BG48" s="3125"/>
      <c r="BH48" s="3125"/>
      <c r="BI48" s="3125"/>
      <c r="BJ48" s="3125"/>
      <c r="BK48" s="3125"/>
      <c r="BL48" s="3125"/>
      <c r="BM48" s="3125"/>
      <c r="BN48" s="3126"/>
    </row>
    <row r="49" spans="1:66" ht="14.1" customHeight="1">
      <c r="A49" s="55"/>
      <c r="B49" s="61"/>
      <c r="C49" s="137" t="s">
        <v>38</v>
      </c>
      <c r="D49" s="3128" t="s">
        <v>1532</v>
      </c>
      <c r="E49" s="3128"/>
      <c r="F49" s="3128"/>
      <c r="G49" s="3128"/>
      <c r="H49" s="3128"/>
      <c r="I49" s="3128"/>
      <c r="J49" s="3128"/>
      <c r="K49" s="3128"/>
      <c r="L49" s="3128"/>
      <c r="M49" s="3128"/>
      <c r="N49" s="3128"/>
      <c r="O49" s="3128"/>
      <c r="P49" s="3128"/>
      <c r="Q49" s="3128"/>
      <c r="R49" s="3128"/>
      <c r="S49" s="55" t="s">
        <v>99</v>
      </c>
      <c r="T49" s="2130"/>
      <c r="U49" s="2130"/>
      <c r="V49" s="55" t="s">
        <v>81</v>
      </c>
      <c r="W49" s="55"/>
      <c r="X49" s="55"/>
      <c r="AB49" s="568" t="s">
        <v>15</v>
      </c>
      <c r="AC49" s="2227" t="s">
        <v>251</v>
      </c>
      <c r="AD49" s="2227"/>
      <c r="AE49" s="2227"/>
      <c r="AF49" s="2227"/>
      <c r="AG49" s="2227"/>
      <c r="AH49" s="2227"/>
      <c r="AI49" s="2227"/>
      <c r="AJ49" s="2227"/>
      <c r="AK49" s="2227"/>
      <c r="AL49" s="2227"/>
      <c r="AM49" s="2227"/>
      <c r="AN49" s="64"/>
      <c r="AO49" s="66"/>
      <c r="AP49" s="544"/>
      <c r="AQ49" s="3125"/>
      <c r="AR49" s="3125"/>
      <c r="AS49" s="3125"/>
      <c r="AT49" s="3125"/>
      <c r="AU49" s="3125"/>
      <c r="AV49" s="3125"/>
      <c r="AW49" s="3125"/>
      <c r="AX49" s="3125"/>
      <c r="AY49" s="3125"/>
      <c r="AZ49" s="3125"/>
      <c r="BA49" s="3125"/>
      <c r="BB49" s="3125"/>
      <c r="BC49" s="3125"/>
      <c r="BD49" s="3125"/>
      <c r="BE49" s="3125"/>
      <c r="BF49" s="3125"/>
      <c r="BG49" s="3125"/>
      <c r="BH49" s="3125"/>
      <c r="BI49" s="3125"/>
      <c r="BJ49" s="3125"/>
      <c r="BK49" s="3125"/>
      <c r="BL49" s="3125"/>
      <c r="BM49" s="3125"/>
      <c r="BN49" s="3126"/>
    </row>
    <row r="50" spans="1:66" ht="14.1" customHeight="1">
      <c r="A50" s="55"/>
      <c r="B50" s="61"/>
      <c r="AB50" s="71"/>
      <c r="AC50" s="3011" t="s">
        <v>848</v>
      </c>
      <c r="AD50" s="3011"/>
      <c r="AE50" s="3011"/>
      <c r="AF50" s="3011"/>
      <c r="AG50" s="3011"/>
      <c r="AH50" s="3011"/>
      <c r="AI50" s="3011"/>
      <c r="AJ50" s="3011"/>
      <c r="AK50" s="3011"/>
      <c r="AL50" s="3011"/>
      <c r="AN50" s="64"/>
      <c r="AO50" s="66"/>
      <c r="AP50" s="544"/>
      <c r="AQ50" s="3125"/>
      <c r="AR50" s="3125"/>
      <c r="AS50" s="3125"/>
      <c r="AT50" s="3125"/>
      <c r="AU50" s="3125"/>
      <c r="AV50" s="3125"/>
      <c r="AW50" s="3125"/>
      <c r="AX50" s="3125"/>
      <c r="AY50" s="3125"/>
      <c r="AZ50" s="3125"/>
      <c r="BA50" s="3125"/>
      <c r="BB50" s="3125"/>
      <c r="BC50" s="3125"/>
      <c r="BD50" s="3125"/>
      <c r="BE50" s="3125"/>
      <c r="BF50" s="3125"/>
      <c r="BG50" s="3125"/>
      <c r="BH50" s="3125"/>
      <c r="BI50" s="3125"/>
      <c r="BJ50" s="3125"/>
      <c r="BK50" s="3125"/>
      <c r="BL50" s="3125"/>
      <c r="BM50" s="3125"/>
      <c r="BN50" s="3126"/>
    </row>
    <row r="51" spans="1:66" ht="14.1" customHeight="1">
      <c r="A51" s="55"/>
      <c r="B51" s="860"/>
      <c r="C51" s="531" t="s">
        <v>306</v>
      </c>
      <c r="D51" s="1852" t="s">
        <v>1424</v>
      </c>
      <c r="E51" s="1852"/>
      <c r="F51" s="1852"/>
      <c r="G51" s="1852"/>
      <c r="H51" s="1852"/>
      <c r="I51" s="1852"/>
      <c r="J51" s="1852"/>
      <c r="K51" s="1852"/>
      <c r="L51" s="1852"/>
      <c r="M51" s="1852"/>
      <c r="N51" s="1852"/>
      <c r="O51" s="1852"/>
      <c r="P51" s="1852"/>
      <c r="Q51" s="1852"/>
      <c r="R51" s="1852"/>
      <c r="S51" s="1852"/>
      <c r="T51" s="1852"/>
      <c r="U51" s="1852"/>
      <c r="V51" s="1852"/>
      <c r="W51" s="1852"/>
      <c r="X51" s="1852"/>
      <c r="Y51" s="1852"/>
      <c r="Z51" s="1852"/>
      <c r="AA51" s="705"/>
      <c r="AB51" s="938" t="s">
        <v>459</v>
      </c>
      <c r="AC51" s="3129" t="s">
        <v>1281</v>
      </c>
      <c r="AD51" s="3129"/>
      <c r="AE51" s="3129"/>
      <c r="AF51" s="3129"/>
      <c r="AG51" s="3129"/>
      <c r="AH51" s="3129"/>
      <c r="AI51" s="3129"/>
      <c r="AJ51" s="3129"/>
      <c r="AK51" s="3129"/>
      <c r="AL51" s="3129"/>
      <c r="AM51" s="3129"/>
      <c r="AN51" s="621"/>
      <c r="AO51" s="66"/>
      <c r="AP51" s="544"/>
      <c r="AQ51" s="3125"/>
      <c r="AR51" s="3125"/>
      <c r="AS51" s="3125"/>
      <c r="AT51" s="3125"/>
      <c r="AU51" s="3125"/>
      <c r="AV51" s="3125"/>
      <c r="AW51" s="3125"/>
      <c r="AX51" s="3125"/>
      <c r="AY51" s="3125"/>
      <c r="AZ51" s="3125"/>
      <c r="BA51" s="3125"/>
      <c r="BB51" s="3125"/>
      <c r="BC51" s="3125"/>
      <c r="BD51" s="3125"/>
      <c r="BE51" s="3125"/>
      <c r="BF51" s="3125"/>
      <c r="BG51" s="3125"/>
      <c r="BH51" s="3125"/>
      <c r="BI51" s="3125"/>
      <c r="BJ51" s="3125"/>
      <c r="BK51" s="3125"/>
      <c r="BL51" s="3125"/>
      <c r="BM51" s="3125"/>
      <c r="BN51" s="3126"/>
    </row>
    <row r="52" spans="1:66" ht="14.1" customHeight="1">
      <c r="A52" s="55"/>
      <c r="B52" s="61"/>
      <c r="C52" s="2988" t="s">
        <v>439</v>
      </c>
      <c r="D52" s="2988"/>
      <c r="E52" s="2039" t="s">
        <v>1282</v>
      </c>
      <c r="F52" s="2039"/>
      <c r="G52" s="2039"/>
      <c r="H52" s="2039"/>
      <c r="I52" s="2039"/>
      <c r="J52" s="3130"/>
      <c r="K52" s="3130"/>
      <c r="L52" s="3130"/>
      <c r="M52" s="3130"/>
      <c r="N52" s="3130"/>
      <c r="O52" s="3130"/>
      <c r="P52" s="3130"/>
      <c r="Q52" s="3130"/>
      <c r="R52" s="3130"/>
      <c r="S52" s="3130"/>
      <c r="T52" s="3130"/>
      <c r="U52" s="3130"/>
      <c r="V52" s="3130"/>
      <c r="W52" s="3130"/>
      <c r="X52" s="3130"/>
      <c r="Y52" s="3130"/>
      <c r="Z52" s="3130"/>
      <c r="AB52" s="71"/>
      <c r="AC52" s="3129"/>
      <c r="AD52" s="3129"/>
      <c r="AE52" s="3129"/>
      <c r="AF52" s="3129"/>
      <c r="AG52" s="3129"/>
      <c r="AH52" s="3129"/>
      <c r="AI52" s="3129"/>
      <c r="AJ52" s="3129"/>
      <c r="AK52" s="3129"/>
      <c r="AL52" s="3129"/>
      <c r="AM52" s="3129"/>
      <c r="AN52" s="621"/>
      <c r="AO52" s="66"/>
      <c r="AP52" s="544"/>
      <c r="AQ52" s="3125"/>
      <c r="AR52" s="3125"/>
      <c r="AS52" s="3125"/>
      <c r="AT52" s="3125"/>
      <c r="AU52" s="3125"/>
      <c r="AV52" s="3125"/>
      <c r="AW52" s="3125"/>
      <c r="AX52" s="3125"/>
      <c r="AY52" s="3125"/>
      <c r="AZ52" s="3125"/>
      <c r="BA52" s="3125"/>
      <c r="BB52" s="3125"/>
      <c r="BC52" s="3125"/>
      <c r="BD52" s="3125"/>
      <c r="BE52" s="3125"/>
      <c r="BF52" s="3125"/>
      <c r="BG52" s="3125"/>
      <c r="BH52" s="3125"/>
      <c r="BI52" s="3125"/>
      <c r="BJ52" s="3125"/>
      <c r="BK52" s="3125"/>
      <c r="BL52" s="3125"/>
      <c r="BM52" s="3125"/>
      <c r="BN52" s="3126"/>
    </row>
    <row r="53" spans="1:66" ht="14.1" customHeight="1">
      <c r="A53" s="55"/>
      <c r="B53" s="61"/>
      <c r="D53" s="531" t="s">
        <v>127</v>
      </c>
      <c r="E53" s="3131" t="s">
        <v>1283</v>
      </c>
      <c r="F53" s="3131"/>
      <c r="G53" s="3131"/>
      <c r="H53" s="3131"/>
      <c r="I53" s="3131"/>
      <c r="J53" s="3131"/>
      <c r="K53" s="3131"/>
      <c r="L53" s="3131"/>
      <c r="M53" s="2130"/>
      <c r="N53" s="2130"/>
      <c r="O53" s="55" t="s">
        <v>115</v>
      </c>
      <c r="P53" s="137" t="s">
        <v>127</v>
      </c>
      <c r="Q53" s="1848" t="s">
        <v>1284</v>
      </c>
      <c r="R53" s="1848"/>
      <c r="S53" s="1848"/>
      <c r="T53" s="1848"/>
      <c r="U53" s="2130"/>
      <c r="V53" s="2130"/>
      <c r="W53" s="55" t="s">
        <v>115</v>
      </c>
      <c r="X53" s="565"/>
      <c r="AA53" s="55"/>
      <c r="AB53" s="551"/>
      <c r="AC53" s="3129"/>
      <c r="AD53" s="3129"/>
      <c r="AE53" s="3129"/>
      <c r="AF53" s="3129"/>
      <c r="AG53" s="3129"/>
      <c r="AH53" s="3129"/>
      <c r="AI53" s="3129"/>
      <c r="AJ53" s="3129"/>
      <c r="AK53" s="3129"/>
      <c r="AL53" s="3129"/>
      <c r="AM53" s="3129"/>
      <c r="AN53" s="621"/>
      <c r="AO53" s="66"/>
      <c r="AP53" s="544"/>
      <c r="AQ53" s="3125"/>
      <c r="AR53" s="3125"/>
      <c r="AS53" s="3125"/>
      <c r="AT53" s="3125"/>
      <c r="AU53" s="3125"/>
      <c r="AV53" s="3125"/>
      <c r="AW53" s="3125"/>
      <c r="AX53" s="3125"/>
      <c r="AY53" s="3125"/>
      <c r="AZ53" s="3125"/>
      <c r="BA53" s="3125"/>
      <c r="BB53" s="3125"/>
      <c r="BC53" s="3125"/>
      <c r="BD53" s="3125"/>
      <c r="BE53" s="3125"/>
      <c r="BF53" s="3125"/>
      <c r="BG53" s="3125"/>
      <c r="BH53" s="3125"/>
      <c r="BI53" s="3125"/>
      <c r="BJ53" s="3125"/>
      <c r="BK53" s="3125"/>
      <c r="BL53" s="3125"/>
      <c r="BM53" s="3125"/>
      <c r="BN53" s="3126"/>
    </row>
    <row r="54" spans="1:66" ht="14.1" customHeight="1">
      <c r="A54" s="55"/>
      <c r="B54" s="61"/>
      <c r="C54" s="2982" t="s">
        <v>153</v>
      </c>
      <c r="D54" s="2982"/>
      <c r="E54" s="1852" t="s">
        <v>500</v>
      </c>
      <c r="F54" s="1852"/>
      <c r="G54" s="1852"/>
      <c r="H54" s="1852"/>
      <c r="I54" s="1852"/>
      <c r="J54" s="1852"/>
      <c r="K54" s="1852"/>
      <c r="L54" s="1852"/>
      <c r="M54" s="1852"/>
      <c r="N54" s="1852"/>
      <c r="O54" s="1852"/>
      <c r="P54" s="1852"/>
      <c r="Q54" s="1852"/>
      <c r="R54" s="1852"/>
      <c r="S54" s="1852"/>
      <c r="T54" s="1852"/>
      <c r="U54" s="1852"/>
      <c r="V54" s="1852"/>
      <c r="W54" s="1852"/>
      <c r="X54" s="1852"/>
      <c r="Y54" s="1852"/>
      <c r="Z54" s="55"/>
      <c r="AB54" s="551" t="s">
        <v>15</v>
      </c>
      <c r="AC54" s="1849" t="s">
        <v>1425</v>
      </c>
      <c r="AD54" s="1849"/>
      <c r="AE54" s="1849"/>
      <c r="AF54" s="1849"/>
      <c r="AG54" s="1849"/>
      <c r="AH54" s="1849"/>
      <c r="AI54" s="1849"/>
      <c r="AJ54" s="1849"/>
      <c r="AK54" s="1849"/>
      <c r="AL54" s="1849"/>
      <c r="AM54" s="1849"/>
      <c r="AN54" s="621"/>
      <c r="AO54" s="66"/>
      <c r="AP54" s="544"/>
      <c r="AQ54" s="3125"/>
      <c r="AR54" s="3125"/>
      <c r="AS54" s="3125"/>
      <c r="AT54" s="3125"/>
      <c r="AU54" s="3125"/>
      <c r="AV54" s="3125"/>
      <c r="AW54" s="3125"/>
      <c r="AX54" s="3125"/>
      <c r="AY54" s="3125"/>
      <c r="AZ54" s="3125"/>
      <c r="BA54" s="3125"/>
      <c r="BB54" s="3125"/>
      <c r="BC54" s="3125"/>
      <c r="BD54" s="3125"/>
      <c r="BE54" s="3125"/>
      <c r="BF54" s="3125"/>
      <c r="BG54" s="3125"/>
      <c r="BH54" s="3125"/>
      <c r="BI54" s="3125"/>
      <c r="BJ54" s="3125"/>
      <c r="BK54" s="3125"/>
      <c r="BL54" s="3125"/>
      <c r="BM54" s="3125"/>
      <c r="BN54" s="3126"/>
    </row>
    <row r="55" spans="1:66" ht="14.1" customHeight="1">
      <c r="A55" s="55"/>
      <c r="B55" s="61"/>
      <c r="D55" s="531" t="s">
        <v>127</v>
      </c>
      <c r="E55" s="1848" t="s">
        <v>501</v>
      </c>
      <c r="F55" s="1848"/>
      <c r="G55" s="1848"/>
      <c r="H55" s="1848"/>
      <c r="I55" s="1848"/>
      <c r="J55" s="1848"/>
      <c r="K55" s="1848"/>
      <c r="L55" s="1848"/>
      <c r="M55" s="1848"/>
      <c r="N55" s="1848"/>
      <c r="O55" s="1848"/>
      <c r="P55" s="1848"/>
      <c r="Q55" s="2130"/>
      <c r="R55" s="2130"/>
      <c r="S55" s="55" t="s">
        <v>115</v>
      </c>
      <c r="T55" s="137" t="s">
        <v>127</v>
      </c>
      <c r="U55" s="1852" t="s">
        <v>914</v>
      </c>
      <c r="V55" s="1852"/>
      <c r="W55" s="1852"/>
      <c r="X55" s="1852"/>
      <c r="Y55" s="2130"/>
      <c r="Z55" s="2130"/>
      <c r="AA55" s="55" t="s">
        <v>115</v>
      </c>
      <c r="AB55" s="63"/>
      <c r="AC55" s="1849"/>
      <c r="AD55" s="1849"/>
      <c r="AE55" s="1849"/>
      <c r="AF55" s="1849"/>
      <c r="AG55" s="1849"/>
      <c r="AH55" s="1849"/>
      <c r="AI55" s="1849"/>
      <c r="AJ55" s="1849"/>
      <c r="AK55" s="1849"/>
      <c r="AL55" s="1849"/>
      <c r="AM55" s="1849"/>
      <c r="AN55" s="628"/>
      <c r="AO55" s="66"/>
      <c r="AP55" s="544"/>
      <c r="AQ55" s="3125"/>
      <c r="AR55" s="3125"/>
      <c r="AS55" s="3125"/>
      <c r="AT55" s="3125"/>
      <c r="AU55" s="3125"/>
      <c r="AV55" s="3125"/>
      <c r="AW55" s="3125"/>
      <c r="AX55" s="3125"/>
      <c r="AY55" s="3125"/>
      <c r="AZ55" s="3125"/>
      <c r="BA55" s="3125"/>
      <c r="BB55" s="3125"/>
      <c r="BC55" s="3125"/>
      <c r="BD55" s="3125"/>
      <c r="BE55" s="3125"/>
      <c r="BF55" s="3125"/>
      <c r="BG55" s="3125"/>
      <c r="BH55" s="3125"/>
      <c r="BI55" s="3125"/>
      <c r="BJ55" s="3125"/>
      <c r="BK55" s="3125"/>
      <c r="BL55" s="3125"/>
      <c r="BM55" s="3125"/>
      <c r="BN55" s="3126"/>
    </row>
    <row r="56" spans="1:66" ht="14.1" customHeight="1">
      <c r="A56" s="55"/>
      <c r="B56" s="61"/>
      <c r="C56" s="55"/>
      <c r="D56" s="55"/>
      <c r="E56" s="55"/>
      <c r="F56" s="55"/>
      <c r="G56" s="55"/>
      <c r="H56" s="55"/>
      <c r="I56" s="55"/>
      <c r="J56" s="55"/>
      <c r="K56" s="55"/>
      <c r="L56" s="55"/>
      <c r="M56" s="55"/>
      <c r="N56" s="55"/>
      <c r="O56" s="55"/>
      <c r="P56" s="55"/>
      <c r="Q56" s="55"/>
      <c r="R56" s="55"/>
      <c r="S56" s="55"/>
      <c r="T56" s="55"/>
      <c r="U56" s="55"/>
      <c r="V56" s="55"/>
      <c r="W56" s="55"/>
      <c r="X56" s="55"/>
      <c r="AB56" s="63"/>
      <c r="AN56" s="628"/>
      <c r="AO56" s="66"/>
      <c r="AP56" s="544"/>
      <c r="AQ56" s="3125"/>
      <c r="AR56" s="3125"/>
      <c r="AS56" s="3125"/>
      <c r="AT56" s="3125"/>
      <c r="AU56" s="3125"/>
      <c r="AV56" s="3125"/>
      <c r="AW56" s="3125"/>
      <c r="AX56" s="3125"/>
      <c r="AY56" s="3125"/>
      <c r="AZ56" s="3125"/>
      <c r="BA56" s="3125"/>
      <c r="BB56" s="3125"/>
      <c r="BC56" s="3125"/>
      <c r="BD56" s="3125"/>
      <c r="BE56" s="3125"/>
      <c r="BF56" s="3125"/>
      <c r="BG56" s="3125"/>
      <c r="BH56" s="3125"/>
      <c r="BI56" s="3125"/>
      <c r="BJ56" s="3125"/>
      <c r="BK56" s="3125"/>
      <c r="BL56" s="3125"/>
      <c r="BM56" s="3125"/>
      <c r="BN56" s="3126"/>
    </row>
    <row r="57" spans="1:66" ht="14.1" customHeight="1">
      <c r="A57" s="55"/>
      <c r="B57" s="61"/>
      <c r="C57" s="531" t="s">
        <v>307</v>
      </c>
      <c r="D57" s="1848" t="s">
        <v>703</v>
      </c>
      <c r="E57" s="1848"/>
      <c r="F57" s="1848"/>
      <c r="G57" s="1848"/>
      <c r="H57" s="1848"/>
      <c r="I57" s="1848"/>
      <c r="J57" s="1848"/>
      <c r="K57" s="1848"/>
      <c r="L57" s="1848"/>
      <c r="M57" s="1848"/>
      <c r="N57" s="1848"/>
      <c r="O57" s="1848"/>
      <c r="P57" s="1848"/>
      <c r="Q57" s="1848"/>
      <c r="R57" s="1848"/>
      <c r="S57" s="1848"/>
      <c r="T57" s="1848"/>
      <c r="U57" s="1848"/>
      <c r="V57" s="1848"/>
      <c r="W57" s="1848"/>
      <c r="X57" s="1848"/>
      <c r="Y57" s="1848"/>
      <c r="Z57" s="1848"/>
      <c r="AA57" s="565"/>
      <c r="AB57" s="568" t="s">
        <v>15</v>
      </c>
      <c r="AC57" s="1669" t="s">
        <v>254</v>
      </c>
      <c r="AD57" s="1669"/>
      <c r="AE57" s="1669"/>
      <c r="AF57" s="1669"/>
      <c r="AG57" s="1669"/>
      <c r="AH57" s="1669"/>
      <c r="AI57" s="1669"/>
      <c r="AJ57" s="1669"/>
      <c r="AK57" s="1669"/>
      <c r="AL57" s="1669"/>
      <c r="AM57" s="3132"/>
      <c r="AN57" s="628"/>
      <c r="AO57" s="66"/>
      <c r="AP57" s="879" t="s">
        <v>127</v>
      </c>
      <c r="AQ57" s="865" t="s">
        <v>228</v>
      </c>
      <c r="AR57" s="118"/>
      <c r="AS57" s="118"/>
      <c r="AT57" s="118"/>
      <c r="AU57" s="118"/>
      <c r="AV57" s="118"/>
      <c r="AW57" s="118"/>
      <c r="AX57" s="118"/>
      <c r="AY57" s="118"/>
      <c r="AZ57" s="118"/>
      <c r="BA57" s="118"/>
      <c r="BB57" s="118"/>
      <c r="BC57" s="118"/>
      <c r="BD57" s="118"/>
      <c r="BE57" s="118"/>
      <c r="BF57" s="118"/>
      <c r="BG57" s="118"/>
      <c r="BH57" s="118"/>
      <c r="BI57" s="118"/>
      <c r="BN57" s="898"/>
    </row>
    <row r="58" spans="1:66" ht="14.1" customHeight="1">
      <c r="A58" s="55"/>
      <c r="B58" s="61"/>
      <c r="C58" s="531"/>
      <c r="D58" s="726"/>
      <c r="E58" s="726"/>
      <c r="F58" s="726"/>
      <c r="G58" s="726"/>
      <c r="H58" s="726"/>
      <c r="I58" s="726"/>
      <c r="J58" s="726"/>
      <c r="K58" s="726"/>
      <c r="L58" s="726"/>
      <c r="M58" s="726"/>
      <c r="N58" s="726"/>
      <c r="O58" s="726"/>
      <c r="P58" s="726"/>
      <c r="Q58" s="726"/>
      <c r="R58" s="726"/>
      <c r="S58" s="726"/>
      <c r="T58" s="726"/>
      <c r="U58" s="726"/>
      <c r="V58" s="726"/>
      <c r="W58" s="726"/>
      <c r="X58" s="726"/>
      <c r="Y58" s="726"/>
      <c r="Z58" s="726"/>
      <c r="AA58" s="565"/>
      <c r="AB58" s="568"/>
      <c r="AC58" s="1849" t="s">
        <v>849</v>
      </c>
      <c r="AD58" s="1849"/>
      <c r="AE58" s="1849"/>
      <c r="AF58" s="1849"/>
      <c r="AG58" s="1849"/>
      <c r="AH58" s="1849"/>
      <c r="AI58" s="1849"/>
      <c r="AJ58" s="1849"/>
      <c r="AK58" s="1849"/>
      <c r="AL58" s="1849"/>
      <c r="AM58" s="3133"/>
      <c r="AN58" s="628"/>
      <c r="AO58" s="66"/>
      <c r="AP58" s="544"/>
      <c r="AQ58" s="1849" t="s">
        <v>340</v>
      </c>
      <c r="AR58" s="1849"/>
      <c r="AS58" s="1849"/>
      <c r="AT58" s="1849"/>
      <c r="AU58" s="1849"/>
      <c r="AV58" s="1849"/>
      <c r="AW58" s="1849"/>
      <c r="AX58" s="1849"/>
      <c r="AY58" s="1849"/>
      <c r="AZ58" s="1849"/>
      <c r="BA58" s="1849"/>
      <c r="BB58" s="1849"/>
      <c r="BC58" s="1849"/>
      <c r="BD58" s="1849"/>
      <c r="BE58" s="1849"/>
      <c r="BF58" s="1849"/>
      <c r="BG58" s="1849"/>
      <c r="BH58" s="1849"/>
      <c r="BI58" s="1849"/>
      <c r="BJ58" s="1849"/>
      <c r="BK58" s="1849"/>
      <c r="BL58" s="1849"/>
      <c r="BM58" s="1849"/>
      <c r="BN58" s="898"/>
    </row>
    <row r="59" spans="1:66" ht="14.1" customHeight="1">
      <c r="A59" s="55"/>
      <c r="B59" s="61"/>
      <c r="C59" s="55"/>
      <c r="D59" s="55"/>
      <c r="E59" s="55"/>
      <c r="F59" s="55"/>
      <c r="G59" s="55"/>
      <c r="H59" s="55"/>
      <c r="I59" s="55"/>
      <c r="J59" s="55"/>
      <c r="K59" s="55"/>
      <c r="L59" s="55"/>
      <c r="M59" s="55"/>
      <c r="N59" s="55"/>
      <c r="O59" s="55"/>
      <c r="P59" s="55"/>
      <c r="Q59" s="72"/>
      <c r="R59" s="72"/>
      <c r="S59" s="58"/>
      <c r="T59" s="73"/>
      <c r="U59" s="73"/>
      <c r="V59" s="55"/>
      <c r="W59" s="55"/>
      <c r="X59" s="55"/>
      <c r="AB59" s="63"/>
      <c r="AN59" s="628"/>
      <c r="AO59" s="66"/>
      <c r="AP59" s="544"/>
      <c r="AQ59" s="1849"/>
      <c r="AR59" s="1849"/>
      <c r="AS59" s="1849"/>
      <c r="AT59" s="1849"/>
      <c r="AU59" s="1849"/>
      <c r="AV59" s="1849"/>
      <c r="AW59" s="1849"/>
      <c r="AX59" s="1849"/>
      <c r="AY59" s="1849"/>
      <c r="AZ59" s="1849"/>
      <c r="BA59" s="1849"/>
      <c r="BB59" s="1849"/>
      <c r="BC59" s="1849"/>
      <c r="BD59" s="1849"/>
      <c r="BE59" s="1849"/>
      <c r="BF59" s="1849"/>
      <c r="BG59" s="1849"/>
      <c r="BH59" s="1849"/>
      <c r="BI59" s="1849"/>
      <c r="BJ59" s="1849"/>
      <c r="BK59" s="1849"/>
      <c r="BL59" s="1849"/>
      <c r="BM59" s="1849"/>
      <c r="BN59" s="898"/>
    </row>
    <row r="60" spans="1:66" ht="14.1" customHeight="1">
      <c r="A60" s="55"/>
      <c r="B60" s="61"/>
      <c r="C60" s="561" t="s">
        <v>446</v>
      </c>
      <c r="D60" s="2037" t="s">
        <v>704</v>
      </c>
      <c r="E60" s="2037"/>
      <c r="F60" s="2037"/>
      <c r="G60" s="2037"/>
      <c r="H60" s="2037"/>
      <c r="I60" s="2037"/>
      <c r="J60" s="2037"/>
      <c r="K60" s="2037"/>
      <c r="L60" s="2037"/>
      <c r="M60" s="2037"/>
      <c r="N60" s="2037"/>
      <c r="O60" s="2037"/>
      <c r="P60" s="2037"/>
      <c r="Q60" s="2037"/>
      <c r="R60" s="2037"/>
      <c r="S60" s="2037"/>
      <c r="T60" s="2037"/>
      <c r="U60" s="2037"/>
      <c r="V60" s="2037"/>
      <c r="W60" s="2037"/>
      <c r="X60" s="2037"/>
      <c r="Y60" s="2037"/>
      <c r="Z60" s="2037"/>
      <c r="AA60" s="577"/>
      <c r="AB60" s="71"/>
      <c r="AC60" s="125"/>
      <c r="AD60" s="125"/>
      <c r="AE60" s="125"/>
      <c r="AF60" s="125"/>
      <c r="AG60" s="125"/>
      <c r="AH60" s="125"/>
      <c r="AI60" s="125"/>
      <c r="AJ60" s="125"/>
      <c r="AK60" s="125"/>
      <c r="AL60" s="125"/>
      <c r="AM60" s="125"/>
      <c r="AN60" s="708"/>
      <c r="AO60" s="66"/>
      <c r="AP60" s="581"/>
      <c r="AQ60" s="2984"/>
      <c r="AR60" s="2984"/>
      <c r="AS60" s="2984"/>
      <c r="AT60" s="2984"/>
      <c r="AU60" s="2984"/>
      <c r="AV60" s="2984"/>
      <c r="AW60" s="2984"/>
      <c r="AX60" s="2984"/>
      <c r="AY60" s="2984"/>
      <c r="AZ60" s="2984"/>
      <c r="BA60" s="2984"/>
      <c r="BB60" s="2984"/>
      <c r="BC60" s="2984"/>
      <c r="BD60" s="2984"/>
      <c r="BE60" s="2984"/>
      <c r="BF60" s="2984"/>
      <c r="BG60" s="2984"/>
      <c r="BH60" s="2984"/>
      <c r="BI60" s="2984"/>
      <c r="BJ60" s="2984"/>
      <c r="BK60" s="2984"/>
      <c r="BL60" s="2984"/>
      <c r="BM60" s="2984"/>
      <c r="BN60" s="583"/>
    </row>
    <row r="61" spans="1:66" ht="14.1" customHeight="1">
      <c r="A61" s="55"/>
      <c r="B61" s="61"/>
      <c r="C61" s="55"/>
      <c r="D61" s="2037"/>
      <c r="E61" s="2037"/>
      <c r="F61" s="2037"/>
      <c r="G61" s="2037"/>
      <c r="H61" s="2037"/>
      <c r="I61" s="2037"/>
      <c r="J61" s="2037"/>
      <c r="K61" s="2037"/>
      <c r="L61" s="2037"/>
      <c r="M61" s="2037"/>
      <c r="N61" s="2037"/>
      <c r="O61" s="2037"/>
      <c r="P61" s="2037"/>
      <c r="Q61" s="2037"/>
      <c r="R61" s="2037"/>
      <c r="S61" s="2037"/>
      <c r="T61" s="2037"/>
      <c r="U61" s="2037"/>
      <c r="V61" s="2037"/>
      <c r="W61" s="2037"/>
      <c r="X61" s="2037"/>
      <c r="Y61" s="2037"/>
      <c r="Z61" s="2037"/>
      <c r="AA61" s="577"/>
      <c r="AB61" s="940"/>
      <c r="AC61" s="941"/>
      <c r="AD61" s="941"/>
      <c r="AE61" s="941"/>
      <c r="AF61" s="941"/>
      <c r="AG61" s="941"/>
      <c r="AH61" s="941"/>
      <c r="AI61" s="941"/>
      <c r="AJ61" s="67"/>
      <c r="AK61" s="67"/>
      <c r="AL61" s="67"/>
      <c r="AM61" s="67"/>
      <c r="AN61" s="942"/>
      <c r="AO61" s="66"/>
    </row>
    <row r="62" spans="1:66" ht="14.1" customHeight="1" thickBot="1">
      <c r="B62" s="623"/>
      <c r="C62" s="128"/>
      <c r="D62" s="128"/>
      <c r="E62" s="128"/>
      <c r="F62" s="128"/>
      <c r="G62" s="128"/>
      <c r="H62" s="128"/>
      <c r="I62" s="128"/>
      <c r="J62" s="128"/>
      <c r="K62" s="128"/>
      <c r="L62" s="128"/>
      <c r="M62" s="128"/>
      <c r="N62" s="128"/>
      <c r="O62" s="128"/>
      <c r="P62" s="128"/>
      <c r="Q62" s="128"/>
      <c r="R62" s="128"/>
      <c r="S62" s="128"/>
      <c r="T62" s="128"/>
      <c r="U62" s="128"/>
      <c r="V62" s="128"/>
      <c r="W62" s="128"/>
      <c r="X62" s="128"/>
      <c r="Y62" s="943"/>
      <c r="Z62" s="943"/>
      <c r="AA62" s="943"/>
      <c r="AB62" s="944"/>
      <c r="AC62" s="943"/>
      <c r="AD62" s="943"/>
      <c r="AE62" s="943"/>
      <c r="AF62" s="943"/>
      <c r="AG62" s="943"/>
      <c r="AH62" s="943"/>
      <c r="AI62" s="943"/>
      <c r="AJ62" s="943"/>
      <c r="AK62" s="943"/>
      <c r="AL62" s="945"/>
      <c r="AM62" s="128"/>
      <c r="AN62" s="783"/>
    </row>
    <row r="63" spans="1:66" ht="14.1" customHeight="1"/>
    <row r="64" spans="1:66" ht="14.1" customHeight="1"/>
    <row r="65" ht="14.1" customHeight="1"/>
    <row r="66" ht="14.1" customHeight="1"/>
    <row r="67" ht="14.1" customHeight="1"/>
    <row r="68" ht="14.1" customHeight="1"/>
    <row r="69" ht="14.1" customHeight="1"/>
    <row r="70" ht="14.1" customHeight="1"/>
    <row r="71" ht="14.1" customHeight="1"/>
    <row r="72" ht="14.1" customHeight="1"/>
    <row r="73" ht="14.1" customHeight="1"/>
    <row r="74" ht="14.1" customHeight="1"/>
    <row r="75" ht="14.1" customHeight="1"/>
    <row r="76" ht="14.1" customHeight="1"/>
    <row r="77" ht="14.1" customHeight="1"/>
    <row r="78" ht="14.1" customHeight="1"/>
    <row r="79" ht="14.1" customHeight="1"/>
    <row r="80" ht="14.1" customHeight="1"/>
    <row r="81" ht="14.1" customHeight="1"/>
    <row r="82" ht="14.1" customHeight="1"/>
    <row r="83" ht="14.1" customHeight="1"/>
    <row r="84" ht="14.1" customHeight="1"/>
    <row r="85" ht="14.1" customHeight="1"/>
    <row r="86" ht="14.1" customHeight="1"/>
    <row r="87" ht="14.1" customHeight="1"/>
    <row r="88" ht="14.1" customHeight="1"/>
    <row r="89" ht="14.1" customHeight="1"/>
    <row r="90" ht="14.1" customHeight="1"/>
    <row r="91" ht="14.1" customHeight="1"/>
    <row r="92" ht="14.1" customHeight="1"/>
    <row r="93" ht="14.1" customHeight="1"/>
  </sheetData>
  <sheetProtection algorithmName="SHA-512" hashValue="g68pQSalLZWMRCHt3z8XRCV7FrXi7EOe38dgg23rsNxUg2lE/yXEcUHSA7yNLZ+tXEt6q11Tku8KmAiUx740fg==" saltValue="/B1gMDSlfTblKnK8NT5Q1A==" spinCount="100000" sheet="1" objects="1" scenarios="1"/>
  <mergeCells count="81">
    <mergeCell ref="D57:Z57"/>
    <mergeCell ref="AC57:AM57"/>
    <mergeCell ref="AC58:AM58"/>
    <mergeCell ref="AQ58:BM60"/>
    <mergeCell ref="D60:Z61"/>
    <mergeCell ref="AC54:AM55"/>
    <mergeCell ref="E55:P55"/>
    <mergeCell ref="Q55:R55"/>
    <mergeCell ref="U55:X55"/>
    <mergeCell ref="Y55:Z55"/>
    <mergeCell ref="E53:L53"/>
    <mergeCell ref="M53:N53"/>
    <mergeCell ref="Q53:T53"/>
    <mergeCell ref="U53:V53"/>
    <mergeCell ref="C54:D54"/>
    <mergeCell ref="E54:Y54"/>
    <mergeCell ref="C43:D43"/>
    <mergeCell ref="E43:Z44"/>
    <mergeCell ref="AC43:AM44"/>
    <mergeCell ref="AQ43:BN56"/>
    <mergeCell ref="D46:Y47"/>
    <mergeCell ref="AC46:AM46"/>
    <mergeCell ref="AC47:AM47"/>
    <mergeCell ref="D49:R49"/>
    <mergeCell ref="T49:U49"/>
    <mergeCell ref="AC49:AM49"/>
    <mergeCell ref="AC50:AL50"/>
    <mergeCell ref="D51:Z51"/>
    <mergeCell ref="AC51:AM53"/>
    <mergeCell ref="C52:D52"/>
    <mergeCell ref="E52:I52"/>
    <mergeCell ref="J52:Z52"/>
    <mergeCell ref="C42:D42"/>
    <mergeCell ref="E42:Y42"/>
    <mergeCell ref="E32:Y32"/>
    <mergeCell ref="G33:I33"/>
    <mergeCell ref="J33:V33"/>
    <mergeCell ref="D35:Z36"/>
    <mergeCell ref="B38:C38"/>
    <mergeCell ref="D38:Y38"/>
    <mergeCell ref="D39:Y39"/>
    <mergeCell ref="AC39:AM39"/>
    <mergeCell ref="H40:L40"/>
    <mergeCell ref="O40:T40"/>
    <mergeCell ref="AC40:AM40"/>
    <mergeCell ref="AC30:AM36"/>
    <mergeCell ref="AU30:AX30"/>
    <mergeCell ref="AZ30:BA30"/>
    <mergeCell ref="E31:H31"/>
    <mergeCell ref="I31:J31"/>
    <mergeCell ref="K31:N31"/>
    <mergeCell ref="O31:P31"/>
    <mergeCell ref="S31:W31"/>
    <mergeCell ref="D30:Y30"/>
    <mergeCell ref="AC25:AM27"/>
    <mergeCell ref="B28:C28"/>
    <mergeCell ref="D28:Y28"/>
    <mergeCell ref="AC28:AM29"/>
    <mergeCell ref="D29:Y29"/>
    <mergeCell ref="B18:C18"/>
    <mergeCell ref="D18:Y19"/>
    <mergeCell ref="AC18:AN24"/>
    <mergeCell ref="D20:AA20"/>
    <mergeCell ref="D22:Y22"/>
    <mergeCell ref="D24:Y24"/>
    <mergeCell ref="AP15:BO23"/>
    <mergeCell ref="D6:Y6"/>
    <mergeCell ref="AC6:AM6"/>
    <mergeCell ref="A1:AN1"/>
    <mergeCell ref="B3:AA3"/>
    <mergeCell ref="AB3:AN3"/>
    <mergeCell ref="B4:C4"/>
    <mergeCell ref="D4:Y4"/>
    <mergeCell ref="AC7:AM9"/>
    <mergeCell ref="D8:AA8"/>
    <mergeCell ref="D9:Z10"/>
    <mergeCell ref="B12:C12"/>
    <mergeCell ref="D12:Y12"/>
    <mergeCell ref="AC12:AM12"/>
    <mergeCell ref="D13:Y14"/>
    <mergeCell ref="D15:Y16"/>
  </mergeCells>
  <phoneticPr fontId="4"/>
  <conditionalFormatting sqref="D9 U53:V53 Y55:Z55">
    <cfRule type="containsBlanks" dxfId="367" priority="8">
      <formula>LEN(TRIM(D9))=0</formula>
    </cfRule>
  </conditionalFormatting>
  <conditionalFormatting sqref="I31:J31 O31:P31">
    <cfRule type="containsBlanks" dxfId="366" priority="3">
      <formula>LEN(TRIM(I31))=0</formula>
    </cfRule>
  </conditionalFormatting>
  <conditionalFormatting sqref="J52">
    <cfRule type="containsBlanks" dxfId="365" priority="1">
      <formula>LEN(TRIM(J52))=0</formula>
    </cfRule>
  </conditionalFormatting>
  <conditionalFormatting sqref="J33:V33">
    <cfRule type="containsBlanks" dxfId="364" priority="4">
      <formula>LEN(TRIM(J33))=0</formula>
    </cfRule>
  </conditionalFormatting>
  <conditionalFormatting sqref="M53:N53">
    <cfRule type="containsBlanks" dxfId="363" priority="6">
      <formula>LEN(TRIM(M53))=0</formula>
    </cfRule>
  </conditionalFormatting>
  <conditionalFormatting sqref="Q55:R55">
    <cfRule type="containsBlanks" dxfId="362" priority="5">
      <formula>LEN(TRIM(Q55))=0</formula>
    </cfRule>
  </conditionalFormatting>
  <conditionalFormatting sqref="S31">
    <cfRule type="containsBlanks" dxfId="361" priority="2">
      <formula>LEN(TRIM(S31))=0</formula>
    </cfRule>
  </conditionalFormatting>
  <conditionalFormatting sqref="T49:U49">
    <cfRule type="containsBlanks" dxfId="360" priority="7">
      <formula>LEN(TRIM(T49))=0</formula>
    </cfRule>
  </conditionalFormatting>
  <dataValidations count="1">
    <dataValidation type="list" allowBlank="1" showInputMessage="1" showErrorMessage="1" sqref="S31:W31" xr:uid="{5CCC6280-4593-4208-8005-DF53E639F7A2}">
      <formula1>"　,到達年度末,到達月末,到達翌日"</formula1>
    </dataValidation>
  </dataValidations>
  <printOptions horizontalCentered="1"/>
  <pageMargins left="0.70866141732283472" right="0.31496062992125984" top="0.39370078740157483" bottom="0.39370078740157483" header="0.51181102362204722" footer="0.51181102362204722"/>
  <pageSetup paperSize="9" fitToWidth="0"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270785" r:id="rId4" name="Check Box 116">
              <controlPr defaultSize="0" autoFill="0" autoLine="0" autoPict="0">
                <anchor moveWithCells="1">
                  <from>
                    <xdr:col>17</xdr:col>
                    <xdr:colOff>19050</xdr:colOff>
                    <xdr:row>20</xdr:row>
                    <xdr:rowOff>9525</xdr:rowOff>
                  </from>
                  <to>
                    <xdr:col>21</xdr:col>
                    <xdr:colOff>38100</xdr:colOff>
                    <xdr:row>21</xdr:row>
                    <xdr:rowOff>19050</xdr:rowOff>
                  </to>
                </anchor>
              </controlPr>
            </control>
          </mc:Choice>
        </mc:AlternateContent>
        <mc:AlternateContent xmlns:mc="http://schemas.openxmlformats.org/markup-compatibility/2006">
          <mc:Choice Requires="x14">
            <control shapeId="1270786" r:id="rId5" name="Check Box 117">
              <controlPr defaultSize="0" autoFill="0" autoLine="0" autoPict="0">
                <anchor moveWithCells="1">
                  <from>
                    <xdr:col>20</xdr:col>
                    <xdr:colOff>171450</xdr:colOff>
                    <xdr:row>20</xdr:row>
                    <xdr:rowOff>9525</xdr:rowOff>
                  </from>
                  <to>
                    <xdr:col>26</xdr:col>
                    <xdr:colOff>28575</xdr:colOff>
                    <xdr:row>21</xdr:row>
                    <xdr:rowOff>19050</xdr:rowOff>
                  </to>
                </anchor>
              </controlPr>
            </control>
          </mc:Choice>
        </mc:AlternateContent>
        <mc:AlternateContent xmlns:mc="http://schemas.openxmlformats.org/markup-compatibility/2006">
          <mc:Choice Requires="x14">
            <control shapeId="1270787" r:id="rId6" name="Check Box 118">
              <controlPr defaultSize="0" autoFill="0" autoLine="0" autoPict="0">
                <anchor moveWithCells="1">
                  <from>
                    <xdr:col>13</xdr:col>
                    <xdr:colOff>171450</xdr:colOff>
                    <xdr:row>20</xdr:row>
                    <xdr:rowOff>9525</xdr:rowOff>
                  </from>
                  <to>
                    <xdr:col>17</xdr:col>
                    <xdr:colOff>19050</xdr:colOff>
                    <xdr:row>21</xdr:row>
                    <xdr:rowOff>19050</xdr:rowOff>
                  </to>
                </anchor>
              </controlPr>
            </control>
          </mc:Choice>
        </mc:AlternateContent>
        <mc:AlternateContent xmlns:mc="http://schemas.openxmlformats.org/markup-compatibility/2006">
          <mc:Choice Requires="x14">
            <control shapeId="1270788" r:id="rId7" name="Check Box 153">
              <controlPr defaultSize="0" autoFill="0" autoLine="0" autoPict="0">
                <anchor moveWithCells="1">
                  <from>
                    <xdr:col>23</xdr:col>
                    <xdr:colOff>76200</xdr:colOff>
                    <xdr:row>31</xdr:row>
                    <xdr:rowOff>161925</xdr:rowOff>
                  </from>
                  <to>
                    <xdr:col>25</xdr:col>
                    <xdr:colOff>161925</xdr:colOff>
                    <xdr:row>32</xdr:row>
                    <xdr:rowOff>152400</xdr:rowOff>
                  </to>
                </anchor>
              </controlPr>
            </control>
          </mc:Choice>
        </mc:AlternateContent>
        <mc:AlternateContent xmlns:mc="http://schemas.openxmlformats.org/markup-compatibility/2006">
          <mc:Choice Requires="x14">
            <control shapeId="1270789" r:id="rId8" name="Check Box 154">
              <controlPr defaultSize="0" autoFill="0" autoLine="0" autoPict="0">
                <anchor moveWithCells="1">
                  <from>
                    <xdr:col>3</xdr:col>
                    <xdr:colOff>152400</xdr:colOff>
                    <xdr:row>31</xdr:row>
                    <xdr:rowOff>161925</xdr:rowOff>
                  </from>
                  <to>
                    <xdr:col>6</xdr:col>
                    <xdr:colOff>66675</xdr:colOff>
                    <xdr:row>33</xdr:row>
                    <xdr:rowOff>38100</xdr:rowOff>
                  </to>
                </anchor>
              </controlPr>
            </control>
          </mc:Choice>
        </mc:AlternateContent>
        <mc:AlternateContent xmlns:mc="http://schemas.openxmlformats.org/markup-compatibility/2006">
          <mc:Choice Requires="x14">
            <control shapeId="1270790" r:id="rId9" name="Check Box 6">
              <controlPr defaultSize="0" autoFill="0" autoLine="0" autoPict="0">
                <anchor moveWithCells="1">
                  <from>
                    <xdr:col>17</xdr:col>
                    <xdr:colOff>152400</xdr:colOff>
                    <xdr:row>35</xdr:row>
                    <xdr:rowOff>123825</xdr:rowOff>
                  </from>
                  <to>
                    <xdr:col>20</xdr:col>
                    <xdr:colOff>171450</xdr:colOff>
                    <xdr:row>36</xdr:row>
                    <xdr:rowOff>152400</xdr:rowOff>
                  </to>
                </anchor>
              </controlPr>
            </control>
          </mc:Choice>
        </mc:AlternateContent>
        <mc:AlternateContent xmlns:mc="http://schemas.openxmlformats.org/markup-compatibility/2006">
          <mc:Choice Requires="x14">
            <control shapeId="1270791" r:id="rId10" name="Check Box 7">
              <controlPr defaultSize="0" autoFill="0" autoLine="0" autoPict="0">
                <anchor moveWithCells="1">
                  <from>
                    <xdr:col>21</xdr:col>
                    <xdr:colOff>38100</xdr:colOff>
                    <xdr:row>35</xdr:row>
                    <xdr:rowOff>123825</xdr:rowOff>
                  </from>
                  <to>
                    <xdr:col>24</xdr:col>
                    <xdr:colOff>47625</xdr:colOff>
                    <xdr:row>36</xdr:row>
                    <xdr:rowOff>142875</xdr:rowOff>
                  </to>
                </anchor>
              </controlPr>
            </control>
          </mc:Choice>
        </mc:AlternateContent>
        <mc:AlternateContent xmlns:mc="http://schemas.openxmlformats.org/markup-compatibility/2006">
          <mc:Choice Requires="x14">
            <control shapeId="1270792" r:id="rId11" name="Check Box 8">
              <controlPr defaultSize="0" autoFill="0" autoLine="0" autoPict="0">
                <anchor moveWithCells="1">
                  <from>
                    <xdr:col>17</xdr:col>
                    <xdr:colOff>152400</xdr:colOff>
                    <xdr:row>28</xdr:row>
                    <xdr:rowOff>9525</xdr:rowOff>
                  </from>
                  <to>
                    <xdr:col>20</xdr:col>
                    <xdr:colOff>171450</xdr:colOff>
                    <xdr:row>29</xdr:row>
                    <xdr:rowOff>28575</xdr:rowOff>
                  </to>
                </anchor>
              </controlPr>
            </control>
          </mc:Choice>
        </mc:AlternateContent>
        <mc:AlternateContent xmlns:mc="http://schemas.openxmlformats.org/markup-compatibility/2006">
          <mc:Choice Requires="x14">
            <control shapeId="1270793" r:id="rId12" name="Check Box 9">
              <controlPr defaultSize="0" autoFill="0" autoLine="0" autoPict="0">
                <anchor moveWithCells="1">
                  <from>
                    <xdr:col>21</xdr:col>
                    <xdr:colOff>38100</xdr:colOff>
                    <xdr:row>28</xdr:row>
                    <xdr:rowOff>9525</xdr:rowOff>
                  </from>
                  <to>
                    <xdr:col>24</xdr:col>
                    <xdr:colOff>47625</xdr:colOff>
                    <xdr:row>29</xdr:row>
                    <xdr:rowOff>28575</xdr:rowOff>
                  </to>
                </anchor>
              </controlPr>
            </control>
          </mc:Choice>
        </mc:AlternateContent>
        <mc:AlternateContent xmlns:mc="http://schemas.openxmlformats.org/markup-compatibility/2006">
          <mc:Choice Requires="x14">
            <control shapeId="1270794" r:id="rId13" name="Check Box 10">
              <controlPr defaultSize="0" autoFill="0" autoLine="0" autoPict="0">
                <anchor moveWithCells="1">
                  <from>
                    <xdr:col>17</xdr:col>
                    <xdr:colOff>152400</xdr:colOff>
                    <xdr:row>15</xdr:row>
                    <xdr:rowOff>0</xdr:rowOff>
                  </from>
                  <to>
                    <xdr:col>20</xdr:col>
                    <xdr:colOff>171450</xdr:colOff>
                    <xdr:row>16</xdr:row>
                    <xdr:rowOff>19050</xdr:rowOff>
                  </to>
                </anchor>
              </controlPr>
            </control>
          </mc:Choice>
        </mc:AlternateContent>
        <mc:AlternateContent xmlns:mc="http://schemas.openxmlformats.org/markup-compatibility/2006">
          <mc:Choice Requires="x14">
            <control shapeId="1270795" r:id="rId14" name="Check Box 11">
              <controlPr defaultSize="0" autoFill="0" autoLine="0" autoPict="0">
                <anchor moveWithCells="1">
                  <from>
                    <xdr:col>21</xdr:col>
                    <xdr:colOff>38100</xdr:colOff>
                    <xdr:row>15</xdr:row>
                    <xdr:rowOff>0</xdr:rowOff>
                  </from>
                  <to>
                    <xdr:col>24</xdr:col>
                    <xdr:colOff>47625</xdr:colOff>
                    <xdr:row>16</xdr:row>
                    <xdr:rowOff>19050</xdr:rowOff>
                  </to>
                </anchor>
              </controlPr>
            </control>
          </mc:Choice>
        </mc:AlternateContent>
        <mc:AlternateContent xmlns:mc="http://schemas.openxmlformats.org/markup-compatibility/2006">
          <mc:Choice Requires="x14">
            <control shapeId="1270796" r:id="rId15" name="Check Box 12">
              <controlPr defaultSize="0" autoFill="0" autoLine="0" autoPict="0">
                <anchor moveWithCells="1">
                  <from>
                    <xdr:col>17</xdr:col>
                    <xdr:colOff>152400</xdr:colOff>
                    <xdr:row>12</xdr:row>
                    <xdr:rowOff>161925</xdr:rowOff>
                  </from>
                  <to>
                    <xdr:col>20</xdr:col>
                    <xdr:colOff>171450</xdr:colOff>
                    <xdr:row>14</xdr:row>
                    <xdr:rowOff>9525</xdr:rowOff>
                  </to>
                </anchor>
              </controlPr>
            </control>
          </mc:Choice>
        </mc:AlternateContent>
        <mc:AlternateContent xmlns:mc="http://schemas.openxmlformats.org/markup-compatibility/2006">
          <mc:Choice Requires="x14">
            <control shapeId="1270797" r:id="rId16" name="Check Box 13">
              <controlPr defaultSize="0" autoFill="0" autoLine="0" autoPict="0">
                <anchor moveWithCells="1">
                  <from>
                    <xdr:col>21</xdr:col>
                    <xdr:colOff>38100</xdr:colOff>
                    <xdr:row>12</xdr:row>
                    <xdr:rowOff>161925</xdr:rowOff>
                  </from>
                  <to>
                    <xdr:col>24</xdr:col>
                    <xdr:colOff>47625</xdr:colOff>
                    <xdr:row>14</xdr:row>
                    <xdr:rowOff>9525</xdr:rowOff>
                  </to>
                </anchor>
              </controlPr>
            </control>
          </mc:Choice>
        </mc:AlternateContent>
        <mc:AlternateContent xmlns:mc="http://schemas.openxmlformats.org/markup-compatibility/2006">
          <mc:Choice Requires="x14">
            <control shapeId="1270798" r:id="rId17" name="Check Box 14">
              <controlPr defaultSize="0" autoFill="0" autoLine="0" autoPict="0">
                <anchor moveWithCells="1">
                  <from>
                    <xdr:col>17</xdr:col>
                    <xdr:colOff>152400</xdr:colOff>
                    <xdr:row>3</xdr:row>
                    <xdr:rowOff>133350</xdr:rowOff>
                  </from>
                  <to>
                    <xdr:col>20</xdr:col>
                    <xdr:colOff>171450</xdr:colOff>
                    <xdr:row>4</xdr:row>
                    <xdr:rowOff>152400</xdr:rowOff>
                  </to>
                </anchor>
              </controlPr>
            </control>
          </mc:Choice>
        </mc:AlternateContent>
        <mc:AlternateContent xmlns:mc="http://schemas.openxmlformats.org/markup-compatibility/2006">
          <mc:Choice Requires="x14">
            <control shapeId="1270799" r:id="rId18" name="Check Box 15">
              <controlPr defaultSize="0" autoFill="0" autoLine="0" autoPict="0">
                <anchor moveWithCells="1">
                  <from>
                    <xdr:col>21</xdr:col>
                    <xdr:colOff>38100</xdr:colOff>
                    <xdr:row>3</xdr:row>
                    <xdr:rowOff>133350</xdr:rowOff>
                  </from>
                  <to>
                    <xdr:col>24</xdr:col>
                    <xdr:colOff>47625</xdr:colOff>
                    <xdr:row>4</xdr:row>
                    <xdr:rowOff>152400</xdr:rowOff>
                  </to>
                </anchor>
              </controlPr>
            </control>
          </mc:Choice>
        </mc:AlternateContent>
        <mc:AlternateContent xmlns:mc="http://schemas.openxmlformats.org/markup-compatibility/2006">
          <mc:Choice Requires="x14">
            <control shapeId="1270800" r:id="rId19" name="Check Box 16">
              <controlPr defaultSize="0" autoFill="0" autoLine="0" autoPict="0">
                <anchor moveWithCells="1">
                  <from>
                    <xdr:col>17</xdr:col>
                    <xdr:colOff>152400</xdr:colOff>
                    <xdr:row>4</xdr:row>
                    <xdr:rowOff>161925</xdr:rowOff>
                  </from>
                  <to>
                    <xdr:col>20</xdr:col>
                    <xdr:colOff>171450</xdr:colOff>
                    <xdr:row>6</xdr:row>
                    <xdr:rowOff>9525</xdr:rowOff>
                  </to>
                </anchor>
              </controlPr>
            </control>
          </mc:Choice>
        </mc:AlternateContent>
        <mc:AlternateContent xmlns:mc="http://schemas.openxmlformats.org/markup-compatibility/2006">
          <mc:Choice Requires="x14">
            <control shapeId="1270801" r:id="rId20" name="Check Box 17">
              <controlPr defaultSize="0" autoFill="0" autoLine="0" autoPict="0">
                <anchor moveWithCells="1">
                  <from>
                    <xdr:col>21</xdr:col>
                    <xdr:colOff>38100</xdr:colOff>
                    <xdr:row>4</xdr:row>
                    <xdr:rowOff>161925</xdr:rowOff>
                  </from>
                  <to>
                    <xdr:col>24</xdr:col>
                    <xdr:colOff>47625</xdr:colOff>
                    <xdr:row>6</xdr:row>
                    <xdr:rowOff>9525</xdr:rowOff>
                  </to>
                </anchor>
              </controlPr>
            </control>
          </mc:Choice>
        </mc:AlternateContent>
        <mc:AlternateContent xmlns:mc="http://schemas.openxmlformats.org/markup-compatibility/2006">
          <mc:Choice Requires="x14">
            <control shapeId="1270802" r:id="rId21" name="Check Box 18">
              <controlPr defaultSize="0" autoFill="0" autoLine="0" autoPict="0">
                <anchor moveWithCells="1">
                  <from>
                    <xdr:col>17</xdr:col>
                    <xdr:colOff>19050</xdr:colOff>
                    <xdr:row>22</xdr:row>
                    <xdr:rowOff>0</xdr:rowOff>
                  </from>
                  <to>
                    <xdr:col>21</xdr:col>
                    <xdr:colOff>38100</xdr:colOff>
                    <xdr:row>23</xdr:row>
                    <xdr:rowOff>9525</xdr:rowOff>
                  </to>
                </anchor>
              </controlPr>
            </control>
          </mc:Choice>
        </mc:AlternateContent>
        <mc:AlternateContent xmlns:mc="http://schemas.openxmlformats.org/markup-compatibility/2006">
          <mc:Choice Requires="x14">
            <control shapeId="1270803" r:id="rId22" name="Check Box 19">
              <controlPr defaultSize="0" autoFill="0" autoLine="0" autoPict="0">
                <anchor moveWithCells="1">
                  <from>
                    <xdr:col>20</xdr:col>
                    <xdr:colOff>171450</xdr:colOff>
                    <xdr:row>22</xdr:row>
                    <xdr:rowOff>0</xdr:rowOff>
                  </from>
                  <to>
                    <xdr:col>26</xdr:col>
                    <xdr:colOff>28575</xdr:colOff>
                    <xdr:row>23</xdr:row>
                    <xdr:rowOff>9525</xdr:rowOff>
                  </to>
                </anchor>
              </controlPr>
            </control>
          </mc:Choice>
        </mc:AlternateContent>
        <mc:AlternateContent xmlns:mc="http://schemas.openxmlformats.org/markup-compatibility/2006">
          <mc:Choice Requires="x14">
            <control shapeId="1270804" r:id="rId23" name="Check Box 20">
              <controlPr defaultSize="0" autoFill="0" autoLine="0" autoPict="0">
                <anchor moveWithCells="1">
                  <from>
                    <xdr:col>13</xdr:col>
                    <xdr:colOff>171450</xdr:colOff>
                    <xdr:row>22</xdr:row>
                    <xdr:rowOff>0</xdr:rowOff>
                  </from>
                  <to>
                    <xdr:col>17</xdr:col>
                    <xdr:colOff>19050</xdr:colOff>
                    <xdr:row>23</xdr:row>
                    <xdr:rowOff>9525</xdr:rowOff>
                  </to>
                </anchor>
              </controlPr>
            </control>
          </mc:Choice>
        </mc:AlternateContent>
        <mc:AlternateContent xmlns:mc="http://schemas.openxmlformats.org/markup-compatibility/2006">
          <mc:Choice Requires="x14">
            <control shapeId="1270805" r:id="rId24" name="Check Box 21">
              <controlPr defaultSize="0" autoFill="0" autoLine="0" autoPict="0">
                <anchor moveWithCells="1">
                  <from>
                    <xdr:col>17</xdr:col>
                    <xdr:colOff>19050</xdr:colOff>
                    <xdr:row>24</xdr:row>
                    <xdr:rowOff>0</xdr:rowOff>
                  </from>
                  <to>
                    <xdr:col>21</xdr:col>
                    <xdr:colOff>38100</xdr:colOff>
                    <xdr:row>25</xdr:row>
                    <xdr:rowOff>9525</xdr:rowOff>
                  </to>
                </anchor>
              </controlPr>
            </control>
          </mc:Choice>
        </mc:AlternateContent>
        <mc:AlternateContent xmlns:mc="http://schemas.openxmlformats.org/markup-compatibility/2006">
          <mc:Choice Requires="x14">
            <control shapeId="1270806" r:id="rId25" name="Check Box 22">
              <controlPr defaultSize="0" autoFill="0" autoLine="0" autoPict="0">
                <anchor moveWithCells="1">
                  <from>
                    <xdr:col>20</xdr:col>
                    <xdr:colOff>171450</xdr:colOff>
                    <xdr:row>24</xdr:row>
                    <xdr:rowOff>0</xdr:rowOff>
                  </from>
                  <to>
                    <xdr:col>26</xdr:col>
                    <xdr:colOff>28575</xdr:colOff>
                    <xdr:row>25</xdr:row>
                    <xdr:rowOff>9525</xdr:rowOff>
                  </to>
                </anchor>
              </controlPr>
            </control>
          </mc:Choice>
        </mc:AlternateContent>
        <mc:AlternateContent xmlns:mc="http://schemas.openxmlformats.org/markup-compatibility/2006">
          <mc:Choice Requires="x14">
            <control shapeId="1270807" r:id="rId26" name="Check Box 23">
              <controlPr defaultSize="0" autoFill="0" autoLine="0" autoPict="0">
                <anchor moveWithCells="1">
                  <from>
                    <xdr:col>13</xdr:col>
                    <xdr:colOff>171450</xdr:colOff>
                    <xdr:row>24</xdr:row>
                    <xdr:rowOff>0</xdr:rowOff>
                  </from>
                  <to>
                    <xdr:col>17</xdr:col>
                    <xdr:colOff>19050</xdr:colOff>
                    <xdr:row>25</xdr:row>
                    <xdr:rowOff>9525</xdr:rowOff>
                  </to>
                </anchor>
              </controlPr>
            </control>
          </mc:Choice>
        </mc:AlternateContent>
        <mc:AlternateContent xmlns:mc="http://schemas.openxmlformats.org/markup-compatibility/2006">
          <mc:Choice Requires="x14">
            <control shapeId="1270808" r:id="rId27" name="Check Box 53">
              <controlPr defaultSize="0" autoFill="0" autoLine="0" autoPict="0" altText="両方なし">
                <anchor moveWithCells="1">
                  <from>
                    <xdr:col>3</xdr:col>
                    <xdr:colOff>9525</xdr:colOff>
                    <xdr:row>39</xdr:row>
                    <xdr:rowOff>0</xdr:rowOff>
                  </from>
                  <to>
                    <xdr:col>5</xdr:col>
                    <xdr:colOff>161925</xdr:colOff>
                    <xdr:row>40</xdr:row>
                    <xdr:rowOff>9525</xdr:rowOff>
                  </to>
                </anchor>
              </controlPr>
            </control>
          </mc:Choice>
        </mc:AlternateContent>
        <mc:AlternateContent xmlns:mc="http://schemas.openxmlformats.org/markup-compatibility/2006">
          <mc:Choice Requires="x14">
            <control shapeId="1270809" r:id="rId28" name="Check Box 173">
              <controlPr defaultSize="0" autoFill="0" autoLine="0" autoPict="0">
                <anchor moveWithCells="1">
                  <from>
                    <xdr:col>6</xdr:col>
                    <xdr:colOff>0</xdr:colOff>
                    <xdr:row>39</xdr:row>
                    <xdr:rowOff>9525</xdr:rowOff>
                  </from>
                  <to>
                    <xdr:col>8</xdr:col>
                    <xdr:colOff>85725</xdr:colOff>
                    <xdr:row>40</xdr:row>
                    <xdr:rowOff>9525</xdr:rowOff>
                  </to>
                </anchor>
              </controlPr>
            </control>
          </mc:Choice>
        </mc:AlternateContent>
        <mc:AlternateContent xmlns:mc="http://schemas.openxmlformats.org/markup-compatibility/2006">
          <mc:Choice Requires="x14">
            <control shapeId="1270810" r:id="rId29" name="Check Box 26">
              <controlPr defaultSize="0" autoFill="0" autoLine="0" autoPict="0">
                <anchor moveWithCells="1">
                  <from>
                    <xdr:col>12</xdr:col>
                    <xdr:colOff>171450</xdr:colOff>
                    <xdr:row>39</xdr:row>
                    <xdr:rowOff>9525</xdr:rowOff>
                  </from>
                  <to>
                    <xdr:col>15</xdr:col>
                    <xdr:colOff>76200</xdr:colOff>
                    <xdr:row>40</xdr:row>
                    <xdr:rowOff>9525</xdr:rowOff>
                  </to>
                </anchor>
              </controlPr>
            </control>
          </mc:Choice>
        </mc:AlternateContent>
        <mc:AlternateContent xmlns:mc="http://schemas.openxmlformats.org/markup-compatibility/2006">
          <mc:Choice Requires="x14">
            <control shapeId="1270811" r:id="rId30" name="Check Box 50">
              <controlPr defaultSize="0" autoFill="0" autoLine="0" autoPict="0" altText="両方なし">
                <anchor moveWithCells="1">
                  <from>
                    <xdr:col>20</xdr:col>
                    <xdr:colOff>161925</xdr:colOff>
                    <xdr:row>38</xdr:row>
                    <xdr:rowOff>161925</xdr:rowOff>
                  </from>
                  <to>
                    <xdr:col>24</xdr:col>
                    <xdr:colOff>114300</xdr:colOff>
                    <xdr:row>40</xdr:row>
                    <xdr:rowOff>28575</xdr:rowOff>
                  </to>
                </anchor>
              </controlPr>
            </control>
          </mc:Choice>
        </mc:AlternateContent>
        <mc:AlternateContent xmlns:mc="http://schemas.openxmlformats.org/markup-compatibility/2006">
          <mc:Choice Requires="x14">
            <control shapeId="1270812" r:id="rId31" name="Check Box 28">
              <controlPr defaultSize="0" autoFill="0" autoLine="0" autoPict="0">
                <anchor moveWithCells="1">
                  <from>
                    <xdr:col>17</xdr:col>
                    <xdr:colOff>152400</xdr:colOff>
                    <xdr:row>41</xdr:row>
                    <xdr:rowOff>0</xdr:rowOff>
                  </from>
                  <to>
                    <xdr:col>20</xdr:col>
                    <xdr:colOff>171450</xdr:colOff>
                    <xdr:row>42</xdr:row>
                    <xdr:rowOff>19050</xdr:rowOff>
                  </to>
                </anchor>
              </controlPr>
            </control>
          </mc:Choice>
        </mc:AlternateContent>
        <mc:AlternateContent xmlns:mc="http://schemas.openxmlformats.org/markup-compatibility/2006">
          <mc:Choice Requires="x14">
            <control shapeId="1270813" r:id="rId32" name="Check Box 29">
              <controlPr defaultSize="0" autoFill="0" autoLine="0" autoPict="0">
                <anchor moveWithCells="1">
                  <from>
                    <xdr:col>21</xdr:col>
                    <xdr:colOff>38100</xdr:colOff>
                    <xdr:row>41</xdr:row>
                    <xdr:rowOff>0</xdr:rowOff>
                  </from>
                  <to>
                    <xdr:col>24</xdr:col>
                    <xdr:colOff>47625</xdr:colOff>
                    <xdr:row>42</xdr:row>
                    <xdr:rowOff>19050</xdr:rowOff>
                  </to>
                </anchor>
              </controlPr>
            </control>
          </mc:Choice>
        </mc:AlternateContent>
        <mc:AlternateContent xmlns:mc="http://schemas.openxmlformats.org/markup-compatibility/2006">
          <mc:Choice Requires="x14">
            <control shapeId="1270814" r:id="rId33" name="Check Box 30">
              <controlPr defaultSize="0" autoFill="0" autoLine="0" autoPict="0">
                <anchor moveWithCells="1">
                  <from>
                    <xdr:col>17</xdr:col>
                    <xdr:colOff>152400</xdr:colOff>
                    <xdr:row>43</xdr:row>
                    <xdr:rowOff>9525</xdr:rowOff>
                  </from>
                  <to>
                    <xdr:col>20</xdr:col>
                    <xdr:colOff>171450</xdr:colOff>
                    <xdr:row>44</xdr:row>
                    <xdr:rowOff>28575</xdr:rowOff>
                  </to>
                </anchor>
              </controlPr>
            </control>
          </mc:Choice>
        </mc:AlternateContent>
        <mc:AlternateContent xmlns:mc="http://schemas.openxmlformats.org/markup-compatibility/2006">
          <mc:Choice Requires="x14">
            <control shapeId="1270815" r:id="rId34" name="Check Box 31">
              <controlPr defaultSize="0" autoFill="0" autoLine="0" autoPict="0">
                <anchor moveWithCells="1">
                  <from>
                    <xdr:col>21</xdr:col>
                    <xdr:colOff>38100</xdr:colOff>
                    <xdr:row>43</xdr:row>
                    <xdr:rowOff>9525</xdr:rowOff>
                  </from>
                  <to>
                    <xdr:col>24</xdr:col>
                    <xdr:colOff>47625</xdr:colOff>
                    <xdr:row>44</xdr:row>
                    <xdr:rowOff>19050</xdr:rowOff>
                  </to>
                </anchor>
              </controlPr>
            </control>
          </mc:Choice>
        </mc:AlternateContent>
        <mc:AlternateContent xmlns:mc="http://schemas.openxmlformats.org/markup-compatibility/2006">
          <mc:Choice Requires="x14">
            <control shapeId="1270816" r:id="rId35" name="Check Box 32">
              <controlPr defaultSize="0" autoFill="0" autoLine="0" autoPict="0">
                <anchor moveWithCells="1">
                  <from>
                    <xdr:col>17</xdr:col>
                    <xdr:colOff>152400</xdr:colOff>
                    <xdr:row>45</xdr:row>
                    <xdr:rowOff>161925</xdr:rowOff>
                  </from>
                  <to>
                    <xdr:col>20</xdr:col>
                    <xdr:colOff>171450</xdr:colOff>
                    <xdr:row>47</xdr:row>
                    <xdr:rowOff>9525</xdr:rowOff>
                  </to>
                </anchor>
              </controlPr>
            </control>
          </mc:Choice>
        </mc:AlternateContent>
        <mc:AlternateContent xmlns:mc="http://schemas.openxmlformats.org/markup-compatibility/2006">
          <mc:Choice Requires="x14">
            <control shapeId="1270817" r:id="rId36" name="Check Box 33">
              <controlPr defaultSize="0" autoFill="0" autoLine="0" autoPict="0">
                <anchor moveWithCells="1">
                  <from>
                    <xdr:col>21</xdr:col>
                    <xdr:colOff>38100</xdr:colOff>
                    <xdr:row>45</xdr:row>
                    <xdr:rowOff>161925</xdr:rowOff>
                  </from>
                  <to>
                    <xdr:col>24</xdr:col>
                    <xdr:colOff>47625</xdr:colOff>
                    <xdr:row>47</xdr:row>
                    <xdr:rowOff>9525</xdr:rowOff>
                  </to>
                </anchor>
              </controlPr>
            </control>
          </mc:Choice>
        </mc:AlternateContent>
        <mc:AlternateContent xmlns:mc="http://schemas.openxmlformats.org/markup-compatibility/2006">
          <mc:Choice Requires="x14">
            <control shapeId="1270818" r:id="rId37" name="Check Box 34">
              <controlPr defaultSize="0" autoFill="0" autoLine="0" autoPict="0">
                <anchor moveWithCells="1">
                  <from>
                    <xdr:col>17</xdr:col>
                    <xdr:colOff>152400</xdr:colOff>
                    <xdr:row>60</xdr:row>
                    <xdr:rowOff>0</xdr:rowOff>
                  </from>
                  <to>
                    <xdr:col>20</xdr:col>
                    <xdr:colOff>171450</xdr:colOff>
                    <xdr:row>61</xdr:row>
                    <xdr:rowOff>19050</xdr:rowOff>
                  </to>
                </anchor>
              </controlPr>
            </control>
          </mc:Choice>
        </mc:AlternateContent>
        <mc:AlternateContent xmlns:mc="http://schemas.openxmlformats.org/markup-compatibility/2006">
          <mc:Choice Requires="x14">
            <control shapeId="1270819" r:id="rId38" name="Check Box 35">
              <controlPr defaultSize="0" autoFill="0" autoLine="0" autoPict="0">
                <anchor moveWithCells="1">
                  <from>
                    <xdr:col>21</xdr:col>
                    <xdr:colOff>38100</xdr:colOff>
                    <xdr:row>60</xdr:row>
                    <xdr:rowOff>0</xdr:rowOff>
                  </from>
                  <to>
                    <xdr:col>24</xdr:col>
                    <xdr:colOff>47625</xdr:colOff>
                    <xdr:row>61</xdr:row>
                    <xdr:rowOff>19050</xdr:rowOff>
                  </to>
                </anchor>
              </controlPr>
            </control>
          </mc:Choice>
        </mc:AlternateContent>
        <mc:AlternateContent xmlns:mc="http://schemas.openxmlformats.org/markup-compatibility/2006">
          <mc:Choice Requires="x14">
            <control shapeId="1270820" r:id="rId39" name="Check Box 36">
              <controlPr defaultSize="0" autoFill="0" autoLine="0" autoPict="0">
                <anchor moveWithCells="1">
                  <from>
                    <xdr:col>17</xdr:col>
                    <xdr:colOff>152400</xdr:colOff>
                    <xdr:row>57</xdr:row>
                    <xdr:rowOff>0</xdr:rowOff>
                  </from>
                  <to>
                    <xdr:col>20</xdr:col>
                    <xdr:colOff>171450</xdr:colOff>
                    <xdr:row>58</xdr:row>
                    <xdr:rowOff>19050</xdr:rowOff>
                  </to>
                </anchor>
              </controlPr>
            </control>
          </mc:Choice>
        </mc:AlternateContent>
        <mc:AlternateContent xmlns:mc="http://schemas.openxmlformats.org/markup-compatibility/2006">
          <mc:Choice Requires="x14">
            <control shapeId="1270821" r:id="rId40" name="Check Box 37">
              <controlPr defaultSize="0" autoFill="0" autoLine="0" autoPict="0">
                <anchor moveWithCells="1">
                  <from>
                    <xdr:col>21</xdr:col>
                    <xdr:colOff>38100</xdr:colOff>
                    <xdr:row>57</xdr:row>
                    <xdr:rowOff>0</xdr:rowOff>
                  </from>
                  <to>
                    <xdr:col>24</xdr:col>
                    <xdr:colOff>47625</xdr:colOff>
                    <xdr:row>58</xdr:row>
                    <xdr:rowOff>19050</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59BB42-693A-4146-A51E-15C02C2AEE7E}">
  <sheetPr>
    <tabColor theme="7" tint="0.59999389629810485"/>
    <pageSetUpPr fitToPage="1"/>
  </sheetPr>
  <dimension ref="A1:BO70"/>
  <sheetViews>
    <sheetView showGridLines="0" view="pageBreakPreview" zoomScaleNormal="100" zoomScaleSheetLayoutView="100" workbookViewId="0">
      <selection activeCell="AP2" sqref="AP2"/>
    </sheetView>
  </sheetViews>
  <sheetFormatPr defaultColWidth="8" defaultRowHeight="12"/>
  <cols>
    <col min="1" max="1" width="1.375" style="11" customWidth="1"/>
    <col min="2" max="12" width="2.375" style="11" customWidth="1"/>
    <col min="13" max="13" width="2.375" style="223" customWidth="1"/>
    <col min="14" max="101" width="2.375" style="11" customWidth="1"/>
    <col min="102" max="16384" width="8" style="11"/>
  </cols>
  <sheetData>
    <row r="1" spans="1:67" ht="14.1" customHeight="1">
      <c r="A1" s="3134" t="s">
        <v>1203</v>
      </c>
      <c r="B1" s="3134"/>
      <c r="C1" s="3134"/>
      <c r="D1" s="3134"/>
      <c r="E1" s="3134"/>
      <c r="F1" s="3134"/>
      <c r="G1" s="3134"/>
      <c r="H1" s="3134"/>
      <c r="I1" s="3134"/>
      <c r="J1" s="3134"/>
      <c r="K1" s="3134"/>
      <c r="L1" s="3134"/>
      <c r="M1" s="3134"/>
      <c r="N1" s="3134"/>
      <c r="O1" s="3134"/>
      <c r="P1" s="3134"/>
      <c r="Q1" s="3134"/>
      <c r="R1" s="3134"/>
      <c r="S1" s="3134"/>
      <c r="T1" s="3134"/>
      <c r="U1" s="3134"/>
      <c r="V1" s="3134"/>
      <c r="W1" s="3134"/>
      <c r="X1" s="3134"/>
      <c r="Y1" s="3134"/>
      <c r="Z1" s="3134"/>
      <c r="AA1" s="3134"/>
      <c r="AB1" s="3134"/>
      <c r="AC1" s="3134"/>
      <c r="AD1" s="3134"/>
      <c r="AE1" s="3134"/>
      <c r="AF1" s="3134"/>
      <c r="AG1" s="3134"/>
      <c r="AH1" s="3134"/>
      <c r="AI1" s="3134"/>
      <c r="AJ1" s="3134"/>
      <c r="AK1" s="3134"/>
      <c r="AL1" s="3134"/>
      <c r="AM1" s="3134"/>
      <c r="AN1" s="3134"/>
      <c r="AO1" s="297"/>
      <c r="AP1" s="297"/>
      <c r="AQ1" s="297"/>
      <c r="AR1" s="297"/>
      <c r="AS1" s="297"/>
    </row>
    <row r="2" spans="1:67" ht="5.0999999999999996" customHeight="1" thickBot="1"/>
    <row r="3" spans="1:67" ht="14.1" customHeight="1">
      <c r="B3" s="3135" t="s">
        <v>1285</v>
      </c>
      <c r="C3" s="3136"/>
      <c r="D3" s="3136"/>
      <c r="E3" s="3136"/>
      <c r="F3" s="3136"/>
      <c r="G3" s="3136"/>
      <c r="H3" s="3136"/>
      <c r="I3" s="3136"/>
      <c r="J3" s="3136"/>
      <c r="K3" s="3136"/>
      <c r="L3" s="3136"/>
      <c r="M3" s="3136"/>
      <c r="N3" s="3136"/>
      <c r="O3" s="3136"/>
      <c r="P3" s="3136"/>
      <c r="Q3" s="3136"/>
      <c r="R3" s="3136"/>
      <c r="S3" s="3136"/>
      <c r="T3" s="3136"/>
      <c r="U3" s="3136"/>
      <c r="V3" s="3136"/>
      <c r="W3" s="3136"/>
      <c r="X3" s="3136"/>
      <c r="Y3" s="3136"/>
      <c r="Z3" s="3136"/>
      <c r="AA3" s="3137"/>
      <c r="AB3" s="3138" t="s">
        <v>118</v>
      </c>
      <c r="AC3" s="3136"/>
      <c r="AD3" s="3136"/>
      <c r="AE3" s="3136"/>
      <c r="AF3" s="3136"/>
      <c r="AG3" s="3136"/>
      <c r="AH3" s="3136"/>
      <c r="AI3" s="3136"/>
      <c r="AJ3" s="3136"/>
      <c r="AK3" s="3136"/>
      <c r="AL3" s="3136"/>
      <c r="AM3" s="3136"/>
      <c r="AN3" s="3139"/>
      <c r="AO3" s="22"/>
    </row>
    <row r="4" spans="1:67" ht="14.1" customHeight="1">
      <c r="B4" s="3140" t="s">
        <v>477</v>
      </c>
      <c r="C4" s="3141"/>
      <c r="D4" s="3142" t="s">
        <v>1286</v>
      </c>
      <c r="E4" s="3142"/>
      <c r="F4" s="3142"/>
      <c r="G4" s="3142"/>
      <c r="H4" s="3142"/>
      <c r="I4" s="3142"/>
      <c r="J4" s="3142"/>
      <c r="K4" s="3142"/>
      <c r="L4" s="3142"/>
      <c r="M4" s="3142"/>
      <c r="N4" s="3142"/>
      <c r="O4" s="3142"/>
      <c r="P4" s="3142"/>
      <c r="Q4" s="3142"/>
      <c r="R4" s="3142"/>
      <c r="S4" s="3142"/>
      <c r="T4" s="3142"/>
      <c r="U4" s="3142"/>
      <c r="V4" s="3142"/>
      <c r="W4" s="3142"/>
      <c r="X4" s="3142"/>
      <c r="Y4" s="3142"/>
      <c r="Z4" s="3142"/>
      <c r="AA4" s="450"/>
      <c r="AD4" s="45"/>
      <c r="AE4" s="45"/>
      <c r="AF4" s="45"/>
      <c r="AG4" s="45"/>
      <c r="AH4" s="45"/>
      <c r="AI4" s="45"/>
      <c r="AJ4" s="45"/>
      <c r="AK4" s="45"/>
      <c r="AL4" s="45"/>
      <c r="AM4" s="45"/>
      <c r="AN4" s="157"/>
      <c r="AO4" s="22"/>
    </row>
    <row r="5" spans="1:67" ht="14.1" customHeight="1">
      <c r="B5" s="155"/>
      <c r="C5" s="355" t="s">
        <v>150</v>
      </c>
      <c r="D5" s="3143" t="s">
        <v>1131</v>
      </c>
      <c r="E5" s="3143"/>
      <c r="F5" s="3143"/>
      <c r="G5" s="3143"/>
      <c r="H5" s="3143"/>
      <c r="I5" s="3143"/>
      <c r="J5" s="3143"/>
      <c r="K5" s="3143"/>
      <c r="L5" s="3143"/>
      <c r="M5" s="3143"/>
      <c r="N5" s="3143"/>
      <c r="O5" s="3143"/>
      <c r="P5" s="3143"/>
      <c r="Q5" s="3143"/>
      <c r="R5" s="3143"/>
      <c r="S5" s="3143"/>
      <c r="T5" s="3143"/>
      <c r="U5" s="3143"/>
      <c r="V5" s="3143"/>
      <c r="W5" s="3143"/>
      <c r="X5" s="3143"/>
      <c r="Y5" s="3143"/>
      <c r="Z5" s="3143"/>
      <c r="AA5" s="29"/>
      <c r="AB5" s="45"/>
      <c r="AC5" s="45"/>
      <c r="AD5" s="45"/>
      <c r="AE5" s="45"/>
      <c r="AF5" s="45"/>
      <c r="AG5" s="45"/>
      <c r="AH5" s="45"/>
      <c r="AI5" s="45"/>
      <c r="AJ5" s="45"/>
      <c r="AK5" s="45"/>
      <c r="AL5" s="45"/>
      <c r="AM5" s="45"/>
      <c r="AN5" s="157"/>
      <c r="AO5" s="22"/>
    </row>
    <row r="6" spans="1:67" ht="6.75" customHeight="1">
      <c r="B6" s="155"/>
      <c r="C6" s="209"/>
      <c r="D6" s="220"/>
      <c r="E6" s="220"/>
      <c r="F6" s="220"/>
      <c r="G6" s="220"/>
      <c r="H6" s="220"/>
      <c r="I6" s="220"/>
      <c r="J6" s="220"/>
      <c r="K6" s="220"/>
      <c r="L6" s="220"/>
      <c r="M6" s="220"/>
      <c r="N6" s="220"/>
      <c r="O6" s="220"/>
      <c r="P6" s="220"/>
      <c r="Q6" s="220"/>
      <c r="R6" s="220"/>
      <c r="S6" s="220"/>
      <c r="T6" s="220"/>
      <c r="U6" s="220"/>
      <c r="V6" s="220"/>
      <c r="W6" s="220"/>
      <c r="X6" s="220"/>
      <c r="Y6" s="220"/>
      <c r="Z6" s="220"/>
      <c r="AA6" s="45"/>
      <c r="AB6" s="156"/>
      <c r="AC6" s="45"/>
      <c r="AD6" s="45"/>
      <c r="AE6" s="45"/>
      <c r="AF6" s="45"/>
      <c r="AG6" s="45"/>
      <c r="AH6" s="45"/>
      <c r="AI6" s="45"/>
      <c r="AJ6" s="45"/>
      <c r="AK6" s="45"/>
      <c r="AL6" s="45"/>
      <c r="AM6" s="45"/>
      <c r="AN6" s="157"/>
      <c r="AO6" s="22"/>
    </row>
    <row r="7" spans="1:67" ht="14.1" customHeight="1">
      <c r="A7" s="220"/>
      <c r="B7" s="3144" t="s">
        <v>629</v>
      </c>
      <c r="C7" s="3145"/>
      <c r="D7" s="3146" t="s">
        <v>1178</v>
      </c>
      <c r="E7" s="3146"/>
      <c r="F7" s="3146"/>
      <c r="G7" s="3146"/>
      <c r="H7" s="3146"/>
      <c r="I7" s="3146"/>
      <c r="J7" s="3146"/>
      <c r="K7" s="3146"/>
      <c r="L7" s="3146"/>
      <c r="M7" s="3146"/>
      <c r="N7" s="3146"/>
      <c r="O7" s="3146"/>
      <c r="P7" s="3146"/>
      <c r="Q7" s="3146"/>
      <c r="R7" s="3146"/>
      <c r="S7" s="3146"/>
      <c r="T7" s="3146"/>
      <c r="U7" s="3146"/>
      <c r="V7" s="3146"/>
      <c r="W7" s="3146"/>
      <c r="X7" s="3146"/>
      <c r="Y7" s="3146"/>
      <c r="Z7" s="3146"/>
      <c r="AA7" s="3146"/>
      <c r="AB7" s="3146"/>
      <c r="AC7" s="3146"/>
      <c r="AD7" s="3146"/>
      <c r="AE7" s="3146"/>
      <c r="AF7" s="3146"/>
      <c r="AG7" s="3146"/>
      <c r="AH7" s="3146"/>
      <c r="AI7" s="3146"/>
      <c r="AJ7" s="3146"/>
      <c r="AK7" s="3146"/>
      <c r="AL7" s="3146"/>
      <c r="AM7" s="3146"/>
      <c r="AN7" s="173"/>
    </row>
    <row r="8" spans="1:67" ht="14.1" customHeight="1">
      <c r="A8" s="220"/>
      <c r="B8" s="13"/>
      <c r="C8" s="209" t="s">
        <v>35</v>
      </c>
      <c r="D8" s="3147" t="s">
        <v>1287</v>
      </c>
      <c r="E8" s="3147"/>
      <c r="F8" s="3147"/>
      <c r="G8" s="3147"/>
      <c r="H8" s="3147"/>
      <c r="I8" s="3147"/>
      <c r="J8" s="3147"/>
      <c r="K8" s="3147"/>
      <c r="L8" s="3147"/>
      <c r="M8" s="3147"/>
      <c r="N8" s="3147"/>
      <c r="O8" s="3147"/>
      <c r="P8" s="3147"/>
      <c r="Q8" s="3147"/>
      <c r="R8" s="3147"/>
      <c r="S8" s="3147"/>
      <c r="T8" s="3147"/>
      <c r="U8" s="3147"/>
      <c r="V8" s="3147"/>
      <c r="W8" s="3147"/>
      <c r="X8" s="3147"/>
      <c r="Y8" s="3147"/>
      <c r="Z8" s="3147"/>
      <c r="AA8" s="3147"/>
      <c r="AB8" s="3147"/>
      <c r="AC8" s="3147"/>
      <c r="AD8" s="3147"/>
      <c r="AE8" s="3147"/>
      <c r="AF8" s="3147"/>
      <c r="AG8" s="3147"/>
      <c r="AH8" s="3147"/>
      <c r="AI8" s="3147"/>
      <c r="AJ8" s="3147"/>
      <c r="AK8" s="3147"/>
      <c r="AL8" s="3147"/>
      <c r="AM8" s="3147"/>
      <c r="AN8" s="15"/>
    </row>
    <row r="9" spans="1:67" ht="14.1" customHeight="1">
      <c r="A9" s="220"/>
      <c r="B9" s="13"/>
      <c r="C9" s="3148" t="s">
        <v>1177</v>
      </c>
      <c r="D9" s="3151" t="s">
        <v>242</v>
      </c>
      <c r="E9" s="3152"/>
      <c r="F9" s="3153"/>
      <c r="G9" s="3157" t="s">
        <v>240</v>
      </c>
      <c r="H9" s="3158"/>
      <c r="I9" s="3158"/>
      <c r="J9" s="3158"/>
      <c r="K9" s="3159"/>
      <c r="L9" s="3163" t="s">
        <v>53</v>
      </c>
      <c r="M9" s="3164"/>
      <c r="N9" s="3165"/>
      <c r="O9" s="3169" t="s">
        <v>241</v>
      </c>
      <c r="P9" s="3170"/>
      <c r="Q9" s="3170"/>
      <c r="R9" s="3171"/>
      <c r="S9" s="3163" t="s">
        <v>50</v>
      </c>
      <c r="T9" s="3164"/>
      <c r="U9" s="3164"/>
      <c r="V9" s="3164"/>
      <c r="W9" s="3164"/>
      <c r="X9" s="3164"/>
      <c r="Y9" s="3164"/>
      <c r="Z9" s="3164"/>
      <c r="AA9" s="3165"/>
      <c r="AB9" s="3175" t="s">
        <v>244</v>
      </c>
      <c r="AC9" s="3176"/>
      <c r="AD9" s="3176"/>
      <c r="AE9" s="3176"/>
      <c r="AF9" s="3176"/>
      <c r="AG9" s="3176"/>
      <c r="AH9" s="3177"/>
      <c r="AI9" s="3151" t="s">
        <v>230</v>
      </c>
      <c r="AJ9" s="3152"/>
      <c r="AK9" s="3152"/>
      <c r="AL9" s="3152"/>
      <c r="AM9" s="3153"/>
      <c r="AN9" s="15"/>
      <c r="AP9" s="220" t="s">
        <v>248</v>
      </c>
    </row>
    <row r="10" spans="1:67" ht="14.1" customHeight="1">
      <c r="A10" s="220"/>
      <c r="B10" s="13"/>
      <c r="C10" s="3149"/>
      <c r="D10" s="3154"/>
      <c r="E10" s="3155"/>
      <c r="F10" s="3156"/>
      <c r="G10" s="3160"/>
      <c r="H10" s="3161"/>
      <c r="I10" s="3161"/>
      <c r="J10" s="3161"/>
      <c r="K10" s="3162"/>
      <c r="L10" s="3166"/>
      <c r="M10" s="3167"/>
      <c r="N10" s="3168"/>
      <c r="O10" s="3172"/>
      <c r="P10" s="3173"/>
      <c r="Q10" s="3173"/>
      <c r="R10" s="3174"/>
      <c r="S10" s="3166"/>
      <c r="T10" s="3167"/>
      <c r="U10" s="3167"/>
      <c r="V10" s="3167"/>
      <c r="W10" s="3167"/>
      <c r="X10" s="3167"/>
      <c r="Y10" s="3167"/>
      <c r="Z10" s="3167"/>
      <c r="AA10" s="3168"/>
      <c r="AB10" s="3166" t="s">
        <v>243</v>
      </c>
      <c r="AC10" s="3167"/>
      <c r="AD10" s="3178" t="s">
        <v>245</v>
      </c>
      <c r="AE10" s="3179"/>
      <c r="AF10" s="3179"/>
      <c r="AG10" s="3179"/>
      <c r="AH10" s="3180"/>
      <c r="AI10" s="3154"/>
      <c r="AJ10" s="3155"/>
      <c r="AK10" s="3155"/>
      <c r="AL10" s="3155"/>
      <c r="AM10" s="3156"/>
      <c r="AN10" s="15"/>
      <c r="AP10" s="209"/>
      <c r="AQ10" s="3198" t="s">
        <v>247</v>
      </c>
      <c r="AR10" s="3198"/>
      <c r="AS10" s="3198"/>
      <c r="AT10" s="3198"/>
      <c r="AU10" s="3198"/>
      <c r="AV10" s="3198"/>
      <c r="AW10" s="3198"/>
      <c r="AX10" s="3200" t="s">
        <v>1533</v>
      </c>
      <c r="AY10" s="3200"/>
      <c r="AZ10" s="3200"/>
      <c r="BA10" s="3200"/>
      <c r="BB10" s="3200"/>
      <c r="BC10" s="3200"/>
      <c r="BD10" s="3200"/>
      <c r="BE10" s="3200"/>
      <c r="BF10" s="3200"/>
      <c r="BG10" s="3200"/>
      <c r="BH10" s="3200"/>
      <c r="BI10" s="3200"/>
      <c r="BJ10" s="3200"/>
      <c r="BK10" s="3200"/>
      <c r="BL10" s="3200"/>
      <c r="BM10" s="3200"/>
      <c r="BN10" s="3200"/>
      <c r="BO10" s="3200"/>
    </row>
    <row r="11" spans="1:67" ht="14.1" customHeight="1">
      <c r="A11" s="220"/>
      <c r="B11" s="13"/>
      <c r="C11" s="3149"/>
      <c r="D11" s="3202" t="s">
        <v>1135</v>
      </c>
      <c r="E11" s="3202"/>
      <c r="F11" s="3202"/>
      <c r="G11" s="3203" t="s">
        <v>1636</v>
      </c>
      <c r="H11" s="3203"/>
      <c r="I11" s="3203"/>
      <c r="J11" s="3203"/>
      <c r="K11" s="3203"/>
      <c r="L11" s="3204" t="s">
        <v>229</v>
      </c>
      <c r="M11" s="3204"/>
      <c r="N11" s="3204"/>
      <c r="O11" s="3204" t="s">
        <v>1132</v>
      </c>
      <c r="P11" s="3204"/>
      <c r="Q11" s="3204"/>
      <c r="R11" s="3204"/>
      <c r="S11" s="3205">
        <v>45352</v>
      </c>
      <c r="T11" s="3205"/>
      <c r="U11" s="3205"/>
      <c r="V11" s="3206"/>
      <c r="W11" s="451" t="s">
        <v>11</v>
      </c>
      <c r="X11" s="3207">
        <v>45412</v>
      </c>
      <c r="Y11" s="3205"/>
      <c r="Z11" s="3205"/>
      <c r="AA11" s="3205"/>
      <c r="AB11" s="3203" t="s">
        <v>255</v>
      </c>
      <c r="AC11" s="3208"/>
      <c r="AD11" s="3209" t="s">
        <v>1133</v>
      </c>
      <c r="AE11" s="3203"/>
      <c r="AF11" s="3203"/>
      <c r="AG11" s="3203"/>
      <c r="AH11" s="3203"/>
      <c r="AI11" s="3210"/>
      <c r="AJ11" s="3210"/>
      <c r="AK11" s="3210"/>
      <c r="AL11" s="3210"/>
      <c r="AM11" s="3210"/>
      <c r="AN11" s="15"/>
      <c r="AP11" s="209"/>
      <c r="AQ11" s="3199"/>
      <c r="AR11" s="3199"/>
      <c r="AS11" s="3199"/>
      <c r="AT11" s="3199"/>
      <c r="AU11" s="3199"/>
      <c r="AV11" s="3199"/>
      <c r="AW11" s="3199"/>
      <c r="AX11" s="3201"/>
      <c r="AY11" s="3201"/>
      <c r="AZ11" s="3201"/>
      <c r="BA11" s="3201"/>
      <c r="BB11" s="3201"/>
      <c r="BC11" s="3201"/>
      <c r="BD11" s="3201"/>
      <c r="BE11" s="3201"/>
      <c r="BF11" s="3201"/>
      <c r="BG11" s="3201"/>
      <c r="BH11" s="3201"/>
      <c r="BI11" s="3201"/>
      <c r="BJ11" s="3201"/>
      <c r="BK11" s="3201"/>
      <c r="BL11" s="3201"/>
      <c r="BM11" s="3201"/>
      <c r="BN11" s="3201"/>
      <c r="BO11" s="3201"/>
    </row>
    <row r="12" spans="1:67" ht="14.1" customHeight="1">
      <c r="A12" s="220"/>
      <c r="B12" s="13"/>
      <c r="C12" s="3149"/>
      <c r="D12" s="3181"/>
      <c r="E12" s="3181"/>
      <c r="F12" s="3181"/>
      <c r="G12" s="3182"/>
      <c r="H12" s="3182"/>
      <c r="I12" s="3182"/>
      <c r="J12" s="3182"/>
      <c r="K12" s="3182"/>
      <c r="L12" s="3183"/>
      <c r="M12" s="3183"/>
      <c r="N12" s="3183"/>
      <c r="O12" s="3183"/>
      <c r="P12" s="3183"/>
      <c r="Q12" s="3183"/>
      <c r="R12" s="3183"/>
      <c r="S12" s="3184"/>
      <c r="T12" s="3184"/>
      <c r="U12" s="3184"/>
      <c r="V12" s="3185"/>
      <c r="W12" s="452" t="s">
        <v>11</v>
      </c>
      <c r="X12" s="3186"/>
      <c r="Y12" s="3184"/>
      <c r="Z12" s="3184"/>
      <c r="AA12" s="3184"/>
      <c r="AB12" s="3182"/>
      <c r="AC12" s="3187"/>
      <c r="AD12" s="3188"/>
      <c r="AE12" s="3182"/>
      <c r="AF12" s="3182"/>
      <c r="AG12" s="3182"/>
      <c r="AH12" s="3182"/>
      <c r="AI12" s="3189" t="s">
        <v>142</v>
      </c>
      <c r="AJ12" s="3189"/>
      <c r="AK12" s="3189"/>
      <c r="AL12" s="3189"/>
      <c r="AM12" s="3189"/>
      <c r="AN12" s="15"/>
      <c r="AQ12" s="3211" t="s">
        <v>246</v>
      </c>
      <c r="AR12" s="3212"/>
      <c r="AS12" s="3212"/>
      <c r="AT12" s="3212"/>
      <c r="AU12" s="3212"/>
      <c r="AV12" s="3212"/>
      <c r="AW12" s="3212"/>
      <c r="AX12" s="3216" t="s">
        <v>1534</v>
      </c>
      <c r="AY12" s="3217"/>
      <c r="AZ12" s="3217"/>
      <c r="BA12" s="3217"/>
      <c r="BB12" s="3217"/>
      <c r="BC12" s="3217"/>
      <c r="BD12" s="3217"/>
      <c r="BE12" s="3217"/>
      <c r="BF12" s="3217"/>
      <c r="BG12" s="3217"/>
      <c r="BH12" s="3217"/>
      <c r="BI12" s="3217"/>
      <c r="BJ12" s="3217"/>
      <c r="BK12" s="3217"/>
      <c r="BL12" s="3217"/>
      <c r="BM12" s="3217"/>
      <c r="BN12" s="3217"/>
      <c r="BO12" s="3218"/>
    </row>
    <row r="13" spans="1:67" ht="14.1" customHeight="1">
      <c r="A13" s="220"/>
      <c r="B13" s="13"/>
      <c r="C13" s="3149"/>
      <c r="D13" s="3181"/>
      <c r="E13" s="3181"/>
      <c r="F13" s="3181"/>
      <c r="G13" s="3182"/>
      <c r="H13" s="3182"/>
      <c r="I13" s="3182"/>
      <c r="J13" s="3182"/>
      <c r="K13" s="3182"/>
      <c r="L13" s="3183"/>
      <c r="M13" s="3183"/>
      <c r="N13" s="3183"/>
      <c r="O13" s="3183"/>
      <c r="P13" s="3183"/>
      <c r="Q13" s="3183"/>
      <c r="R13" s="3183"/>
      <c r="S13" s="3184"/>
      <c r="T13" s="3184"/>
      <c r="U13" s="3184"/>
      <c r="V13" s="3185"/>
      <c r="W13" s="452" t="s">
        <v>11</v>
      </c>
      <c r="X13" s="3186"/>
      <c r="Y13" s="3184"/>
      <c r="Z13" s="3184"/>
      <c r="AA13" s="3184"/>
      <c r="AB13" s="3182"/>
      <c r="AC13" s="3187"/>
      <c r="AD13" s="3188"/>
      <c r="AE13" s="3182"/>
      <c r="AF13" s="3182"/>
      <c r="AG13" s="3182"/>
      <c r="AH13" s="3182"/>
      <c r="AI13" s="3189"/>
      <c r="AJ13" s="3189"/>
      <c r="AK13" s="3189"/>
      <c r="AL13" s="3189"/>
      <c r="AM13" s="3189"/>
      <c r="AN13" s="15"/>
      <c r="AQ13" s="3213"/>
      <c r="AR13" s="3146"/>
      <c r="AS13" s="3146"/>
      <c r="AT13" s="3146"/>
      <c r="AU13" s="3146"/>
      <c r="AV13" s="3146"/>
      <c r="AW13" s="3146"/>
      <c r="AX13" s="3219"/>
      <c r="AY13" s="3220"/>
      <c r="AZ13" s="3220"/>
      <c r="BA13" s="3220"/>
      <c r="BB13" s="3220"/>
      <c r="BC13" s="3220"/>
      <c r="BD13" s="3220"/>
      <c r="BE13" s="3220"/>
      <c r="BF13" s="3220"/>
      <c r="BG13" s="3220"/>
      <c r="BH13" s="3220"/>
      <c r="BI13" s="3220"/>
      <c r="BJ13" s="3220"/>
      <c r="BK13" s="3220"/>
      <c r="BL13" s="3220"/>
      <c r="BM13" s="3220"/>
      <c r="BN13" s="3220"/>
      <c r="BO13" s="3221"/>
    </row>
    <row r="14" spans="1:67" ht="14.1" customHeight="1">
      <c r="A14" s="220"/>
      <c r="B14" s="13"/>
      <c r="C14" s="3149"/>
      <c r="D14" s="3181"/>
      <c r="E14" s="3181"/>
      <c r="F14" s="3181"/>
      <c r="G14" s="3182"/>
      <c r="H14" s="3182"/>
      <c r="I14" s="3182"/>
      <c r="J14" s="3182"/>
      <c r="K14" s="3182"/>
      <c r="L14" s="3183"/>
      <c r="M14" s="3183"/>
      <c r="N14" s="3183"/>
      <c r="O14" s="3183"/>
      <c r="P14" s="3183"/>
      <c r="Q14" s="3183"/>
      <c r="R14" s="3183"/>
      <c r="S14" s="3184"/>
      <c r="T14" s="3184"/>
      <c r="U14" s="3184"/>
      <c r="V14" s="3185"/>
      <c r="W14" s="452" t="s">
        <v>11</v>
      </c>
      <c r="X14" s="3186"/>
      <c r="Y14" s="3184"/>
      <c r="Z14" s="3184"/>
      <c r="AA14" s="3184"/>
      <c r="AB14" s="3182"/>
      <c r="AC14" s="3187"/>
      <c r="AD14" s="3188"/>
      <c r="AE14" s="3182"/>
      <c r="AF14" s="3182"/>
      <c r="AG14" s="3182"/>
      <c r="AH14" s="3182"/>
      <c r="AI14" s="3189"/>
      <c r="AJ14" s="3189"/>
      <c r="AK14" s="3189"/>
      <c r="AL14" s="3189"/>
      <c r="AM14" s="3189"/>
      <c r="AN14" s="15"/>
      <c r="AQ14" s="3213"/>
      <c r="AR14" s="3146"/>
      <c r="AS14" s="3146"/>
      <c r="AT14" s="3146"/>
      <c r="AU14" s="3146"/>
      <c r="AV14" s="3146"/>
      <c r="AW14" s="3146"/>
      <c r="AX14" s="3219"/>
      <c r="AY14" s="3220"/>
      <c r="AZ14" s="3220"/>
      <c r="BA14" s="3220"/>
      <c r="BB14" s="3220"/>
      <c r="BC14" s="3220"/>
      <c r="BD14" s="3220"/>
      <c r="BE14" s="3220"/>
      <c r="BF14" s="3220"/>
      <c r="BG14" s="3220"/>
      <c r="BH14" s="3220"/>
      <c r="BI14" s="3220"/>
      <c r="BJ14" s="3220"/>
      <c r="BK14" s="3220"/>
      <c r="BL14" s="3220"/>
      <c r="BM14" s="3220"/>
      <c r="BN14" s="3220"/>
      <c r="BO14" s="3221"/>
    </row>
    <row r="15" spans="1:67" ht="14.1" customHeight="1">
      <c r="A15" s="220"/>
      <c r="B15" s="212"/>
      <c r="C15" s="3149"/>
      <c r="D15" s="3225"/>
      <c r="E15" s="3226"/>
      <c r="F15" s="3227"/>
      <c r="G15" s="3187"/>
      <c r="H15" s="3193"/>
      <c r="I15" s="3193"/>
      <c r="J15" s="3193"/>
      <c r="K15" s="3194"/>
      <c r="L15" s="3228"/>
      <c r="M15" s="3229"/>
      <c r="N15" s="3230"/>
      <c r="O15" s="3228"/>
      <c r="P15" s="3229"/>
      <c r="Q15" s="3229"/>
      <c r="R15" s="3230"/>
      <c r="S15" s="3185"/>
      <c r="T15" s="3190"/>
      <c r="U15" s="3190"/>
      <c r="V15" s="3190"/>
      <c r="W15" s="452" t="s">
        <v>11</v>
      </c>
      <c r="X15" s="3190"/>
      <c r="Y15" s="3190"/>
      <c r="Z15" s="3190"/>
      <c r="AA15" s="3186"/>
      <c r="AB15" s="3187"/>
      <c r="AC15" s="3191"/>
      <c r="AD15" s="3192"/>
      <c r="AE15" s="3193"/>
      <c r="AF15" s="3193"/>
      <c r="AG15" s="3193"/>
      <c r="AH15" s="3194"/>
      <c r="AI15" s="3195"/>
      <c r="AJ15" s="3196"/>
      <c r="AK15" s="3196"/>
      <c r="AL15" s="3196"/>
      <c r="AM15" s="3197"/>
      <c r="AN15" s="15"/>
      <c r="AQ15" s="3213"/>
      <c r="AR15" s="3146"/>
      <c r="AS15" s="3146"/>
      <c r="AT15" s="3146"/>
      <c r="AU15" s="3146"/>
      <c r="AV15" s="3146"/>
      <c r="AW15" s="3146"/>
      <c r="AX15" s="3219"/>
      <c r="AY15" s="3220"/>
      <c r="AZ15" s="3220"/>
      <c r="BA15" s="3220"/>
      <c r="BB15" s="3220"/>
      <c r="BC15" s="3220"/>
      <c r="BD15" s="3220"/>
      <c r="BE15" s="3220"/>
      <c r="BF15" s="3220"/>
      <c r="BG15" s="3220"/>
      <c r="BH15" s="3220"/>
      <c r="BI15" s="3220"/>
      <c r="BJ15" s="3220"/>
      <c r="BK15" s="3220"/>
      <c r="BL15" s="3220"/>
      <c r="BM15" s="3220"/>
      <c r="BN15" s="3220"/>
      <c r="BO15" s="3221"/>
    </row>
    <row r="16" spans="1:67" ht="14.1" customHeight="1">
      <c r="A16" s="220"/>
      <c r="B16" s="13"/>
      <c r="C16" s="3150"/>
      <c r="D16" s="3231"/>
      <c r="E16" s="3231"/>
      <c r="F16" s="3231"/>
      <c r="G16" s="3232"/>
      <c r="H16" s="3232"/>
      <c r="I16" s="3232"/>
      <c r="J16" s="3232"/>
      <c r="K16" s="3232"/>
      <c r="L16" s="3233"/>
      <c r="M16" s="3233"/>
      <c r="N16" s="3233"/>
      <c r="O16" s="3233"/>
      <c r="P16" s="3233"/>
      <c r="Q16" s="3233"/>
      <c r="R16" s="3233"/>
      <c r="S16" s="3234"/>
      <c r="T16" s="3234"/>
      <c r="U16" s="3234"/>
      <c r="V16" s="3235"/>
      <c r="W16" s="453" t="s">
        <v>11</v>
      </c>
      <c r="X16" s="3236"/>
      <c r="Y16" s="3234"/>
      <c r="Z16" s="3234"/>
      <c r="AA16" s="3234"/>
      <c r="AB16" s="3232"/>
      <c r="AC16" s="3237"/>
      <c r="AD16" s="3238"/>
      <c r="AE16" s="3232"/>
      <c r="AF16" s="3232"/>
      <c r="AG16" s="3232"/>
      <c r="AH16" s="3232"/>
      <c r="AI16" s="3239"/>
      <c r="AJ16" s="3239"/>
      <c r="AK16" s="3239"/>
      <c r="AL16" s="3239"/>
      <c r="AM16" s="3239"/>
      <c r="AN16" s="15"/>
      <c r="AO16" s="454"/>
      <c r="AP16" s="177"/>
      <c r="AQ16" s="3214"/>
      <c r="AR16" s="3215"/>
      <c r="AS16" s="3215"/>
      <c r="AT16" s="3215"/>
      <c r="AU16" s="3215"/>
      <c r="AV16" s="3215"/>
      <c r="AW16" s="3215"/>
      <c r="AX16" s="3222"/>
      <c r="AY16" s="3223"/>
      <c r="AZ16" s="3223"/>
      <c r="BA16" s="3223"/>
      <c r="BB16" s="3223"/>
      <c r="BC16" s="3223"/>
      <c r="BD16" s="3223"/>
      <c r="BE16" s="3223"/>
      <c r="BF16" s="3223"/>
      <c r="BG16" s="3223"/>
      <c r="BH16" s="3223"/>
      <c r="BI16" s="3223"/>
      <c r="BJ16" s="3223"/>
      <c r="BK16" s="3223"/>
      <c r="BL16" s="3223"/>
      <c r="BM16" s="3223"/>
      <c r="BN16" s="3223"/>
      <c r="BO16" s="3224"/>
    </row>
    <row r="17" spans="1:67" ht="14.1" customHeight="1">
      <c r="A17" s="220"/>
      <c r="B17" s="13"/>
      <c r="C17" s="244"/>
      <c r="D17" s="244"/>
      <c r="E17" s="244"/>
      <c r="F17" s="244"/>
      <c r="G17" s="244"/>
      <c r="H17" s="244"/>
      <c r="I17" s="244"/>
      <c r="J17" s="32"/>
      <c r="K17" s="32"/>
      <c r="L17" s="32"/>
      <c r="M17" s="373"/>
      <c r="N17" s="32"/>
      <c r="O17" s="32"/>
      <c r="P17" s="32"/>
      <c r="Q17" s="32"/>
      <c r="R17" s="32"/>
      <c r="S17" s="32"/>
      <c r="T17" s="32"/>
      <c r="U17" s="32"/>
      <c r="V17" s="32"/>
      <c r="W17" s="455"/>
      <c r="X17" s="455"/>
      <c r="Y17" s="455"/>
      <c r="Z17" s="455"/>
      <c r="AA17" s="455"/>
      <c r="AB17" s="456"/>
      <c r="AC17" s="178"/>
      <c r="AD17" s="455"/>
      <c r="AE17" s="455"/>
      <c r="AF17" s="455"/>
      <c r="AG17" s="178"/>
      <c r="AH17" s="178"/>
      <c r="AI17" s="178"/>
      <c r="AN17" s="15"/>
      <c r="AQ17" s="3211" t="s">
        <v>1535</v>
      </c>
      <c r="AR17" s="3212"/>
      <c r="AS17" s="3212"/>
      <c r="AT17" s="3212"/>
      <c r="AU17" s="3212"/>
      <c r="AV17" s="3212"/>
      <c r="AW17" s="3212"/>
      <c r="AX17" s="3216" t="s">
        <v>1426</v>
      </c>
      <c r="AY17" s="3217"/>
      <c r="AZ17" s="3217"/>
      <c r="BA17" s="3217"/>
      <c r="BB17" s="3217"/>
      <c r="BC17" s="3217"/>
      <c r="BD17" s="3217"/>
      <c r="BE17" s="3217"/>
      <c r="BF17" s="3217"/>
      <c r="BG17" s="3217"/>
      <c r="BH17" s="3217"/>
      <c r="BI17" s="3217"/>
      <c r="BJ17" s="3217"/>
      <c r="BK17" s="3217"/>
      <c r="BL17" s="3217"/>
      <c r="BM17" s="3217"/>
      <c r="BN17" s="3217"/>
      <c r="BO17" s="3218"/>
    </row>
    <row r="18" spans="1:67" ht="14.1" customHeight="1">
      <c r="A18" s="220"/>
      <c r="B18" s="16"/>
      <c r="C18" s="209" t="s">
        <v>32</v>
      </c>
      <c r="D18" s="3244" t="s">
        <v>1288</v>
      </c>
      <c r="E18" s="3244"/>
      <c r="F18" s="3244"/>
      <c r="G18" s="3244"/>
      <c r="H18" s="3244"/>
      <c r="I18" s="3244"/>
      <c r="J18" s="3244"/>
      <c r="K18" s="3244"/>
      <c r="L18" s="3244"/>
      <c r="M18" s="3244"/>
      <c r="N18" s="3244"/>
      <c r="O18" s="3244"/>
      <c r="P18" s="3244"/>
      <c r="Q18" s="3244"/>
      <c r="R18" s="3244"/>
      <c r="S18" s="3244"/>
      <c r="T18" s="3244"/>
      <c r="U18" s="3244"/>
      <c r="V18" s="3244"/>
      <c r="W18" s="3244"/>
      <c r="X18" s="3244"/>
      <c r="Y18" s="3244"/>
      <c r="Z18" s="3244"/>
      <c r="AA18" s="3244"/>
      <c r="AB18" s="3244"/>
      <c r="AC18" s="3244"/>
      <c r="AD18" s="3244"/>
      <c r="AE18" s="3244"/>
      <c r="AF18" s="3244"/>
      <c r="AG18" s="3244"/>
      <c r="AH18" s="3244"/>
      <c r="AI18" s="3244"/>
      <c r="AJ18" s="3244"/>
      <c r="AK18" s="3244"/>
      <c r="AL18" s="3244"/>
      <c r="AM18" s="3244"/>
      <c r="AN18" s="173"/>
      <c r="AQ18" s="3240"/>
      <c r="AR18" s="3147"/>
      <c r="AS18" s="3147"/>
      <c r="AT18" s="3147"/>
      <c r="AU18" s="3147"/>
      <c r="AV18" s="3147"/>
      <c r="AW18" s="3147"/>
      <c r="AX18" s="3241"/>
      <c r="AY18" s="3242"/>
      <c r="AZ18" s="3242"/>
      <c r="BA18" s="3242"/>
      <c r="BB18" s="3242"/>
      <c r="BC18" s="3242"/>
      <c r="BD18" s="3242"/>
      <c r="BE18" s="3242"/>
      <c r="BF18" s="3242"/>
      <c r="BG18" s="3242"/>
      <c r="BH18" s="3242"/>
      <c r="BI18" s="3242"/>
      <c r="BJ18" s="3242"/>
      <c r="BK18" s="3242"/>
      <c r="BL18" s="3242"/>
      <c r="BM18" s="3242"/>
      <c r="BN18" s="3242"/>
      <c r="BO18" s="3243"/>
    </row>
    <row r="19" spans="1:67" ht="14.1" customHeight="1">
      <c r="A19" s="220"/>
      <c r="B19" s="13"/>
      <c r="C19" s="3148" t="s">
        <v>1177</v>
      </c>
      <c r="D19" s="3151" t="s">
        <v>242</v>
      </c>
      <c r="E19" s="3152"/>
      <c r="F19" s="3153"/>
      <c r="G19" s="3245" t="s">
        <v>814</v>
      </c>
      <c r="H19" s="3246"/>
      <c r="I19" s="3246"/>
      <c r="J19" s="3246"/>
      <c r="K19" s="3163" t="s">
        <v>51</v>
      </c>
      <c r="L19" s="3164"/>
      <c r="M19" s="3164"/>
      <c r="N19" s="3164"/>
      <c r="O19" s="3164"/>
      <c r="P19" s="3151" t="s">
        <v>371</v>
      </c>
      <c r="Q19" s="3153"/>
      <c r="R19" s="3246" t="s">
        <v>53</v>
      </c>
      <c r="S19" s="3246"/>
      <c r="T19" s="3246"/>
      <c r="U19" s="3246"/>
      <c r="V19" s="3247" t="s">
        <v>95</v>
      </c>
      <c r="W19" s="3165"/>
      <c r="X19" s="3169" t="s">
        <v>241</v>
      </c>
      <c r="Y19" s="3170"/>
      <c r="Z19" s="3170"/>
      <c r="AA19" s="3171"/>
      <c r="AB19" s="3163" t="s">
        <v>54</v>
      </c>
      <c r="AC19" s="3164"/>
      <c r="AD19" s="3164"/>
      <c r="AE19" s="3164"/>
      <c r="AF19" s="3164"/>
      <c r="AG19" s="3164"/>
      <c r="AH19" s="3164"/>
      <c r="AI19" s="3164"/>
      <c r="AJ19" s="3164"/>
      <c r="AK19" s="3164"/>
      <c r="AL19" s="3164"/>
      <c r="AM19" s="3165"/>
      <c r="AN19" s="457"/>
    </row>
    <row r="20" spans="1:67" ht="14.1" customHeight="1">
      <c r="A20" s="220"/>
      <c r="B20" s="13"/>
      <c r="C20" s="3149"/>
      <c r="D20" s="3154"/>
      <c r="E20" s="3155"/>
      <c r="F20" s="3156"/>
      <c r="G20" s="3246"/>
      <c r="H20" s="3246"/>
      <c r="I20" s="3246"/>
      <c r="J20" s="3246"/>
      <c r="K20" s="3166"/>
      <c r="L20" s="3167"/>
      <c r="M20" s="3167"/>
      <c r="N20" s="3167"/>
      <c r="O20" s="3167"/>
      <c r="P20" s="3154"/>
      <c r="Q20" s="3156"/>
      <c r="R20" s="3246"/>
      <c r="S20" s="3246"/>
      <c r="T20" s="3246"/>
      <c r="U20" s="3246"/>
      <c r="V20" s="3166"/>
      <c r="W20" s="3168"/>
      <c r="X20" s="3172"/>
      <c r="Y20" s="3173"/>
      <c r="Z20" s="3173"/>
      <c r="AA20" s="3174"/>
      <c r="AB20" s="3166"/>
      <c r="AC20" s="3167"/>
      <c r="AD20" s="3167"/>
      <c r="AE20" s="3167"/>
      <c r="AF20" s="3167"/>
      <c r="AG20" s="3167"/>
      <c r="AH20" s="3167"/>
      <c r="AI20" s="3167"/>
      <c r="AJ20" s="3167"/>
      <c r="AK20" s="3167"/>
      <c r="AL20" s="3167"/>
      <c r="AM20" s="3168"/>
      <c r="AN20" s="457"/>
      <c r="AO20" s="220"/>
      <c r="AP20" s="220"/>
    </row>
    <row r="21" spans="1:67" ht="14.1" customHeight="1">
      <c r="A21" s="220"/>
      <c r="B21" s="13"/>
      <c r="C21" s="3149"/>
      <c r="D21" s="3248" t="s">
        <v>1134</v>
      </c>
      <c r="E21" s="3249"/>
      <c r="F21" s="3250"/>
      <c r="G21" s="3254">
        <v>45778</v>
      </c>
      <c r="H21" s="3255"/>
      <c r="I21" s="3255"/>
      <c r="J21" s="3256"/>
      <c r="K21" s="3260" t="s">
        <v>1637</v>
      </c>
      <c r="L21" s="3261"/>
      <c r="M21" s="3261"/>
      <c r="N21" s="3261"/>
      <c r="O21" s="3261"/>
      <c r="P21" s="3248">
        <v>30</v>
      </c>
      <c r="Q21" s="3250"/>
      <c r="R21" s="3260" t="s">
        <v>229</v>
      </c>
      <c r="S21" s="3261"/>
      <c r="T21" s="3261"/>
      <c r="U21" s="3264"/>
      <c r="V21" s="3266">
        <v>5</v>
      </c>
      <c r="W21" s="3267"/>
      <c r="X21" s="3260" t="s">
        <v>1132</v>
      </c>
      <c r="Y21" s="3261"/>
      <c r="Z21" s="3261"/>
      <c r="AA21" s="3264"/>
      <c r="AB21" s="3270" t="s">
        <v>1136</v>
      </c>
      <c r="AC21" s="3271"/>
      <c r="AD21" s="3271"/>
      <c r="AE21" s="3271"/>
      <c r="AF21" s="3271"/>
      <c r="AG21" s="3271"/>
      <c r="AH21" s="3271"/>
      <c r="AI21" s="3271"/>
      <c r="AJ21" s="3271"/>
      <c r="AK21" s="3271"/>
      <c r="AL21" s="3271"/>
      <c r="AM21" s="3272"/>
      <c r="AN21" s="15"/>
      <c r="AO21" s="220"/>
      <c r="AP21" s="220"/>
    </row>
    <row r="22" spans="1:67" ht="14.1" customHeight="1">
      <c r="A22" s="220"/>
      <c r="B22" s="13"/>
      <c r="C22" s="3149"/>
      <c r="D22" s="3251"/>
      <c r="E22" s="3252"/>
      <c r="F22" s="3253"/>
      <c r="G22" s="3257"/>
      <c r="H22" s="3258"/>
      <c r="I22" s="3258"/>
      <c r="J22" s="3259"/>
      <c r="K22" s="3262"/>
      <c r="L22" s="3263"/>
      <c r="M22" s="3263"/>
      <c r="N22" s="3263"/>
      <c r="O22" s="3263"/>
      <c r="P22" s="3251"/>
      <c r="Q22" s="3253"/>
      <c r="R22" s="3262"/>
      <c r="S22" s="3263"/>
      <c r="T22" s="3263"/>
      <c r="U22" s="3265"/>
      <c r="V22" s="3268"/>
      <c r="W22" s="3269"/>
      <c r="X22" s="3262"/>
      <c r="Y22" s="3263"/>
      <c r="Z22" s="3263"/>
      <c r="AA22" s="3265"/>
      <c r="AB22" s="3270"/>
      <c r="AC22" s="3271"/>
      <c r="AD22" s="3271"/>
      <c r="AE22" s="3271"/>
      <c r="AF22" s="3271"/>
      <c r="AG22" s="3271"/>
      <c r="AH22" s="3271"/>
      <c r="AI22" s="3271"/>
      <c r="AJ22" s="3271"/>
      <c r="AK22" s="3271"/>
      <c r="AL22" s="3271"/>
      <c r="AM22" s="3272"/>
      <c r="AN22" s="15"/>
      <c r="AO22" s="220"/>
      <c r="AP22" s="220"/>
    </row>
    <row r="23" spans="1:67" ht="14.1" customHeight="1">
      <c r="A23" s="220"/>
      <c r="B23" s="13"/>
      <c r="C23" s="3149"/>
      <c r="D23" s="3273"/>
      <c r="E23" s="3274"/>
      <c r="F23" s="3275"/>
      <c r="G23" s="3279"/>
      <c r="H23" s="3280"/>
      <c r="I23" s="3280"/>
      <c r="J23" s="3281"/>
      <c r="K23" s="3285"/>
      <c r="L23" s="3286"/>
      <c r="M23" s="3286"/>
      <c r="N23" s="3286"/>
      <c r="O23" s="3287"/>
      <c r="P23" s="3291"/>
      <c r="Q23" s="3292"/>
      <c r="R23" s="3291"/>
      <c r="S23" s="3295"/>
      <c r="T23" s="3295"/>
      <c r="U23" s="3292"/>
      <c r="V23" s="3299"/>
      <c r="W23" s="3300"/>
      <c r="X23" s="3291"/>
      <c r="Y23" s="3295"/>
      <c r="Z23" s="3295"/>
      <c r="AA23" s="3292"/>
      <c r="AB23" s="3303"/>
      <c r="AC23" s="3304"/>
      <c r="AD23" s="3304"/>
      <c r="AE23" s="3304"/>
      <c r="AF23" s="3304"/>
      <c r="AG23" s="3304"/>
      <c r="AH23" s="3304"/>
      <c r="AI23" s="3304"/>
      <c r="AJ23" s="3304"/>
      <c r="AK23" s="3304"/>
      <c r="AL23" s="3304"/>
      <c r="AM23" s="3305"/>
      <c r="AN23" s="15"/>
      <c r="AO23" s="220"/>
      <c r="AP23" s="220"/>
      <c r="AX23" s="458"/>
      <c r="AY23" s="458"/>
      <c r="AZ23" s="458"/>
      <c r="BA23" s="458"/>
      <c r="BB23" s="458"/>
      <c r="BC23" s="458"/>
      <c r="BD23" s="458"/>
      <c r="BE23" s="458"/>
      <c r="BF23" s="458"/>
      <c r="BG23" s="458"/>
      <c r="BH23" s="458"/>
      <c r="BI23" s="458"/>
      <c r="BJ23" s="458"/>
      <c r="BK23" s="458"/>
      <c r="BL23" s="458"/>
      <c r="BM23" s="458"/>
      <c r="BN23" s="458"/>
      <c r="BO23" s="458"/>
    </row>
    <row r="24" spans="1:67" ht="14.1" customHeight="1">
      <c r="A24" s="220"/>
      <c r="B24" s="13"/>
      <c r="C24" s="3149"/>
      <c r="D24" s="3276"/>
      <c r="E24" s="3277"/>
      <c r="F24" s="3278"/>
      <c r="G24" s="3282"/>
      <c r="H24" s="3283"/>
      <c r="I24" s="3283"/>
      <c r="J24" s="3284"/>
      <c r="K24" s="3288"/>
      <c r="L24" s="3289"/>
      <c r="M24" s="3289"/>
      <c r="N24" s="3289"/>
      <c r="O24" s="3290"/>
      <c r="P24" s="3293"/>
      <c r="Q24" s="3294"/>
      <c r="R24" s="3296"/>
      <c r="S24" s="3297"/>
      <c r="T24" s="3297"/>
      <c r="U24" s="3298"/>
      <c r="V24" s="3301"/>
      <c r="W24" s="3302"/>
      <c r="X24" s="3296"/>
      <c r="Y24" s="3297"/>
      <c r="Z24" s="3297"/>
      <c r="AA24" s="3298"/>
      <c r="AB24" s="3306"/>
      <c r="AC24" s="3304"/>
      <c r="AD24" s="3304"/>
      <c r="AE24" s="3304"/>
      <c r="AF24" s="3304"/>
      <c r="AG24" s="3304"/>
      <c r="AH24" s="3304"/>
      <c r="AI24" s="3304"/>
      <c r="AJ24" s="3304"/>
      <c r="AK24" s="3304"/>
      <c r="AL24" s="3304"/>
      <c r="AM24" s="3305"/>
      <c r="AN24" s="15"/>
      <c r="AX24" s="458"/>
      <c r="AY24" s="458"/>
      <c r="AZ24" s="458"/>
      <c r="BA24" s="458"/>
      <c r="BB24" s="458"/>
      <c r="BC24" s="458"/>
      <c r="BD24" s="458"/>
      <c r="BE24" s="458"/>
      <c r="BF24" s="458"/>
      <c r="BG24" s="458"/>
      <c r="BH24" s="458"/>
      <c r="BI24" s="458"/>
      <c r="BJ24" s="458"/>
      <c r="BK24" s="458"/>
      <c r="BL24" s="458"/>
      <c r="BM24" s="458"/>
      <c r="BN24" s="458"/>
      <c r="BO24" s="458"/>
    </row>
    <row r="25" spans="1:67" ht="14.1" customHeight="1">
      <c r="A25" s="220"/>
      <c r="B25" s="13"/>
      <c r="C25" s="3149"/>
      <c r="D25" s="3273"/>
      <c r="E25" s="3274"/>
      <c r="F25" s="3275"/>
      <c r="G25" s="3279"/>
      <c r="H25" s="3280"/>
      <c r="I25" s="3280"/>
      <c r="J25" s="3281"/>
      <c r="K25" s="3285"/>
      <c r="L25" s="3307"/>
      <c r="M25" s="3307"/>
      <c r="N25" s="3307"/>
      <c r="O25" s="3308"/>
      <c r="P25" s="3291"/>
      <c r="Q25" s="3292"/>
      <c r="R25" s="3291"/>
      <c r="S25" s="3295"/>
      <c r="T25" s="3295"/>
      <c r="U25" s="3292"/>
      <c r="V25" s="3299"/>
      <c r="W25" s="3300"/>
      <c r="X25" s="3291"/>
      <c r="Y25" s="3295"/>
      <c r="Z25" s="3295"/>
      <c r="AA25" s="3292"/>
      <c r="AB25" s="3303"/>
      <c r="AC25" s="3304"/>
      <c r="AD25" s="3304"/>
      <c r="AE25" s="3304"/>
      <c r="AF25" s="3304"/>
      <c r="AG25" s="3304"/>
      <c r="AH25" s="3304"/>
      <c r="AI25" s="3304"/>
      <c r="AJ25" s="3304"/>
      <c r="AK25" s="3304"/>
      <c r="AL25" s="3304"/>
      <c r="AM25" s="3305"/>
      <c r="AN25" s="15"/>
    </row>
    <row r="26" spans="1:67" ht="14.1" customHeight="1">
      <c r="A26" s="220"/>
      <c r="B26" s="13"/>
      <c r="C26" s="3149"/>
      <c r="D26" s="3276"/>
      <c r="E26" s="3277"/>
      <c r="F26" s="3278"/>
      <c r="G26" s="3282"/>
      <c r="H26" s="3283"/>
      <c r="I26" s="3283"/>
      <c r="J26" s="3284"/>
      <c r="K26" s="3309"/>
      <c r="L26" s="3310"/>
      <c r="M26" s="3310"/>
      <c r="N26" s="3310"/>
      <c r="O26" s="3311"/>
      <c r="P26" s="3293"/>
      <c r="Q26" s="3294"/>
      <c r="R26" s="3296"/>
      <c r="S26" s="3297"/>
      <c r="T26" s="3297"/>
      <c r="U26" s="3298"/>
      <c r="V26" s="3301"/>
      <c r="W26" s="3302"/>
      <c r="X26" s="3296"/>
      <c r="Y26" s="3297"/>
      <c r="Z26" s="3297"/>
      <c r="AA26" s="3298"/>
      <c r="AB26" s="3306"/>
      <c r="AC26" s="3304"/>
      <c r="AD26" s="3304"/>
      <c r="AE26" s="3304"/>
      <c r="AF26" s="3304"/>
      <c r="AG26" s="3304"/>
      <c r="AH26" s="3304"/>
      <c r="AI26" s="3304"/>
      <c r="AJ26" s="3304"/>
      <c r="AK26" s="3304"/>
      <c r="AL26" s="3304"/>
      <c r="AM26" s="3305"/>
      <c r="AN26" s="15"/>
    </row>
    <row r="27" spans="1:67" ht="14.1" customHeight="1">
      <c r="A27" s="220"/>
      <c r="B27" s="13"/>
      <c r="C27" s="3149"/>
      <c r="D27" s="3273"/>
      <c r="E27" s="3274"/>
      <c r="F27" s="3275"/>
      <c r="G27" s="3279"/>
      <c r="H27" s="3280"/>
      <c r="I27" s="3280"/>
      <c r="J27" s="3281"/>
      <c r="K27" s="3285"/>
      <c r="L27" s="3307"/>
      <c r="M27" s="3307"/>
      <c r="N27" s="3307"/>
      <c r="O27" s="3308"/>
      <c r="P27" s="3291"/>
      <c r="Q27" s="3292"/>
      <c r="R27" s="3291"/>
      <c r="S27" s="3295"/>
      <c r="T27" s="3295"/>
      <c r="U27" s="3292"/>
      <c r="V27" s="3299"/>
      <c r="W27" s="3300"/>
      <c r="X27" s="3291"/>
      <c r="Y27" s="3295"/>
      <c r="Z27" s="3295"/>
      <c r="AA27" s="3292"/>
      <c r="AB27" s="3303"/>
      <c r="AC27" s="3304"/>
      <c r="AD27" s="3304"/>
      <c r="AE27" s="3304"/>
      <c r="AF27" s="3304"/>
      <c r="AG27" s="3304"/>
      <c r="AH27" s="3304"/>
      <c r="AI27" s="3304"/>
      <c r="AJ27" s="3304"/>
      <c r="AK27" s="3304"/>
      <c r="AL27" s="3304"/>
      <c r="AM27" s="3305"/>
      <c r="AN27" s="15"/>
    </row>
    <row r="28" spans="1:67" ht="14.1" customHeight="1">
      <c r="A28" s="220"/>
      <c r="B28" s="13"/>
      <c r="C28" s="3149"/>
      <c r="D28" s="3276"/>
      <c r="E28" s="3277"/>
      <c r="F28" s="3278"/>
      <c r="G28" s="3282"/>
      <c r="H28" s="3283"/>
      <c r="I28" s="3283"/>
      <c r="J28" s="3284"/>
      <c r="K28" s="3309"/>
      <c r="L28" s="3310"/>
      <c r="M28" s="3310"/>
      <c r="N28" s="3310"/>
      <c r="O28" s="3311"/>
      <c r="P28" s="3293"/>
      <c r="Q28" s="3294"/>
      <c r="R28" s="3296"/>
      <c r="S28" s="3297"/>
      <c r="T28" s="3297"/>
      <c r="U28" s="3298"/>
      <c r="V28" s="3301"/>
      <c r="W28" s="3302"/>
      <c r="X28" s="3296"/>
      <c r="Y28" s="3297"/>
      <c r="Z28" s="3297"/>
      <c r="AA28" s="3298"/>
      <c r="AB28" s="3306"/>
      <c r="AC28" s="3304"/>
      <c r="AD28" s="3304"/>
      <c r="AE28" s="3304"/>
      <c r="AF28" s="3304"/>
      <c r="AG28" s="3304"/>
      <c r="AH28" s="3304"/>
      <c r="AI28" s="3304"/>
      <c r="AJ28" s="3304"/>
      <c r="AK28" s="3304"/>
      <c r="AL28" s="3304"/>
      <c r="AM28" s="3305"/>
      <c r="AN28" s="15"/>
    </row>
    <row r="29" spans="1:67" ht="14.1" customHeight="1">
      <c r="A29" s="220"/>
      <c r="B29" s="13"/>
      <c r="C29" s="3149"/>
      <c r="D29" s="3273"/>
      <c r="E29" s="3274"/>
      <c r="F29" s="3275"/>
      <c r="G29" s="3279"/>
      <c r="H29" s="3280"/>
      <c r="I29" s="3280"/>
      <c r="J29" s="3281"/>
      <c r="K29" s="3285"/>
      <c r="L29" s="3307"/>
      <c r="M29" s="3307"/>
      <c r="N29" s="3307"/>
      <c r="O29" s="3308"/>
      <c r="P29" s="3291"/>
      <c r="Q29" s="3292"/>
      <c r="R29" s="3291"/>
      <c r="S29" s="3295"/>
      <c r="T29" s="3295"/>
      <c r="U29" s="3292"/>
      <c r="V29" s="3299"/>
      <c r="W29" s="3300"/>
      <c r="X29" s="3291"/>
      <c r="Y29" s="3295"/>
      <c r="Z29" s="3295"/>
      <c r="AA29" s="3292"/>
      <c r="AB29" s="3303"/>
      <c r="AC29" s="3304"/>
      <c r="AD29" s="3304"/>
      <c r="AE29" s="3304"/>
      <c r="AF29" s="3304"/>
      <c r="AG29" s="3304"/>
      <c r="AH29" s="3304"/>
      <c r="AI29" s="3304"/>
      <c r="AJ29" s="3304"/>
      <c r="AK29" s="3304"/>
      <c r="AL29" s="3304"/>
      <c r="AM29" s="3305"/>
      <c r="AN29" s="15"/>
    </row>
    <row r="30" spans="1:67" ht="14.1" customHeight="1">
      <c r="A30" s="220"/>
      <c r="B30" s="13"/>
      <c r="C30" s="3149"/>
      <c r="D30" s="3276"/>
      <c r="E30" s="3277"/>
      <c r="F30" s="3278"/>
      <c r="G30" s="3282"/>
      <c r="H30" s="3283"/>
      <c r="I30" s="3283"/>
      <c r="J30" s="3284"/>
      <c r="K30" s="3309"/>
      <c r="L30" s="3310"/>
      <c r="M30" s="3310"/>
      <c r="N30" s="3310"/>
      <c r="O30" s="3311"/>
      <c r="P30" s="3293"/>
      <c r="Q30" s="3294"/>
      <c r="R30" s="3296"/>
      <c r="S30" s="3297"/>
      <c r="T30" s="3297"/>
      <c r="U30" s="3298"/>
      <c r="V30" s="3301"/>
      <c r="W30" s="3302"/>
      <c r="X30" s="3296"/>
      <c r="Y30" s="3297"/>
      <c r="Z30" s="3297"/>
      <c r="AA30" s="3298"/>
      <c r="AB30" s="3306"/>
      <c r="AC30" s="3304"/>
      <c r="AD30" s="3304"/>
      <c r="AE30" s="3304"/>
      <c r="AF30" s="3304"/>
      <c r="AG30" s="3304"/>
      <c r="AH30" s="3304"/>
      <c r="AI30" s="3304"/>
      <c r="AJ30" s="3304"/>
      <c r="AK30" s="3304"/>
      <c r="AL30" s="3304"/>
      <c r="AM30" s="3305"/>
      <c r="AN30" s="15"/>
    </row>
    <row r="31" spans="1:67" ht="14.1" customHeight="1">
      <c r="A31" s="220"/>
      <c r="B31" s="13"/>
      <c r="C31" s="3149"/>
      <c r="D31" s="3273"/>
      <c r="E31" s="3274"/>
      <c r="F31" s="3275"/>
      <c r="G31" s="3279"/>
      <c r="H31" s="3280"/>
      <c r="I31" s="3280"/>
      <c r="J31" s="3281"/>
      <c r="K31" s="3285"/>
      <c r="L31" s="3307"/>
      <c r="M31" s="3307"/>
      <c r="N31" s="3307"/>
      <c r="O31" s="3308"/>
      <c r="P31" s="3291"/>
      <c r="Q31" s="3292"/>
      <c r="R31" s="3291"/>
      <c r="S31" s="3295"/>
      <c r="T31" s="3295"/>
      <c r="U31" s="3292"/>
      <c r="V31" s="3299"/>
      <c r="W31" s="3300"/>
      <c r="X31" s="3291"/>
      <c r="Y31" s="3295"/>
      <c r="Z31" s="3295"/>
      <c r="AA31" s="3292"/>
      <c r="AB31" s="3303"/>
      <c r="AC31" s="3304"/>
      <c r="AD31" s="3304"/>
      <c r="AE31" s="3304"/>
      <c r="AF31" s="3304"/>
      <c r="AG31" s="3304"/>
      <c r="AH31" s="3304"/>
      <c r="AI31" s="3304"/>
      <c r="AJ31" s="3304"/>
      <c r="AK31" s="3304"/>
      <c r="AL31" s="3304"/>
      <c r="AM31" s="3305"/>
      <c r="AN31" s="15"/>
    </row>
    <row r="32" spans="1:67" ht="14.1" customHeight="1">
      <c r="A32" s="220"/>
      <c r="B32" s="13"/>
      <c r="C32" s="3149"/>
      <c r="D32" s="3276"/>
      <c r="E32" s="3277"/>
      <c r="F32" s="3278"/>
      <c r="G32" s="3282"/>
      <c r="H32" s="3283"/>
      <c r="I32" s="3283"/>
      <c r="J32" s="3284"/>
      <c r="K32" s="3309"/>
      <c r="L32" s="3310"/>
      <c r="M32" s="3310"/>
      <c r="N32" s="3310"/>
      <c r="O32" s="3311"/>
      <c r="P32" s="3293"/>
      <c r="Q32" s="3294"/>
      <c r="R32" s="3296"/>
      <c r="S32" s="3297"/>
      <c r="T32" s="3297"/>
      <c r="U32" s="3298"/>
      <c r="V32" s="3301"/>
      <c r="W32" s="3302"/>
      <c r="X32" s="3296"/>
      <c r="Y32" s="3297"/>
      <c r="Z32" s="3297"/>
      <c r="AA32" s="3298"/>
      <c r="AB32" s="3306"/>
      <c r="AC32" s="3304"/>
      <c r="AD32" s="3304"/>
      <c r="AE32" s="3304"/>
      <c r="AF32" s="3304"/>
      <c r="AG32" s="3304"/>
      <c r="AH32" s="3304"/>
      <c r="AI32" s="3304"/>
      <c r="AJ32" s="3304"/>
      <c r="AK32" s="3304"/>
      <c r="AL32" s="3304"/>
      <c r="AM32" s="3305"/>
      <c r="AN32" s="15"/>
    </row>
    <row r="33" spans="1:66" ht="14.1" customHeight="1">
      <c r="A33" s="220"/>
      <c r="B33" s="16"/>
      <c r="C33" s="3149"/>
      <c r="D33" s="3324"/>
      <c r="E33" s="3325"/>
      <c r="F33" s="3326"/>
      <c r="G33" s="3330"/>
      <c r="H33" s="3331"/>
      <c r="I33" s="3331"/>
      <c r="J33" s="3332"/>
      <c r="K33" s="3336"/>
      <c r="L33" s="3337"/>
      <c r="M33" s="3337"/>
      <c r="N33" s="3337"/>
      <c r="O33" s="3337"/>
      <c r="P33" s="3312"/>
      <c r="Q33" s="3339"/>
      <c r="R33" s="3313"/>
      <c r="S33" s="3313"/>
      <c r="T33" s="3313"/>
      <c r="U33" s="3313"/>
      <c r="V33" s="3342"/>
      <c r="W33" s="3343"/>
      <c r="X33" s="3312"/>
      <c r="Y33" s="3313"/>
      <c r="Z33" s="3313"/>
      <c r="AA33" s="3313"/>
      <c r="AB33" s="3316"/>
      <c r="AC33" s="3317"/>
      <c r="AD33" s="3317"/>
      <c r="AE33" s="3317"/>
      <c r="AF33" s="3317"/>
      <c r="AG33" s="3317"/>
      <c r="AH33" s="3317"/>
      <c r="AI33" s="3317"/>
      <c r="AJ33" s="3317"/>
      <c r="AK33" s="3317"/>
      <c r="AL33" s="3317"/>
      <c r="AM33" s="3318"/>
      <c r="AN33" s="15"/>
      <c r="AO33" s="209"/>
      <c r="AP33" s="22"/>
    </row>
    <row r="34" spans="1:66" ht="14.1" customHeight="1">
      <c r="A34" s="220"/>
      <c r="B34" s="16"/>
      <c r="C34" s="3150"/>
      <c r="D34" s="3327"/>
      <c r="E34" s="3328"/>
      <c r="F34" s="3329"/>
      <c r="G34" s="3333"/>
      <c r="H34" s="3334"/>
      <c r="I34" s="3334"/>
      <c r="J34" s="3335"/>
      <c r="K34" s="3338"/>
      <c r="L34" s="3338"/>
      <c r="M34" s="3338"/>
      <c r="N34" s="3338"/>
      <c r="O34" s="3338"/>
      <c r="P34" s="3340"/>
      <c r="Q34" s="3341"/>
      <c r="R34" s="3315"/>
      <c r="S34" s="3315"/>
      <c r="T34" s="3315"/>
      <c r="U34" s="3315"/>
      <c r="V34" s="3344"/>
      <c r="W34" s="3345"/>
      <c r="X34" s="3314"/>
      <c r="Y34" s="3315"/>
      <c r="Z34" s="3315"/>
      <c r="AA34" s="3315"/>
      <c r="AB34" s="3319"/>
      <c r="AC34" s="3320"/>
      <c r="AD34" s="3320"/>
      <c r="AE34" s="3320"/>
      <c r="AF34" s="3320"/>
      <c r="AG34" s="3320"/>
      <c r="AH34" s="3320"/>
      <c r="AI34" s="3320"/>
      <c r="AJ34" s="3320"/>
      <c r="AK34" s="3320"/>
      <c r="AL34" s="3320"/>
      <c r="AM34" s="3321"/>
      <c r="AN34" s="15"/>
      <c r="AP34" s="206"/>
      <c r="AQ34" s="206"/>
      <c r="AR34" s="206"/>
      <c r="AS34" s="206"/>
      <c r="AT34" s="206"/>
      <c r="AU34" s="206"/>
      <c r="AV34" s="206"/>
      <c r="AW34" s="206"/>
      <c r="AX34" s="206"/>
      <c r="AY34" s="206"/>
      <c r="AZ34" s="206"/>
      <c r="BA34" s="206"/>
      <c r="BB34" s="206"/>
      <c r="BC34" s="206"/>
      <c r="BD34" s="206"/>
      <c r="BE34" s="206"/>
      <c r="BF34" s="206"/>
      <c r="BG34" s="206"/>
      <c r="BH34" s="206"/>
      <c r="BI34" s="206"/>
      <c r="BJ34" s="206"/>
      <c r="BK34" s="206"/>
      <c r="BL34" s="206"/>
      <c r="BM34" s="206"/>
      <c r="BN34" s="222"/>
    </row>
    <row r="35" spans="1:66" ht="14.1" customHeight="1">
      <c r="A35" s="220"/>
      <c r="B35" s="16"/>
      <c r="C35" s="159" t="s">
        <v>150</v>
      </c>
      <c r="D35" s="3322" t="s">
        <v>638</v>
      </c>
      <c r="E35" s="3322"/>
      <c r="F35" s="3322"/>
      <c r="G35" s="3322"/>
      <c r="H35" s="3322"/>
      <c r="I35" s="3322"/>
      <c r="J35" s="3322"/>
      <c r="K35" s="3322"/>
      <c r="L35" s="3322"/>
      <c r="M35" s="3322"/>
      <c r="N35" s="3322"/>
      <c r="O35" s="3322"/>
      <c r="P35" s="3322"/>
      <c r="Q35" s="3322"/>
      <c r="R35" s="3322"/>
      <c r="S35" s="3322"/>
      <c r="T35" s="3322"/>
      <c r="U35" s="3322"/>
      <c r="V35" s="3322"/>
      <c r="W35" s="3322"/>
      <c r="X35" s="3322"/>
      <c r="Y35" s="3322"/>
      <c r="Z35" s="3322"/>
      <c r="AB35" s="18"/>
      <c r="AC35" s="227"/>
      <c r="AD35" s="227"/>
      <c r="AE35" s="227"/>
      <c r="AF35" s="227"/>
      <c r="AG35" s="227"/>
      <c r="AH35" s="227"/>
      <c r="AI35" s="227"/>
      <c r="AJ35" s="227"/>
      <c r="AK35" s="227"/>
      <c r="AL35" s="227"/>
      <c r="AM35" s="230"/>
      <c r="AN35" s="15"/>
      <c r="AP35" s="206"/>
      <c r="AQ35" s="206"/>
      <c r="AR35" s="206"/>
      <c r="AS35" s="206"/>
      <c r="AT35" s="206"/>
      <c r="AU35" s="206"/>
      <c r="AV35" s="206"/>
      <c r="AW35" s="206"/>
      <c r="AX35" s="206"/>
      <c r="AY35" s="206"/>
      <c r="AZ35" s="206"/>
      <c r="BA35" s="206"/>
      <c r="BB35" s="206"/>
      <c r="BC35" s="206"/>
      <c r="BD35" s="206"/>
      <c r="BE35" s="206"/>
      <c r="BF35" s="206"/>
      <c r="BG35" s="206"/>
      <c r="BH35" s="206"/>
      <c r="BI35" s="206"/>
      <c r="BJ35" s="206"/>
      <c r="BK35" s="206"/>
      <c r="BL35" s="206"/>
      <c r="BM35" s="206"/>
      <c r="BN35" s="222"/>
    </row>
    <row r="36" spans="1:66" ht="12.95" customHeight="1">
      <c r="A36" s="220"/>
      <c r="B36" s="16"/>
      <c r="AB36" s="18"/>
      <c r="AC36" s="459"/>
      <c r="AD36" s="459"/>
      <c r="AE36" s="459"/>
      <c r="AF36" s="459"/>
      <c r="AG36" s="459"/>
      <c r="AH36" s="459"/>
      <c r="AI36" s="459"/>
      <c r="AJ36" s="459"/>
      <c r="AK36" s="459"/>
      <c r="AL36" s="459"/>
      <c r="AM36" s="459"/>
      <c r="AN36" s="15"/>
      <c r="AP36" s="206"/>
      <c r="AQ36" s="206"/>
      <c r="AR36" s="206"/>
      <c r="AS36" s="206"/>
      <c r="AT36" s="206"/>
      <c r="AU36" s="206"/>
      <c r="AV36" s="206"/>
      <c r="AW36" s="206"/>
      <c r="AX36" s="206"/>
      <c r="AY36" s="206"/>
      <c r="AZ36" s="206"/>
      <c r="BA36" s="206"/>
      <c r="BB36" s="206"/>
      <c r="BC36" s="206"/>
      <c r="BD36" s="206"/>
      <c r="BE36" s="206"/>
      <c r="BF36" s="206"/>
      <c r="BG36" s="206"/>
      <c r="BH36" s="206"/>
      <c r="BI36" s="206"/>
      <c r="BJ36" s="206"/>
      <c r="BK36" s="206"/>
      <c r="BL36" s="206"/>
      <c r="BM36" s="206"/>
      <c r="BN36" s="222"/>
    </row>
    <row r="37" spans="1:66" ht="14.1" customHeight="1">
      <c r="A37" s="220"/>
      <c r="B37" s="3323" t="s">
        <v>632</v>
      </c>
      <c r="C37" s="2251"/>
      <c r="D37" s="2255" t="s">
        <v>696</v>
      </c>
      <c r="E37" s="2255"/>
      <c r="F37" s="2255"/>
      <c r="G37" s="2255"/>
      <c r="H37" s="2255"/>
      <c r="I37" s="2255"/>
      <c r="J37" s="2255"/>
      <c r="K37" s="2255"/>
      <c r="L37" s="2255"/>
      <c r="M37" s="2255"/>
      <c r="N37" s="2255"/>
      <c r="O37" s="2255"/>
      <c r="P37" s="2255"/>
      <c r="Q37" s="2255"/>
      <c r="R37" s="2255"/>
      <c r="S37" s="2255"/>
      <c r="T37" s="2255"/>
      <c r="U37" s="2255"/>
      <c r="V37" s="2255"/>
      <c r="W37" s="2255"/>
      <c r="X37" s="2255"/>
      <c r="Y37" s="2255"/>
      <c r="Z37" s="2255"/>
      <c r="AB37" s="219"/>
      <c r="AC37" s="3"/>
      <c r="AD37" s="3"/>
      <c r="AE37" s="3"/>
      <c r="AF37" s="3"/>
      <c r="AG37" s="3"/>
      <c r="AH37" s="3"/>
      <c r="AI37" s="3"/>
      <c r="AJ37" s="3"/>
      <c r="AK37" s="3"/>
      <c r="AL37" s="3"/>
      <c r="AM37" s="218"/>
      <c r="AN37" s="15"/>
      <c r="AP37" s="206"/>
      <c r="AQ37" s="206"/>
      <c r="AR37" s="206"/>
      <c r="AS37" s="206"/>
      <c r="AT37" s="206"/>
      <c r="AU37" s="206"/>
    </row>
    <row r="38" spans="1:66" ht="14.1" customHeight="1">
      <c r="A38" s="220"/>
      <c r="B38" s="13"/>
      <c r="C38" s="220"/>
      <c r="D38" s="2255"/>
      <c r="E38" s="2255"/>
      <c r="F38" s="2255"/>
      <c r="G38" s="2255"/>
      <c r="H38" s="2255"/>
      <c r="I38" s="2255"/>
      <c r="J38" s="2255"/>
      <c r="K38" s="2255"/>
      <c r="L38" s="2255"/>
      <c r="M38" s="2255"/>
      <c r="N38" s="2255"/>
      <c r="O38" s="2255"/>
      <c r="P38" s="2255"/>
      <c r="Q38" s="2255"/>
      <c r="R38" s="2255"/>
      <c r="S38" s="2255"/>
      <c r="T38" s="2255"/>
      <c r="U38" s="2255"/>
      <c r="V38" s="2255"/>
      <c r="W38" s="2255"/>
      <c r="X38" s="2255"/>
      <c r="Y38" s="2255"/>
      <c r="Z38" s="2255"/>
      <c r="AB38" s="18"/>
      <c r="AC38" s="3"/>
      <c r="AD38" s="3"/>
      <c r="AE38" s="3"/>
      <c r="AF38" s="3"/>
      <c r="AG38" s="3"/>
      <c r="AH38" s="3"/>
      <c r="AI38" s="3"/>
      <c r="AJ38" s="3"/>
      <c r="AK38" s="3"/>
      <c r="AL38" s="3"/>
      <c r="AM38" s="218"/>
      <c r="AN38" s="15"/>
      <c r="AP38" s="206"/>
      <c r="AQ38" s="206"/>
      <c r="AR38" s="206"/>
      <c r="AS38" s="206"/>
      <c r="AT38" s="206"/>
      <c r="AU38" s="206"/>
    </row>
    <row r="39" spans="1:66" ht="14.1" customHeight="1">
      <c r="A39" s="220"/>
      <c r="B39" s="13"/>
      <c r="D39" s="209" t="s">
        <v>15</v>
      </c>
      <c r="E39" s="3146" t="s">
        <v>697</v>
      </c>
      <c r="F39" s="3146"/>
      <c r="G39" s="3146"/>
      <c r="H39" s="3146"/>
      <c r="I39" s="3146"/>
      <c r="J39" s="3146"/>
      <c r="K39" s="3146"/>
      <c r="L39" s="3146"/>
      <c r="M39" s="3146"/>
      <c r="N39" s="3146"/>
      <c r="O39" s="3146"/>
      <c r="P39" s="3146"/>
      <c r="Q39" s="3146"/>
      <c r="R39" s="3146"/>
      <c r="S39" s="3146"/>
      <c r="T39" s="3146"/>
      <c r="U39" s="3146"/>
      <c r="V39" s="3146"/>
      <c r="W39" s="3146"/>
      <c r="X39" s="3146"/>
      <c r="Y39" s="3146"/>
      <c r="Z39" s="3146"/>
      <c r="AB39" s="18"/>
      <c r="AC39" s="170"/>
      <c r="AD39" s="170"/>
      <c r="AE39" s="170"/>
      <c r="AF39" s="1450"/>
      <c r="AG39" s="170"/>
      <c r="AH39" s="170"/>
      <c r="AI39" s="170"/>
      <c r="AJ39" s="170"/>
      <c r="AK39" s="170"/>
      <c r="AL39" s="170"/>
      <c r="AM39" s="170"/>
      <c r="AN39" s="15"/>
      <c r="AP39" s="206"/>
      <c r="AQ39" s="206"/>
      <c r="AR39" s="206"/>
      <c r="AS39" s="206"/>
      <c r="AT39" s="206"/>
      <c r="AU39" s="206"/>
    </row>
    <row r="40" spans="1:66" ht="14.1" customHeight="1">
      <c r="A40" s="220"/>
      <c r="B40" s="13"/>
      <c r="D40" s="220"/>
      <c r="E40" s="3351"/>
      <c r="F40" s="3351"/>
      <c r="G40" s="3351"/>
      <c r="H40" s="3351"/>
      <c r="I40" s="3351"/>
      <c r="J40" s="3351"/>
      <c r="K40" s="3351"/>
      <c r="L40" s="3351"/>
      <c r="M40" s="3351"/>
      <c r="N40" s="3351"/>
      <c r="O40" s="3351"/>
      <c r="P40" s="3351"/>
      <c r="Q40" s="3351"/>
      <c r="R40" s="3351"/>
      <c r="S40" s="3351"/>
      <c r="T40" s="3351"/>
      <c r="U40" s="3351"/>
      <c r="V40" s="3351"/>
      <c r="W40" s="3351"/>
      <c r="X40" s="3351"/>
      <c r="Y40" s="3351"/>
      <c r="Z40" s="3351"/>
      <c r="AB40" s="219"/>
      <c r="AC40" s="3"/>
      <c r="AD40" s="3"/>
      <c r="AE40" s="3"/>
      <c r="AF40" s="3"/>
      <c r="AG40" s="3"/>
      <c r="AH40" s="3"/>
      <c r="AI40" s="3"/>
      <c r="AJ40" s="3"/>
      <c r="AK40" s="3"/>
      <c r="AL40" s="3"/>
      <c r="AM40" s="218"/>
      <c r="AN40" s="15"/>
      <c r="AP40" s="206"/>
      <c r="AQ40" s="206"/>
      <c r="AR40" s="206"/>
      <c r="AS40" s="206"/>
      <c r="AT40" s="206"/>
      <c r="AU40" s="206"/>
    </row>
    <row r="41" spans="1:66" ht="14.1" customHeight="1">
      <c r="A41" s="220"/>
      <c r="B41" s="460"/>
      <c r="C41" s="177"/>
      <c r="D41" s="220"/>
      <c r="E41" s="3351"/>
      <c r="F41" s="3351"/>
      <c r="G41" s="3351"/>
      <c r="H41" s="3351"/>
      <c r="I41" s="3351"/>
      <c r="J41" s="3351"/>
      <c r="K41" s="3351"/>
      <c r="L41" s="3351"/>
      <c r="M41" s="3351"/>
      <c r="N41" s="3351"/>
      <c r="O41" s="3351"/>
      <c r="P41" s="3351"/>
      <c r="Q41" s="3351"/>
      <c r="R41" s="3351"/>
      <c r="S41" s="3351"/>
      <c r="T41" s="3351"/>
      <c r="U41" s="3351"/>
      <c r="V41" s="3351"/>
      <c r="W41" s="3351"/>
      <c r="X41" s="3351"/>
      <c r="Y41" s="3351"/>
      <c r="Z41" s="3351"/>
      <c r="AA41" s="14"/>
      <c r="AB41" s="10"/>
      <c r="AN41" s="15"/>
      <c r="AP41" s="206"/>
      <c r="AQ41" s="206"/>
      <c r="AR41" s="206"/>
      <c r="AS41" s="206"/>
      <c r="AT41" s="206"/>
      <c r="AU41" s="206"/>
    </row>
    <row r="42" spans="1:66" ht="14.1" customHeight="1">
      <c r="A42" s="220"/>
      <c r="B42" s="16"/>
      <c r="C42" s="220"/>
      <c r="D42" s="220"/>
      <c r="E42" s="3351"/>
      <c r="F42" s="3351"/>
      <c r="G42" s="3351"/>
      <c r="H42" s="3351"/>
      <c r="I42" s="3351"/>
      <c r="J42" s="3351"/>
      <c r="K42" s="3351"/>
      <c r="L42" s="3351"/>
      <c r="M42" s="3351"/>
      <c r="N42" s="3351"/>
      <c r="O42" s="3351"/>
      <c r="P42" s="3351"/>
      <c r="Q42" s="3351"/>
      <c r="R42" s="3351"/>
      <c r="S42" s="3351"/>
      <c r="T42" s="3351"/>
      <c r="U42" s="3351"/>
      <c r="V42" s="3351"/>
      <c r="W42" s="3351"/>
      <c r="X42" s="3351"/>
      <c r="Y42" s="3351"/>
      <c r="Z42" s="3351"/>
      <c r="AA42" s="461"/>
      <c r="AB42" s="10"/>
      <c r="AN42" s="15"/>
      <c r="AP42" s="206"/>
      <c r="AQ42" s="206"/>
      <c r="AR42" s="206"/>
      <c r="AS42" s="206"/>
      <c r="AT42" s="206"/>
      <c r="AU42" s="206"/>
    </row>
    <row r="43" spans="1:66" ht="14.1" customHeight="1">
      <c r="A43" s="220"/>
      <c r="B43" s="16"/>
      <c r="AA43" s="14"/>
      <c r="AB43" s="10"/>
      <c r="AD43" s="233"/>
      <c r="AF43" s="233"/>
      <c r="AG43" s="233"/>
      <c r="AH43" s="233"/>
      <c r="AI43" s="233"/>
      <c r="AJ43" s="233"/>
      <c r="AK43" s="3"/>
      <c r="AL43" s="3"/>
      <c r="AM43" s="3"/>
      <c r="AN43" s="15"/>
      <c r="AP43" s="206"/>
      <c r="AQ43" s="206"/>
      <c r="AR43" s="206"/>
      <c r="AS43" s="206"/>
      <c r="AT43" s="206"/>
      <c r="AU43" s="206"/>
    </row>
    <row r="44" spans="1:66" ht="14.1" customHeight="1">
      <c r="A44" s="220"/>
      <c r="B44" s="3352" t="s">
        <v>1373</v>
      </c>
      <c r="C44" s="3353"/>
      <c r="D44" s="3354" t="s">
        <v>1536</v>
      </c>
      <c r="E44" s="3354"/>
      <c r="F44" s="3354"/>
      <c r="G44" s="3354"/>
      <c r="H44" s="3354"/>
      <c r="I44" s="3354"/>
      <c r="J44" s="3354"/>
      <c r="K44" s="3354"/>
      <c r="L44" s="3354"/>
      <c r="M44" s="3354"/>
      <c r="N44" s="3354"/>
      <c r="O44" s="3354"/>
      <c r="P44" s="3354"/>
      <c r="Q44" s="3354"/>
      <c r="R44" s="3354"/>
      <c r="S44" s="3354"/>
      <c r="T44" s="3354"/>
      <c r="U44" s="3354"/>
      <c r="V44" s="3354"/>
      <c r="W44" s="3354"/>
      <c r="X44" s="3354"/>
      <c r="Y44" s="3354"/>
      <c r="Z44" s="3354"/>
      <c r="AB44" s="217"/>
      <c r="AC44" s="227"/>
      <c r="AD44" s="227"/>
      <c r="AE44" s="227"/>
      <c r="AF44" s="227"/>
      <c r="AG44" s="227"/>
      <c r="AH44" s="227"/>
      <c r="AI44" s="227"/>
      <c r="AJ44" s="227"/>
      <c r="AK44" s="227"/>
      <c r="AL44" s="227"/>
      <c r="AM44" s="3"/>
      <c r="AN44" s="15"/>
      <c r="AP44" s="206"/>
      <c r="AQ44" s="206"/>
      <c r="AR44" s="206"/>
      <c r="AS44" s="206"/>
      <c r="AT44" s="206"/>
      <c r="AU44" s="206"/>
      <c r="AV44" s="206"/>
    </row>
    <row r="45" spans="1:66" ht="9.9499999999999993" customHeight="1">
      <c r="A45" s="220"/>
      <c r="B45" s="462"/>
      <c r="C45" s="446"/>
      <c r="D45" s="446"/>
      <c r="E45" s="446"/>
      <c r="F45" s="446"/>
      <c r="G45" s="446"/>
      <c r="H45" s="446"/>
      <c r="I45" s="446"/>
      <c r="J45" s="446"/>
      <c r="K45" s="446"/>
      <c r="L45" s="446"/>
      <c r="M45" s="446"/>
      <c r="N45" s="446"/>
      <c r="O45" s="446"/>
      <c r="P45" s="446"/>
      <c r="Q45" s="446"/>
      <c r="R45" s="446"/>
      <c r="S45" s="446"/>
      <c r="T45" s="446"/>
      <c r="U45" s="446"/>
      <c r="V45" s="446"/>
      <c r="W45" s="446"/>
      <c r="X45" s="446"/>
      <c r="Y45" s="446"/>
      <c r="Z45" s="446"/>
      <c r="AB45" s="279"/>
      <c r="AC45" s="463"/>
      <c r="AD45" s="463"/>
      <c r="AE45" s="463"/>
      <c r="AF45" s="463"/>
      <c r="AG45" s="463"/>
      <c r="AH45" s="463"/>
      <c r="AI45" s="463"/>
      <c r="AJ45" s="463"/>
      <c r="AK45" s="463"/>
      <c r="AL45" s="463"/>
      <c r="AM45" s="463"/>
      <c r="AN45" s="15"/>
      <c r="AP45" s="206"/>
      <c r="AQ45" s="206"/>
      <c r="AR45" s="206"/>
      <c r="AS45" s="206"/>
      <c r="AT45" s="206"/>
      <c r="AU45" s="206"/>
    </row>
    <row r="46" spans="1:66" ht="14.1" customHeight="1">
      <c r="A46" s="220"/>
      <c r="B46" s="447"/>
      <c r="C46" s="448"/>
      <c r="D46" s="209" t="s">
        <v>580</v>
      </c>
      <c r="E46" s="3347" t="s">
        <v>1374</v>
      </c>
      <c r="F46" s="3347"/>
      <c r="G46" s="3347"/>
      <c r="H46" s="3347"/>
      <c r="I46" s="3347"/>
      <c r="J46" s="3347"/>
      <c r="K46" s="3347"/>
      <c r="L46" s="3347"/>
      <c r="M46" s="3347"/>
      <c r="N46" s="3347"/>
      <c r="O46" s="3347"/>
      <c r="P46" s="3347"/>
      <c r="Q46" s="3347"/>
      <c r="R46" s="3347"/>
      <c r="S46" s="3347"/>
      <c r="T46" s="3347"/>
      <c r="U46" s="3347"/>
      <c r="V46" s="3347"/>
      <c r="W46" s="3347"/>
      <c r="X46" s="3347"/>
      <c r="Y46" s="3347"/>
      <c r="Z46" s="3347"/>
      <c r="AA46" s="359"/>
      <c r="AB46" s="464"/>
      <c r="AC46" s="367"/>
      <c r="AD46" s="367"/>
      <c r="AE46" s="367"/>
      <c r="AF46" s="367"/>
      <c r="AG46" s="367"/>
      <c r="AH46" s="367"/>
      <c r="AI46" s="367"/>
      <c r="AJ46" s="367"/>
      <c r="AK46" s="367"/>
      <c r="AL46" s="463"/>
      <c r="AM46" s="463"/>
      <c r="AN46" s="15"/>
      <c r="AP46" s="206"/>
      <c r="AQ46" s="206"/>
      <c r="AR46" s="206"/>
      <c r="AS46" s="206"/>
      <c r="AT46" s="206"/>
      <c r="AU46" s="206"/>
    </row>
    <row r="47" spans="1:66" ht="14.1" customHeight="1">
      <c r="A47" s="220"/>
      <c r="B47" s="447"/>
      <c r="C47" s="465"/>
      <c r="D47" s="3355" t="s">
        <v>1375</v>
      </c>
      <c r="E47" s="3355"/>
      <c r="F47" s="3355"/>
      <c r="G47" s="3355"/>
      <c r="H47" s="3355"/>
      <c r="I47" s="3355"/>
      <c r="J47" s="3355"/>
      <c r="K47" s="3355"/>
      <c r="L47" s="3355"/>
      <c r="M47" s="359"/>
      <c r="N47" s="356" t="s">
        <v>484</v>
      </c>
      <c r="O47" s="3356"/>
      <c r="P47" s="3356"/>
      <c r="Q47" s="3357"/>
      <c r="R47" s="3357"/>
      <c r="S47" s="356" t="s">
        <v>99</v>
      </c>
      <c r="T47" s="3357"/>
      <c r="U47" s="3357"/>
      <c r="V47" s="356" t="s">
        <v>28</v>
      </c>
      <c r="W47" s="3357"/>
      <c r="X47" s="3357"/>
      <c r="Y47" s="3354" t="s">
        <v>311</v>
      </c>
      <c r="Z47" s="3354"/>
      <c r="AA47" s="359"/>
      <c r="AB47" s="466"/>
      <c r="AC47" s="363"/>
      <c r="AD47" s="363"/>
      <c r="AE47" s="363"/>
      <c r="AF47" s="363"/>
      <c r="AG47" s="363"/>
      <c r="AH47" s="363"/>
      <c r="AI47" s="363"/>
      <c r="AJ47" s="363"/>
      <c r="AK47" s="363"/>
      <c r="AL47" s="463"/>
      <c r="AM47" s="463"/>
      <c r="AN47" s="15"/>
      <c r="AO47" s="209"/>
      <c r="AP47" s="22"/>
      <c r="AQ47" s="3"/>
      <c r="AR47" s="3"/>
      <c r="AS47" s="3"/>
      <c r="AT47" s="3"/>
      <c r="AU47" s="3"/>
    </row>
    <row r="48" spans="1:66" ht="14.1" customHeight="1">
      <c r="A48" s="220"/>
      <c r="B48" s="467"/>
      <c r="C48" s="449"/>
      <c r="D48" s="360"/>
      <c r="E48" s="387"/>
      <c r="F48" s="387"/>
      <c r="G48" s="359"/>
      <c r="H48" s="359"/>
      <c r="I48" s="359"/>
      <c r="J48" s="359"/>
      <c r="K48" s="359"/>
      <c r="L48" s="359"/>
      <c r="M48" s="359"/>
      <c r="N48" s="356"/>
      <c r="O48" s="223"/>
      <c r="P48" s="223"/>
      <c r="Q48" s="468"/>
      <c r="R48" s="468"/>
      <c r="S48" s="356"/>
      <c r="T48" s="468"/>
      <c r="U48" s="468"/>
      <c r="V48" s="356"/>
      <c r="W48" s="468"/>
      <c r="X48" s="468"/>
      <c r="Y48" s="357"/>
      <c r="Z48" s="357"/>
      <c r="AA48" s="359"/>
      <c r="AB48" s="466"/>
      <c r="AC48" s="363"/>
      <c r="AD48" s="363"/>
      <c r="AE48" s="363"/>
      <c r="AF48" s="363"/>
      <c r="AG48" s="363"/>
      <c r="AH48" s="363"/>
      <c r="AI48" s="363"/>
      <c r="AJ48" s="363"/>
      <c r="AK48" s="363"/>
      <c r="AL48" s="3"/>
      <c r="AM48" s="3"/>
      <c r="AN48" s="15"/>
      <c r="AP48" s="227"/>
      <c r="AQ48" s="227"/>
      <c r="AR48" s="227"/>
      <c r="AS48" s="227"/>
      <c r="AT48" s="227"/>
      <c r="AU48" s="227"/>
    </row>
    <row r="49" spans="1:47" ht="14.1" customHeight="1">
      <c r="A49" s="220"/>
      <c r="B49" s="447"/>
      <c r="C49" s="465"/>
      <c r="D49" s="3350" t="s">
        <v>1537</v>
      </c>
      <c r="E49" s="3350"/>
      <c r="F49" s="3350"/>
      <c r="G49" s="3350"/>
      <c r="H49" s="3350"/>
      <c r="I49" s="3350"/>
      <c r="J49" s="3350"/>
      <c r="K49" s="3350"/>
      <c r="L49" s="3350"/>
      <c r="M49" s="3350"/>
      <c r="N49" s="3350"/>
      <c r="O49" s="3350"/>
      <c r="P49" s="3350"/>
      <c r="Q49" s="3350"/>
      <c r="R49" s="3350"/>
      <c r="S49" s="3350"/>
      <c r="T49" s="3350"/>
      <c r="U49" s="3350"/>
      <c r="V49" s="3350"/>
      <c r="W49" s="3350"/>
      <c r="X49" s="3350"/>
      <c r="Y49" s="3350"/>
      <c r="Z49" s="3350"/>
      <c r="AA49" s="387"/>
      <c r="AB49" s="469" t="s">
        <v>127</v>
      </c>
      <c r="AC49" s="3346" t="s">
        <v>1511</v>
      </c>
      <c r="AD49" s="3346"/>
      <c r="AE49" s="3346"/>
      <c r="AF49" s="3346"/>
      <c r="AG49" s="3346"/>
      <c r="AH49" s="3346"/>
      <c r="AI49" s="3346"/>
      <c r="AJ49" s="3346"/>
      <c r="AK49" s="3346"/>
      <c r="AL49" s="3346"/>
      <c r="AM49" s="3346"/>
      <c r="AN49" s="15"/>
      <c r="AP49" s="227"/>
      <c r="AQ49" s="227"/>
      <c r="AR49" s="227"/>
      <c r="AS49" s="227"/>
      <c r="AT49" s="227"/>
      <c r="AU49" s="227"/>
    </row>
    <row r="50" spans="1:47" ht="14.1" customHeight="1">
      <c r="A50" s="220"/>
      <c r="B50" s="447"/>
      <c r="D50" s="465"/>
      <c r="E50" s="359"/>
      <c r="F50" s="470"/>
      <c r="G50" s="358"/>
      <c r="H50" s="209"/>
      <c r="I50" s="210"/>
      <c r="J50" s="210"/>
      <c r="K50" s="471"/>
      <c r="L50" s="471"/>
      <c r="M50" s="41"/>
      <c r="N50" s="471"/>
      <c r="O50" s="471"/>
      <c r="P50" s="41"/>
      <c r="Q50" s="471"/>
      <c r="R50" s="471"/>
      <c r="U50" s="358"/>
      <c r="X50" s="358"/>
      <c r="Y50" s="358"/>
      <c r="Z50" s="358"/>
      <c r="AA50" s="358"/>
      <c r="AB50" s="469" t="s">
        <v>127</v>
      </c>
      <c r="AC50" s="3346" t="s">
        <v>1512</v>
      </c>
      <c r="AD50" s="3346"/>
      <c r="AE50" s="3346"/>
      <c r="AF50" s="3346"/>
      <c r="AG50" s="3346"/>
      <c r="AH50" s="3346"/>
      <c r="AI50" s="3346"/>
      <c r="AJ50" s="3346"/>
      <c r="AK50" s="3346"/>
      <c r="AL50" s="3346"/>
      <c r="AM50" s="3346"/>
      <c r="AN50" s="15"/>
      <c r="AP50" s="227"/>
      <c r="AQ50" s="227"/>
      <c r="AR50" s="227"/>
      <c r="AS50" s="227"/>
      <c r="AT50" s="227"/>
      <c r="AU50" s="227"/>
    </row>
    <row r="51" spans="1:47" ht="14.1" customHeight="1">
      <c r="A51" s="220"/>
      <c r="B51" s="13"/>
      <c r="C51" s="220"/>
      <c r="D51" s="472"/>
      <c r="E51" s="470"/>
      <c r="M51" s="11"/>
      <c r="V51" s="470"/>
      <c r="W51" s="470"/>
      <c r="X51" s="470"/>
      <c r="Y51" s="470"/>
      <c r="Z51" s="470"/>
      <c r="AA51" s="359"/>
      <c r="AB51" s="10"/>
      <c r="AN51" s="173"/>
    </row>
    <row r="52" spans="1:47">
      <c r="B52" s="16"/>
      <c r="C52" s="289"/>
      <c r="D52" s="3146" t="s">
        <v>1538</v>
      </c>
      <c r="E52" s="3146"/>
      <c r="F52" s="3146"/>
      <c r="G52" s="3146"/>
      <c r="H52" s="3146"/>
      <c r="I52" s="3146"/>
      <c r="J52" s="3146"/>
      <c r="K52" s="3146"/>
      <c r="L52" s="3146"/>
      <c r="M52" s="3146"/>
      <c r="N52" s="3146"/>
      <c r="O52" s="3146"/>
      <c r="P52" s="3146"/>
      <c r="Q52" s="3146"/>
      <c r="R52" s="3146"/>
      <c r="S52" s="3146"/>
      <c r="T52" s="3146"/>
      <c r="U52" s="3146"/>
      <c r="V52" s="3146"/>
      <c r="W52" s="3146"/>
      <c r="X52" s="3146"/>
      <c r="Y52" s="3146"/>
      <c r="Z52" s="3146"/>
      <c r="AA52" s="359"/>
      <c r="AB52" s="528" t="s">
        <v>127</v>
      </c>
      <c r="AC52" s="1669" t="s">
        <v>1584</v>
      </c>
      <c r="AD52" s="1669"/>
      <c r="AE52" s="1669"/>
      <c r="AF52" s="1669"/>
      <c r="AG52" s="1669"/>
      <c r="AH52" s="1669"/>
      <c r="AI52" s="1669"/>
      <c r="AJ52" s="1669"/>
      <c r="AK52" s="1669"/>
      <c r="AL52" s="1669"/>
      <c r="AM52" s="1669"/>
      <c r="AN52" s="173"/>
    </row>
    <row r="53" spans="1:47">
      <c r="B53" s="462"/>
      <c r="C53" s="446"/>
      <c r="D53" s="359"/>
      <c r="E53" s="362"/>
      <c r="F53" s="362"/>
      <c r="G53" s="362"/>
      <c r="H53" s="362"/>
      <c r="I53" s="362"/>
      <c r="J53" s="362"/>
      <c r="K53" s="362"/>
      <c r="L53" s="362"/>
      <c r="M53" s="362"/>
      <c r="N53" s="362"/>
      <c r="O53" s="362"/>
      <c r="P53" s="362"/>
      <c r="Q53" s="362"/>
      <c r="R53" s="362"/>
      <c r="S53" s="362"/>
      <c r="T53" s="362"/>
      <c r="U53" s="362"/>
      <c r="V53" s="362"/>
      <c r="W53" s="362"/>
      <c r="X53" s="362"/>
      <c r="Y53" s="362"/>
      <c r="Z53" s="362"/>
      <c r="AA53" s="359"/>
      <c r="AB53" s="529"/>
      <c r="AC53" s="1669"/>
      <c r="AD53" s="1669"/>
      <c r="AE53" s="1669"/>
      <c r="AF53" s="1669"/>
      <c r="AG53" s="1669"/>
      <c r="AH53" s="1669"/>
      <c r="AI53" s="1669"/>
      <c r="AJ53" s="1669"/>
      <c r="AK53" s="1669"/>
      <c r="AL53" s="1669"/>
      <c r="AM53" s="1669"/>
      <c r="AN53" s="173"/>
    </row>
    <row r="54" spans="1:47">
      <c r="B54" s="16"/>
      <c r="D54" s="3347" t="s">
        <v>1539</v>
      </c>
      <c r="E54" s="3347"/>
      <c r="F54" s="3347"/>
      <c r="G54" s="3347"/>
      <c r="H54" s="3347"/>
      <c r="I54" s="3347"/>
      <c r="J54" s="3347"/>
      <c r="K54" s="3347"/>
      <c r="L54" s="3347"/>
      <c r="M54" s="3347"/>
      <c r="N54" s="3347"/>
      <c r="O54" s="3347"/>
      <c r="P54" s="3347"/>
      <c r="Q54" s="3347"/>
      <c r="R54" s="3347"/>
      <c r="S54" s="3347"/>
      <c r="T54" s="3347"/>
      <c r="U54" s="3347"/>
      <c r="V54" s="3347"/>
      <c r="W54" s="3347"/>
      <c r="X54" s="3347"/>
      <c r="Y54" s="3347"/>
      <c r="Z54" s="3347"/>
      <c r="AA54" s="359"/>
      <c r="AB54" s="469" t="s">
        <v>127</v>
      </c>
      <c r="AC54" s="3348" t="s">
        <v>1776</v>
      </c>
      <c r="AD54" s="3348"/>
      <c r="AE54" s="3348"/>
      <c r="AF54" s="3348"/>
      <c r="AG54" s="3348"/>
      <c r="AH54" s="3348"/>
      <c r="AI54" s="3348"/>
      <c r="AJ54" s="3348"/>
      <c r="AK54" s="3348"/>
      <c r="AL54" s="3348"/>
      <c r="AM54" s="3348"/>
      <c r="AN54" s="3349"/>
    </row>
    <row r="55" spans="1:47">
      <c r="B55" s="16"/>
      <c r="D55" s="362"/>
      <c r="E55" s="470"/>
      <c r="F55" s="470"/>
      <c r="G55" s="470"/>
      <c r="H55" s="470"/>
      <c r="I55" s="470"/>
      <c r="J55" s="470"/>
      <c r="K55" s="470"/>
      <c r="L55" s="470"/>
      <c r="M55" s="470"/>
      <c r="N55" s="470"/>
      <c r="O55" s="470"/>
      <c r="P55" s="470"/>
      <c r="Q55" s="470"/>
      <c r="R55" s="470"/>
      <c r="S55" s="470"/>
      <c r="T55" s="470"/>
      <c r="U55" s="470"/>
      <c r="V55" s="470"/>
      <c r="W55" s="470"/>
      <c r="X55" s="470"/>
      <c r="Y55" s="470"/>
      <c r="Z55" s="470"/>
      <c r="AA55" s="359"/>
      <c r="AB55" s="469" t="s">
        <v>127</v>
      </c>
      <c r="AC55" s="3348" t="s">
        <v>1777</v>
      </c>
      <c r="AD55" s="3348"/>
      <c r="AE55" s="3348"/>
      <c r="AF55" s="3348"/>
      <c r="AG55" s="3348"/>
      <c r="AH55" s="3348"/>
      <c r="AI55" s="3348"/>
      <c r="AJ55" s="3348"/>
      <c r="AK55" s="3348"/>
      <c r="AL55" s="3348"/>
      <c r="AM55" s="3348"/>
      <c r="AN55" s="173"/>
    </row>
    <row r="56" spans="1:47" ht="9" customHeight="1">
      <c r="B56" s="16"/>
      <c r="D56" s="359"/>
      <c r="E56" s="470"/>
      <c r="F56" s="470"/>
      <c r="G56" s="470"/>
      <c r="H56" s="470"/>
      <c r="I56" s="470"/>
      <c r="J56" s="470"/>
      <c r="K56" s="470"/>
      <c r="L56" s="470"/>
      <c r="M56" s="470"/>
      <c r="N56" s="470"/>
      <c r="O56" s="470"/>
      <c r="P56" s="470"/>
      <c r="Q56" s="470"/>
      <c r="R56" s="470"/>
      <c r="S56" s="470"/>
      <c r="T56" s="470"/>
      <c r="U56" s="470"/>
      <c r="V56" s="470"/>
      <c r="W56" s="470"/>
      <c r="X56" s="470"/>
      <c r="Y56" s="470"/>
      <c r="Z56" s="470"/>
      <c r="AA56" s="359"/>
      <c r="AB56" s="464"/>
      <c r="AC56" s="473"/>
      <c r="AD56" s="473"/>
      <c r="AE56" s="473"/>
      <c r="AF56" s="473"/>
      <c r="AG56" s="473"/>
      <c r="AH56" s="473"/>
      <c r="AI56" s="473"/>
      <c r="AJ56" s="473"/>
      <c r="AK56" s="473"/>
      <c r="AN56" s="15"/>
    </row>
    <row r="57" spans="1:47">
      <c r="B57" s="16"/>
      <c r="D57" s="11" t="s">
        <v>580</v>
      </c>
      <c r="E57" s="3146" t="s">
        <v>1376</v>
      </c>
      <c r="F57" s="3146"/>
      <c r="G57" s="3146"/>
      <c r="H57" s="3146"/>
      <c r="I57" s="3146"/>
      <c r="J57" s="3146"/>
      <c r="K57" s="3146"/>
      <c r="L57" s="3146"/>
      <c r="M57" s="3146"/>
      <c r="N57" s="3146"/>
      <c r="O57" s="3146"/>
      <c r="P57" s="3146"/>
      <c r="Q57" s="3146"/>
      <c r="R57" s="3146"/>
      <c r="S57" s="3146"/>
      <c r="T57" s="3146"/>
      <c r="U57" s="3146"/>
      <c r="V57" s="3146"/>
      <c r="W57" s="3146"/>
      <c r="X57" s="3146"/>
      <c r="Y57" s="3146"/>
      <c r="Z57" s="3146"/>
      <c r="AA57" s="359"/>
      <c r="AB57" s="464"/>
      <c r="AC57" s="473"/>
      <c r="AD57" s="473"/>
      <c r="AE57" s="473"/>
      <c r="AF57" s="473"/>
      <c r="AG57" s="473"/>
      <c r="AH57" s="473"/>
      <c r="AI57" s="473"/>
      <c r="AJ57" s="473"/>
      <c r="AK57" s="473"/>
      <c r="AN57" s="15"/>
    </row>
    <row r="58" spans="1:47" ht="6" customHeight="1">
      <c r="B58" s="16"/>
      <c r="E58" s="220"/>
      <c r="F58" s="220"/>
      <c r="G58" s="220"/>
      <c r="H58" s="220"/>
      <c r="I58" s="220"/>
      <c r="J58" s="220"/>
      <c r="K58" s="220"/>
      <c r="L58" s="220"/>
      <c r="M58" s="220"/>
      <c r="N58" s="220"/>
      <c r="O58" s="220"/>
      <c r="P58" s="220"/>
      <c r="Q58" s="220"/>
      <c r="R58" s="220"/>
      <c r="S58" s="220"/>
      <c r="T58" s="220"/>
      <c r="U58" s="220"/>
      <c r="V58" s="220"/>
      <c r="W58" s="220"/>
      <c r="X58" s="220"/>
      <c r="Y58" s="220"/>
      <c r="Z58" s="220"/>
      <c r="AA58" s="359"/>
      <c r="AB58" s="368"/>
      <c r="AC58" s="363"/>
      <c r="AD58" s="363"/>
      <c r="AE58" s="363"/>
      <c r="AF58" s="363"/>
      <c r="AG58" s="363"/>
      <c r="AH58" s="363"/>
      <c r="AI58" s="363"/>
      <c r="AJ58" s="363"/>
      <c r="AK58" s="363"/>
      <c r="AN58" s="15"/>
    </row>
    <row r="59" spans="1:47">
      <c r="B59" s="16"/>
      <c r="D59" s="3146" t="s">
        <v>1377</v>
      </c>
      <c r="E59" s="3146"/>
      <c r="F59" s="3146"/>
      <c r="G59" s="3146"/>
      <c r="H59" s="3146"/>
      <c r="I59" s="3146"/>
      <c r="J59" s="3145" t="s">
        <v>1378</v>
      </c>
      <c r="K59" s="3145"/>
      <c r="L59" s="3145"/>
      <c r="M59" s="3359" t="s">
        <v>821</v>
      </c>
      <c r="N59" s="3359"/>
      <c r="O59" s="3357"/>
      <c r="P59" s="3357"/>
      <c r="Q59" s="41" t="s">
        <v>99</v>
      </c>
      <c r="R59" s="3357"/>
      <c r="S59" s="3357"/>
      <c r="T59" s="41" t="s">
        <v>28</v>
      </c>
      <c r="U59" s="3357"/>
      <c r="V59" s="3357"/>
      <c r="W59" s="3146" t="s">
        <v>311</v>
      </c>
      <c r="X59" s="3146"/>
      <c r="Y59" s="41" t="s">
        <v>271</v>
      </c>
      <c r="Z59" s="3359" t="s">
        <v>821</v>
      </c>
      <c r="AA59" s="3359"/>
      <c r="AB59" s="3357"/>
      <c r="AC59" s="3357"/>
      <c r="AD59" s="41" t="s">
        <v>99</v>
      </c>
      <c r="AE59" s="3357"/>
      <c r="AF59" s="3357"/>
      <c r="AG59" s="41" t="s">
        <v>28</v>
      </c>
      <c r="AH59" s="3357"/>
      <c r="AI59" s="3357"/>
      <c r="AJ59" s="3146" t="s">
        <v>311</v>
      </c>
      <c r="AK59" s="3146"/>
      <c r="AN59" s="15"/>
    </row>
    <row r="60" spans="1:47">
      <c r="B60" s="16"/>
      <c r="E60" s="3358"/>
      <c r="F60" s="3358"/>
      <c r="G60" s="3358"/>
      <c r="H60" s="3358"/>
      <c r="I60" s="3358"/>
      <c r="J60" s="3358"/>
      <c r="K60" s="3358"/>
      <c r="L60" s="3358"/>
      <c r="M60" s="3358"/>
      <c r="N60" s="3358"/>
      <c r="O60" s="3358"/>
      <c r="P60" s="3358"/>
      <c r="Q60" s="3358"/>
      <c r="R60" s="3358"/>
      <c r="S60" s="3358"/>
      <c r="T60" s="3358"/>
      <c r="U60" s="3358"/>
      <c r="V60" s="3358"/>
      <c r="W60" s="3358"/>
      <c r="X60" s="3358"/>
      <c r="Y60" s="3358"/>
      <c r="Z60" s="3358"/>
      <c r="AA60" s="3358"/>
      <c r="AB60" s="3358"/>
      <c r="AC60" s="3358"/>
      <c r="AD60" s="3358"/>
      <c r="AE60" s="3358"/>
      <c r="AF60" s="3358"/>
      <c r="AG60" s="3358"/>
      <c r="AH60" s="3358"/>
      <c r="AI60" s="3358"/>
      <c r="AJ60" s="3358"/>
      <c r="AK60" s="53"/>
      <c r="AN60" s="15"/>
    </row>
    <row r="61" spans="1:47">
      <c r="B61" s="16"/>
      <c r="E61" s="3358"/>
      <c r="F61" s="3358"/>
      <c r="G61" s="3358"/>
      <c r="H61" s="3358"/>
      <c r="I61" s="3358"/>
      <c r="J61" s="3358"/>
      <c r="K61" s="3358"/>
      <c r="L61" s="3358"/>
      <c r="M61" s="3358"/>
      <c r="N61" s="3358"/>
      <c r="O61" s="3358"/>
      <c r="P61" s="3358"/>
      <c r="Q61" s="3358"/>
      <c r="R61" s="3358"/>
      <c r="S61" s="3358"/>
      <c r="T61" s="3358"/>
      <c r="U61" s="3358"/>
      <c r="V61" s="3358"/>
      <c r="W61" s="3358"/>
      <c r="X61" s="3358"/>
      <c r="Y61" s="3358"/>
      <c r="Z61" s="3358"/>
      <c r="AA61" s="3358"/>
      <c r="AB61" s="3358"/>
      <c r="AC61" s="3358"/>
      <c r="AD61" s="3358"/>
      <c r="AE61" s="3358"/>
      <c r="AF61" s="3358"/>
      <c r="AG61" s="3358"/>
      <c r="AH61" s="3358"/>
      <c r="AI61" s="3358"/>
      <c r="AJ61" s="3358"/>
      <c r="AK61" s="53"/>
      <c r="AN61" s="15"/>
    </row>
    <row r="62" spans="1:47">
      <c r="B62" s="16"/>
      <c r="D62" s="359"/>
      <c r="E62" s="362"/>
      <c r="F62" s="362"/>
      <c r="G62" s="362"/>
      <c r="H62" s="362"/>
      <c r="I62" s="362"/>
      <c r="J62" s="362"/>
      <c r="K62" s="362"/>
      <c r="L62" s="362"/>
      <c r="M62" s="362"/>
      <c r="N62" s="362"/>
      <c r="O62" s="362"/>
      <c r="P62" s="362"/>
      <c r="Q62" s="362"/>
      <c r="R62" s="362"/>
      <c r="S62" s="362"/>
      <c r="T62" s="362"/>
      <c r="U62" s="362"/>
      <c r="V62" s="362"/>
      <c r="W62" s="362"/>
      <c r="X62" s="362"/>
      <c r="Y62" s="362"/>
      <c r="Z62" s="362"/>
      <c r="AA62" s="359"/>
      <c r="AB62" s="365"/>
      <c r="AC62" s="359"/>
      <c r="AD62" s="359"/>
      <c r="AE62" s="359"/>
      <c r="AF62" s="359"/>
      <c r="AG62" s="359"/>
      <c r="AH62" s="359"/>
      <c r="AI62" s="359"/>
      <c r="AJ62" s="359"/>
      <c r="AK62" s="359"/>
      <c r="AN62" s="15"/>
    </row>
    <row r="63" spans="1:47">
      <c r="B63" s="16"/>
      <c r="D63" s="3146" t="s">
        <v>1540</v>
      </c>
      <c r="E63" s="3146"/>
      <c r="F63" s="3146"/>
      <c r="G63" s="3146"/>
      <c r="H63" s="3146"/>
      <c r="I63" s="3146"/>
      <c r="J63" s="3146"/>
      <c r="K63" s="3146"/>
      <c r="L63" s="3146"/>
      <c r="M63" s="3146"/>
      <c r="N63" s="3146"/>
      <c r="O63" s="3146"/>
      <c r="P63" s="3146"/>
      <c r="Q63" s="3146"/>
      <c r="R63" s="3146"/>
      <c r="S63" s="3146"/>
      <c r="T63" s="3146"/>
      <c r="U63" s="3146"/>
      <c r="V63" s="3146"/>
      <c r="W63" s="3146"/>
      <c r="X63" s="3146"/>
      <c r="Y63" s="3146"/>
      <c r="Z63" s="3146"/>
      <c r="AA63" s="3146"/>
      <c r="AB63" s="24"/>
      <c r="AD63" s="53"/>
      <c r="AE63" s="53"/>
      <c r="AF63" s="53"/>
      <c r="AG63" s="53"/>
      <c r="AH63" s="53"/>
      <c r="AI63" s="53"/>
      <c r="AJ63" s="53"/>
      <c r="AK63" s="359"/>
      <c r="AN63" s="15"/>
    </row>
    <row r="64" spans="1:47">
      <c r="B64" s="16"/>
      <c r="E64" s="3351"/>
      <c r="F64" s="3351"/>
      <c r="G64" s="3351"/>
      <c r="H64" s="3351"/>
      <c r="I64" s="3351"/>
      <c r="J64" s="3351"/>
      <c r="K64" s="3351"/>
      <c r="L64" s="3351"/>
      <c r="M64" s="3351"/>
      <c r="N64" s="3351"/>
      <c r="O64" s="3351"/>
      <c r="P64" s="3351"/>
      <c r="Q64" s="3351"/>
      <c r="R64" s="3351"/>
      <c r="S64" s="3351"/>
      <c r="T64" s="3351"/>
      <c r="U64" s="3351"/>
      <c r="V64" s="3351"/>
      <c r="W64" s="3351"/>
      <c r="X64" s="3351"/>
      <c r="Y64" s="3351"/>
      <c r="Z64" s="3351"/>
      <c r="AA64" s="3351"/>
      <c r="AB64" s="3351"/>
      <c r="AC64" s="3351"/>
      <c r="AD64" s="3351"/>
      <c r="AE64" s="3351"/>
      <c r="AF64" s="3351"/>
      <c r="AG64" s="3351"/>
      <c r="AH64" s="3351"/>
      <c r="AI64" s="3351"/>
      <c r="AJ64" s="3351"/>
      <c r="AK64" s="359"/>
      <c r="AN64" s="15"/>
    </row>
    <row r="65" spans="2:40">
      <c r="B65" s="16"/>
      <c r="E65" s="3351"/>
      <c r="F65" s="3351"/>
      <c r="G65" s="3351"/>
      <c r="H65" s="3351"/>
      <c r="I65" s="3351"/>
      <c r="J65" s="3351"/>
      <c r="K65" s="3351"/>
      <c r="L65" s="3351"/>
      <c r="M65" s="3351"/>
      <c r="N65" s="3351"/>
      <c r="O65" s="3351"/>
      <c r="P65" s="3351"/>
      <c r="Q65" s="3351"/>
      <c r="R65" s="3351"/>
      <c r="S65" s="3351"/>
      <c r="T65" s="3351"/>
      <c r="U65" s="3351"/>
      <c r="V65" s="3351"/>
      <c r="W65" s="3351"/>
      <c r="X65" s="3351"/>
      <c r="Y65" s="3351"/>
      <c r="Z65" s="3351"/>
      <c r="AA65" s="3351"/>
      <c r="AB65" s="3351"/>
      <c r="AC65" s="3351"/>
      <c r="AD65" s="3351"/>
      <c r="AE65" s="3351"/>
      <c r="AF65" s="3351"/>
      <c r="AG65" s="3351"/>
      <c r="AH65" s="3351"/>
      <c r="AI65" s="3351"/>
      <c r="AJ65" s="3351"/>
      <c r="AK65" s="359"/>
      <c r="AN65" s="15"/>
    </row>
    <row r="66" spans="2:40" ht="6.95" customHeight="1" thickBot="1">
      <c r="B66" s="152"/>
      <c r="C66" s="7"/>
      <c r="D66" s="7"/>
      <c r="E66" s="7"/>
      <c r="F66" s="7"/>
      <c r="G66" s="7"/>
      <c r="H66" s="7"/>
      <c r="I66" s="7"/>
      <c r="J66" s="7"/>
      <c r="K66" s="7"/>
      <c r="L66" s="7"/>
      <c r="M66" s="375"/>
      <c r="N66" s="7"/>
      <c r="O66" s="7"/>
      <c r="P66" s="7"/>
      <c r="Q66" s="7"/>
      <c r="R66" s="7"/>
      <c r="S66" s="7"/>
      <c r="T66" s="7"/>
      <c r="U66" s="7"/>
      <c r="V66" s="7"/>
      <c r="W66" s="7"/>
      <c r="X66" s="7"/>
      <c r="Y66" s="7"/>
      <c r="Z66" s="7"/>
      <c r="AA66" s="7"/>
      <c r="AB66" s="153"/>
      <c r="AC66" s="7"/>
      <c r="AD66" s="7"/>
      <c r="AE66" s="7"/>
      <c r="AF66" s="7"/>
      <c r="AG66" s="7"/>
      <c r="AH66" s="7"/>
      <c r="AI66" s="7"/>
      <c r="AJ66" s="7"/>
      <c r="AK66" s="7"/>
      <c r="AL66" s="7"/>
      <c r="AM66" s="7"/>
      <c r="AN66" s="146"/>
    </row>
    <row r="69" spans="2:40">
      <c r="D69" s="387"/>
      <c r="E69" s="359"/>
      <c r="F69" s="359"/>
      <c r="G69" s="359"/>
      <c r="H69" s="359"/>
      <c r="I69" s="359"/>
      <c r="J69" s="359"/>
      <c r="K69" s="359"/>
      <c r="L69" s="359"/>
      <c r="M69" s="359"/>
      <c r="N69" s="359"/>
      <c r="O69" s="359"/>
      <c r="P69" s="359"/>
      <c r="Q69" s="359"/>
    </row>
    <row r="70" spans="2:40">
      <c r="D70" s="359"/>
      <c r="E70" s="470"/>
      <c r="F70" s="209"/>
      <c r="G70" s="210"/>
      <c r="H70" s="210"/>
      <c r="I70" s="471"/>
      <c r="J70" s="471"/>
      <c r="K70" s="41"/>
      <c r="L70" s="471"/>
      <c r="M70" s="471"/>
      <c r="N70" s="41"/>
      <c r="O70" s="471"/>
      <c r="P70" s="471"/>
      <c r="U70" s="41"/>
      <c r="V70" s="470"/>
      <c r="W70" s="470"/>
      <c r="X70" s="470"/>
      <c r="Y70" s="470"/>
      <c r="Z70" s="470"/>
    </row>
  </sheetData>
  <sheetProtection algorithmName="SHA-512" hashValue="cPKfyQkgK9u63kH2ON6+AJWvv1cmikIavFqcysKUhPXDRnyOb/XsqtT8Tl5kDZBUayaVb8x6cIj3XDB+/L+/+w==" saltValue="Az0UhQeiNUkr+t5CSLCEaw==" spinCount="100000" sheet="1" formatCells="0" formatColumns="0" formatRows="0"/>
  <mergeCells count="183">
    <mergeCell ref="E64:AJ65"/>
    <mergeCell ref="AB59:AC59"/>
    <mergeCell ref="AE59:AF59"/>
    <mergeCell ref="AH59:AI59"/>
    <mergeCell ref="AJ59:AK59"/>
    <mergeCell ref="E60:AJ61"/>
    <mergeCell ref="D63:AA63"/>
    <mergeCell ref="E57:Z57"/>
    <mergeCell ref="D59:I59"/>
    <mergeCell ref="J59:L59"/>
    <mergeCell ref="M59:N59"/>
    <mergeCell ref="O59:P59"/>
    <mergeCell ref="R59:S59"/>
    <mergeCell ref="U59:V59"/>
    <mergeCell ref="W59:X59"/>
    <mergeCell ref="Z59:AA59"/>
    <mergeCell ref="AC49:AM49"/>
    <mergeCell ref="D52:Z52"/>
    <mergeCell ref="AC50:AM50"/>
    <mergeCell ref="D54:Z54"/>
    <mergeCell ref="AC54:AN54"/>
    <mergeCell ref="AC55:AM55"/>
    <mergeCell ref="D49:Z49"/>
    <mergeCell ref="E40:Z42"/>
    <mergeCell ref="B44:C44"/>
    <mergeCell ref="D44:Z44"/>
    <mergeCell ref="E46:Z46"/>
    <mergeCell ref="D47:L47"/>
    <mergeCell ref="O47:P47"/>
    <mergeCell ref="Q47:R47"/>
    <mergeCell ref="T47:U47"/>
    <mergeCell ref="W47:X47"/>
    <mergeCell ref="Y47:Z47"/>
    <mergeCell ref="AC52:AM53"/>
    <mergeCell ref="X33:AA34"/>
    <mergeCell ref="AB33:AM34"/>
    <mergeCell ref="D35:Z35"/>
    <mergeCell ref="B37:C37"/>
    <mergeCell ref="D37:Z38"/>
    <mergeCell ref="E39:Z39"/>
    <mergeCell ref="D33:F34"/>
    <mergeCell ref="G33:J34"/>
    <mergeCell ref="K33:O34"/>
    <mergeCell ref="P33:Q34"/>
    <mergeCell ref="R33:U34"/>
    <mergeCell ref="V33:W34"/>
    <mergeCell ref="X29:AA30"/>
    <mergeCell ref="AB29:AM30"/>
    <mergeCell ref="D31:F32"/>
    <mergeCell ref="G31:J32"/>
    <mergeCell ref="K31:O32"/>
    <mergeCell ref="P31:Q32"/>
    <mergeCell ref="R31:U32"/>
    <mergeCell ref="V31:W32"/>
    <mergeCell ref="X31:AA32"/>
    <mergeCell ref="AB31:AM32"/>
    <mergeCell ref="D29:F30"/>
    <mergeCell ref="G29:J30"/>
    <mergeCell ref="K29:O30"/>
    <mergeCell ref="P29:Q30"/>
    <mergeCell ref="R29:U30"/>
    <mergeCell ref="V29:W30"/>
    <mergeCell ref="R23:U24"/>
    <mergeCell ref="V23:W24"/>
    <mergeCell ref="X23:AA24"/>
    <mergeCell ref="AB23:AM24"/>
    <mergeCell ref="X25:AA26"/>
    <mergeCell ref="AB25:AM26"/>
    <mergeCell ref="D27:F28"/>
    <mergeCell ref="G27:J28"/>
    <mergeCell ref="K27:O28"/>
    <mergeCell ref="P27:Q28"/>
    <mergeCell ref="R27:U28"/>
    <mergeCell ref="V27:W28"/>
    <mergeCell ref="X27:AA28"/>
    <mergeCell ref="AB27:AM28"/>
    <mergeCell ref="D25:F26"/>
    <mergeCell ref="G25:J26"/>
    <mergeCell ref="K25:O26"/>
    <mergeCell ref="P25:Q26"/>
    <mergeCell ref="R25:U26"/>
    <mergeCell ref="V25:W26"/>
    <mergeCell ref="AQ17:AW18"/>
    <mergeCell ref="AX17:BO18"/>
    <mergeCell ref="D18:AM18"/>
    <mergeCell ref="C19:C34"/>
    <mergeCell ref="D19:F20"/>
    <mergeCell ref="G19:J20"/>
    <mergeCell ref="K19:O20"/>
    <mergeCell ref="P19:Q20"/>
    <mergeCell ref="R19:U20"/>
    <mergeCell ref="V19:W20"/>
    <mergeCell ref="X19:AA20"/>
    <mergeCell ref="AB19:AM20"/>
    <mergeCell ref="D21:F22"/>
    <mergeCell ref="G21:J22"/>
    <mergeCell ref="K21:O22"/>
    <mergeCell ref="P21:Q22"/>
    <mergeCell ref="R21:U22"/>
    <mergeCell ref="V21:W22"/>
    <mergeCell ref="X21:AA22"/>
    <mergeCell ref="AB21:AM22"/>
    <mergeCell ref="D23:F24"/>
    <mergeCell ref="G23:J24"/>
    <mergeCell ref="K23:O24"/>
    <mergeCell ref="P23:Q24"/>
    <mergeCell ref="D16:F16"/>
    <mergeCell ref="G16:K16"/>
    <mergeCell ref="L16:N16"/>
    <mergeCell ref="O16:R16"/>
    <mergeCell ref="S16:V16"/>
    <mergeCell ref="X16:AA16"/>
    <mergeCell ref="AB16:AC16"/>
    <mergeCell ref="AD16:AH16"/>
    <mergeCell ref="AI16:AM16"/>
    <mergeCell ref="AQ12:AW16"/>
    <mergeCell ref="AX12:BO16"/>
    <mergeCell ref="D13:F13"/>
    <mergeCell ref="G13:K13"/>
    <mergeCell ref="L13:N13"/>
    <mergeCell ref="O13:R13"/>
    <mergeCell ref="S13:V13"/>
    <mergeCell ref="X13:AA13"/>
    <mergeCell ref="AB13:AC13"/>
    <mergeCell ref="AD13:AH13"/>
    <mergeCell ref="AI13:AM13"/>
    <mergeCell ref="D14:F14"/>
    <mergeCell ref="G14:K14"/>
    <mergeCell ref="L14:N14"/>
    <mergeCell ref="O14:R14"/>
    <mergeCell ref="S14:V14"/>
    <mergeCell ref="X14:AA14"/>
    <mergeCell ref="AB14:AC14"/>
    <mergeCell ref="AD14:AH14"/>
    <mergeCell ref="AI14:AM14"/>
    <mergeCell ref="D15:F15"/>
    <mergeCell ref="G15:K15"/>
    <mergeCell ref="L15:N15"/>
    <mergeCell ref="O15:R15"/>
    <mergeCell ref="AQ10:AW11"/>
    <mergeCell ref="AX10:BO11"/>
    <mergeCell ref="D11:F11"/>
    <mergeCell ref="G11:K11"/>
    <mergeCell ref="L11:N11"/>
    <mergeCell ref="O11:R11"/>
    <mergeCell ref="S11:V11"/>
    <mergeCell ref="X11:AA11"/>
    <mergeCell ref="AB11:AC11"/>
    <mergeCell ref="AD11:AH11"/>
    <mergeCell ref="AI11:AM11"/>
    <mergeCell ref="C9:C16"/>
    <mergeCell ref="D9:F10"/>
    <mergeCell ref="G9:K10"/>
    <mergeCell ref="L9:N10"/>
    <mergeCell ref="O9:R10"/>
    <mergeCell ref="S9:AA10"/>
    <mergeCell ref="AB9:AH9"/>
    <mergeCell ref="AI9:AM10"/>
    <mergeCell ref="AB10:AC10"/>
    <mergeCell ref="AD10:AH10"/>
    <mergeCell ref="D12:F12"/>
    <mergeCell ref="G12:K12"/>
    <mergeCell ref="L12:N12"/>
    <mergeCell ref="O12:R12"/>
    <mergeCell ref="S12:V12"/>
    <mergeCell ref="X12:AA12"/>
    <mergeCell ref="AB12:AC12"/>
    <mergeCell ref="AD12:AH12"/>
    <mergeCell ref="AI12:AM12"/>
    <mergeCell ref="S15:V15"/>
    <mergeCell ref="X15:AA15"/>
    <mergeCell ref="AB15:AC15"/>
    <mergeCell ref="AD15:AH15"/>
    <mergeCell ref="AI15:AM15"/>
    <mergeCell ref="A1:AN1"/>
    <mergeCell ref="B3:AA3"/>
    <mergeCell ref="AB3:AN3"/>
    <mergeCell ref="B4:C4"/>
    <mergeCell ref="D4:Z4"/>
    <mergeCell ref="D5:Z5"/>
    <mergeCell ref="B7:C7"/>
    <mergeCell ref="D7:AM7"/>
    <mergeCell ref="D8:AM8"/>
  </mergeCells>
  <phoneticPr fontId="4"/>
  <conditionalFormatting sqref="D23 R23 X23 R25:U25 R27:U27 R29:U29 R31:U31">
    <cfRule type="containsBlanks" dxfId="359" priority="19">
      <formula>LEN(TRIM(D23))=0</formula>
    </cfRule>
  </conditionalFormatting>
  <conditionalFormatting sqref="D25 D27 D29 D31">
    <cfRule type="containsBlanks" dxfId="358" priority="17">
      <formula>LEN(TRIM(D25))=0</formula>
    </cfRule>
  </conditionalFormatting>
  <conditionalFormatting sqref="D33">
    <cfRule type="containsBlanks" dxfId="357" priority="11">
      <formula>LEN(TRIM(D33))=0</formula>
    </cfRule>
  </conditionalFormatting>
  <conditionalFormatting sqref="D12:F16 L12:R16 AB12:AC16">
    <cfRule type="containsBlanks" dxfId="356" priority="20">
      <formula>LEN(TRIM(D12))=0</formula>
    </cfRule>
  </conditionalFormatting>
  <conditionalFormatting sqref="E60:AJ61 E64:AJ65">
    <cfRule type="containsBlanks" dxfId="355" priority="7">
      <formula>LEN(TRIM(E60))=0</formula>
    </cfRule>
  </conditionalFormatting>
  <conditionalFormatting sqref="G25 G27 G29 G31">
    <cfRule type="containsBlanks" dxfId="354" priority="16">
      <formula>LEN(TRIM(G25))=0</formula>
    </cfRule>
  </conditionalFormatting>
  <conditionalFormatting sqref="G33">
    <cfRule type="containsBlanks" dxfId="353" priority="10">
      <formula>LEN(TRIM(G33))=0</formula>
    </cfRule>
  </conditionalFormatting>
  <conditionalFormatting sqref="G12:K16 S12:V16 X12:AA16 AD12:AM16 G23 K23 P23:Q23 V23 K25 P25:Q25 V25:W25 K27 P27:Q27 V27:W27 K29 P29:Q29 V29:W29 K31 P31:Q31 V31:W31 E40:Z42">
    <cfRule type="containsBlanks" dxfId="352" priority="21">
      <formula>LEN(TRIM(E12))=0</formula>
    </cfRule>
  </conditionalFormatting>
  <conditionalFormatting sqref="K33">
    <cfRule type="containsBlanks" dxfId="351" priority="9">
      <formula>LEN(TRIM(K33))=0</formula>
    </cfRule>
  </conditionalFormatting>
  <conditionalFormatting sqref="O47:P47">
    <cfRule type="containsBlanks" dxfId="350" priority="5">
      <formula>LEN(TRIM(O47))=0</formula>
    </cfRule>
  </conditionalFormatting>
  <conditionalFormatting sqref="O59:P59 AB59:AC59">
    <cfRule type="containsBlanks" dxfId="349" priority="4">
      <formula>LEN(TRIM(O59))=0</formula>
    </cfRule>
  </conditionalFormatting>
  <conditionalFormatting sqref="P33:Q33">
    <cfRule type="containsBlanks" dxfId="348" priority="8">
      <formula>LEN(TRIM(P33))=0</formula>
    </cfRule>
  </conditionalFormatting>
  <conditionalFormatting sqref="Q47:R47 T47:U47 W47:X47">
    <cfRule type="containsBlanks" dxfId="347" priority="6">
      <formula>LEN(TRIM(Q47))=0</formula>
    </cfRule>
  </conditionalFormatting>
  <conditionalFormatting sqref="R59:S59 U59:V59 AE59:AF59 AH59:AI59">
    <cfRule type="containsBlanks" dxfId="346" priority="3">
      <formula>LEN(TRIM(R59))=0</formula>
    </cfRule>
  </conditionalFormatting>
  <conditionalFormatting sqref="R33:U33">
    <cfRule type="containsBlanks" dxfId="345" priority="15">
      <formula>LEN(TRIM(R33))=0</formula>
    </cfRule>
  </conditionalFormatting>
  <conditionalFormatting sqref="V33:W33">
    <cfRule type="containsBlanks" dxfId="344" priority="14">
      <formula>LEN(TRIM(V33))=0</formula>
    </cfRule>
  </conditionalFormatting>
  <conditionalFormatting sqref="X25 X27 X29 X31">
    <cfRule type="containsBlanks" dxfId="343" priority="18">
      <formula>LEN(TRIM(X25))=0</formula>
    </cfRule>
  </conditionalFormatting>
  <conditionalFormatting sqref="X33">
    <cfRule type="containsBlanks" dxfId="342" priority="13">
      <formula>LEN(TRIM(X33))=0</formula>
    </cfRule>
  </conditionalFormatting>
  <conditionalFormatting sqref="AB23:AM34">
    <cfRule type="containsBlanks" dxfId="341" priority="12">
      <formula>LEN(TRIM(AB23))=0</formula>
    </cfRule>
  </conditionalFormatting>
  <dataValidations count="7">
    <dataValidation type="list" allowBlank="1" showInputMessage="1" showErrorMessage="1" sqref="AB59:AC59 O59:P59" xr:uid="{AF0BDB54-99BA-4E20-BD27-497B6759F2A7}">
      <formula1>"　,7,8"</formula1>
    </dataValidation>
    <dataValidation type="list" allowBlank="1" showInputMessage="1" showErrorMessage="1" sqref="O11:R16 X21:AA34" xr:uid="{A6E1CB1C-A953-4F62-81F9-34F1654B3040}">
      <formula1>"　,正規職員,常勤(非正規),短時間(非正規)"</formula1>
    </dataValidation>
    <dataValidation type="list" allowBlank="1" showInputMessage="1" showErrorMessage="1" sqref="AB11:AC16" xr:uid="{B02ED18D-24B8-4A19-A6E6-F0DF2AF17D26}">
      <formula1>"　,有,無"</formula1>
    </dataValidation>
    <dataValidation type="list" allowBlank="1" showInputMessage="1" sqref="D11:F16" xr:uid="{3D3A7BE7-16C3-4D8A-9C7D-895D97241168}">
      <formula1>"　,産休,育休,介護休,病休,その他"</formula1>
    </dataValidation>
    <dataValidation type="list" allowBlank="1" showInputMessage="1" showErrorMessage="1" sqref="O47:P47" xr:uid="{49AEE42C-0D25-46CD-B1A3-ED8DAFBD9DCC}">
      <formula1>"　,平成,令和"</formula1>
    </dataValidation>
    <dataValidation type="list" allowBlank="1" showInputMessage="1" showErrorMessage="1" sqref="D21 D23 D25 D27 D29 D31 D33" xr:uid="{3D57252E-1733-4625-923C-23834C685AE0}">
      <formula1>"退職,転出"</formula1>
    </dataValidation>
    <dataValidation type="list" allowBlank="1" showInputMessage="1" sqref="R21 R23 R25:U25 R27:U27 R29:U29 R31:U31 R33:U33 L11:N16" xr:uid="{07B09459-94CC-4538-B625-7E34A4636E6F}">
      <formula1>"　,保育士,看護師,准看護師,子育て支援員,調理員,栄養士,事務員,用務員,保育助手,副園長,園長"</formula1>
    </dataValidation>
  </dataValidations>
  <printOptions horizontalCentered="1"/>
  <pageMargins left="0.70866141732283472" right="0.31496062992125984" top="0.39370078740157483" bottom="0.39370078740157483" header="0.51181102362204722" footer="0.51181102362204722"/>
  <pageSetup paperSize="9" fitToHeight="0" orientation="portrait" cellComments="asDisplayed"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363969" r:id="rId4" name="Check Box 1">
              <controlPr defaultSize="0" autoFill="0" autoLine="0" autoPict="0">
                <anchor moveWithCells="1" sizeWithCells="1">
                  <from>
                    <xdr:col>19</xdr:col>
                    <xdr:colOff>152400</xdr:colOff>
                    <xdr:row>37</xdr:row>
                    <xdr:rowOff>9525</xdr:rowOff>
                  </from>
                  <to>
                    <xdr:col>22</xdr:col>
                    <xdr:colOff>161925</xdr:colOff>
                    <xdr:row>38</xdr:row>
                    <xdr:rowOff>38100</xdr:rowOff>
                  </to>
                </anchor>
              </controlPr>
            </control>
          </mc:Choice>
        </mc:AlternateContent>
        <mc:AlternateContent xmlns:mc="http://schemas.openxmlformats.org/markup-compatibility/2006">
          <mc:Choice Requires="x14">
            <control shapeId="1363970" r:id="rId5" name="Check Box 2">
              <controlPr defaultSize="0" autoFill="0" autoLine="0" autoPict="0">
                <anchor moveWithCells="1" sizeWithCells="1">
                  <from>
                    <xdr:col>23</xdr:col>
                    <xdr:colOff>28575</xdr:colOff>
                    <xdr:row>37</xdr:row>
                    <xdr:rowOff>9525</xdr:rowOff>
                  </from>
                  <to>
                    <xdr:col>26</xdr:col>
                    <xdr:colOff>47625</xdr:colOff>
                    <xdr:row>38</xdr:row>
                    <xdr:rowOff>28575</xdr:rowOff>
                  </to>
                </anchor>
              </controlPr>
            </control>
          </mc:Choice>
        </mc:AlternateContent>
        <mc:AlternateContent xmlns:mc="http://schemas.openxmlformats.org/markup-compatibility/2006">
          <mc:Choice Requires="x14">
            <control shapeId="1363971" r:id="rId6" name="Check Box 3">
              <controlPr defaultSize="0" autoFill="0" autoLine="0" autoPict="0">
                <anchor moveWithCells="1" sizeWithCells="1">
                  <from>
                    <xdr:col>19</xdr:col>
                    <xdr:colOff>152400</xdr:colOff>
                    <xdr:row>43</xdr:row>
                    <xdr:rowOff>0</xdr:rowOff>
                  </from>
                  <to>
                    <xdr:col>22</xdr:col>
                    <xdr:colOff>161925</xdr:colOff>
                    <xdr:row>44</xdr:row>
                    <xdr:rowOff>19050</xdr:rowOff>
                  </to>
                </anchor>
              </controlPr>
            </control>
          </mc:Choice>
        </mc:AlternateContent>
        <mc:AlternateContent xmlns:mc="http://schemas.openxmlformats.org/markup-compatibility/2006">
          <mc:Choice Requires="x14">
            <control shapeId="1363972" r:id="rId7" name="Check Box 95">
              <controlPr defaultSize="0" autoFill="0" autoLine="0" autoPict="0">
                <anchor moveWithCells="1" sizeWithCells="1">
                  <from>
                    <xdr:col>23</xdr:col>
                    <xdr:colOff>28575</xdr:colOff>
                    <xdr:row>43</xdr:row>
                    <xdr:rowOff>0</xdr:rowOff>
                  </from>
                  <to>
                    <xdr:col>26</xdr:col>
                    <xdr:colOff>47625</xdr:colOff>
                    <xdr:row>44</xdr:row>
                    <xdr:rowOff>9525</xdr:rowOff>
                  </to>
                </anchor>
              </controlPr>
            </control>
          </mc:Choice>
        </mc:AlternateContent>
        <mc:AlternateContent xmlns:mc="http://schemas.openxmlformats.org/markup-compatibility/2006">
          <mc:Choice Requires="x14">
            <control shapeId="1363973" r:id="rId8" name="Check Box 5">
              <controlPr defaultSize="0" autoFill="0" autoLine="0" autoPict="0">
                <anchor moveWithCells="1" sizeWithCells="1">
                  <from>
                    <xdr:col>19</xdr:col>
                    <xdr:colOff>152400</xdr:colOff>
                    <xdr:row>51</xdr:row>
                    <xdr:rowOff>0</xdr:rowOff>
                  </from>
                  <to>
                    <xdr:col>22</xdr:col>
                    <xdr:colOff>161925</xdr:colOff>
                    <xdr:row>52</xdr:row>
                    <xdr:rowOff>47625</xdr:rowOff>
                  </to>
                </anchor>
              </controlPr>
            </control>
          </mc:Choice>
        </mc:AlternateContent>
        <mc:AlternateContent xmlns:mc="http://schemas.openxmlformats.org/markup-compatibility/2006">
          <mc:Choice Requires="x14">
            <control shapeId="1363974" r:id="rId9" name="Check Box 6">
              <controlPr defaultSize="0" autoFill="0" autoLine="0" autoPict="0">
                <anchor moveWithCells="1" sizeWithCells="1">
                  <from>
                    <xdr:col>23</xdr:col>
                    <xdr:colOff>28575</xdr:colOff>
                    <xdr:row>51</xdr:row>
                    <xdr:rowOff>0</xdr:rowOff>
                  </from>
                  <to>
                    <xdr:col>26</xdr:col>
                    <xdr:colOff>47625</xdr:colOff>
                    <xdr:row>52</xdr:row>
                    <xdr:rowOff>38100</xdr:rowOff>
                  </to>
                </anchor>
              </controlPr>
            </control>
          </mc:Choice>
        </mc:AlternateContent>
        <mc:AlternateContent xmlns:mc="http://schemas.openxmlformats.org/markup-compatibility/2006">
          <mc:Choice Requires="x14">
            <control shapeId="1363975" r:id="rId10" name="Check Box 7">
              <controlPr defaultSize="0" autoFill="0" autoLine="0" autoPict="0">
                <anchor moveWithCells="1" sizeWithCells="1">
                  <from>
                    <xdr:col>19</xdr:col>
                    <xdr:colOff>152400</xdr:colOff>
                    <xdr:row>54</xdr:row>
                    <xdr:rowOff>0</xdr:rowOff>
                  </from>
                  <to>
                    <xdr:col>22</xdr:col>
                    <xdr:colOff>161925</xdr:colOff>
                    <xdr:row>55</xdr:row>
                    <xdr:rowOff>47625</xdr:rowOff>
                  </to>
                </anchor>
              </controlPr>
            </control>
          </mc:Choice>
        </mc:AlternateContent>
        <mc:AlternateContent xmlns:mc="http://schemas.openxmlformats.org/markup-compatibility/2006">
          <mc:Choice Requires="x14">
            <control shapeId="1363976" r:id="rId11" name="Check Box 8">
              <controlPr defaultSize="0" autoFill="0" autoLine="0" autoPict="0">
                <anchor moveWithCells="1" sizeWithCells="1">
                  <from>
                    <xdr:col>23</xdr:col>
                    <xdr:colOff>28575</xdr:colOff>
                    <xdr:row>54</xdr:row>
                    <xdr:rowOff>0</xdr:rowOff>
                  </from>
                  <to>
                    <xdr:col>26</xdr:col>
                    <xdr:colOff>47625</xdr:colOff>
                    <xdr:row>55</xdr:row>
                    <xdr:rowOff>38100</xdr:rowOff>
                  </to>
                </anchor>
              </controlPr>
            </control>
          </mc:Choice>
        </mc:AlternateContent>
        <mc:AlternateContent xmlns:mc="http://schemas.openxmlformats.org/markup-compatibility/2006">
          <mc:Choice Requires="x14">
            <control shapeId="1363988" r:id="rId12" name="Check Box 20">
              <controlPr defaultSize="0" autoFill="0" autoLine="0" autoPict="0">
                <anchor moveWithCells="1" sizeWithCells="1">
                  <from>
                    <xdr:col>3</xdr:col>
                    <xdr:colOff>0</xdr:colOff>
                    <xdr:row>48</xdr:row>
                    <xdr:rowOff>133350</xdr:rowOff>
                  </from>
                  <to>
                    <xdr:col>10</xdr:col>
                    <xdr:colOff>47625</xdr:colOff>
                    <xdr:row>50</xdr:row>
                    <xdr:rowOff>57150</xdr:rowOff>
                  </to>
                </anchor>
              </controlPr>
            </control>
          </mc:Choice>
        </mc:AlternateContent>
        <mc:AlternateContent xmlns:mc="http://schemas.openxmlformats.org/markup-compatibility/2006">
          <mc:Choice Requires="x14">
            <control shapeId="1363989" r:id="rId13" name="Check Box 21">
              <controlPr defaultSize="0" autoFill="0" autoLine="0" autoPict="0">
                <anchor moveWithCells="1" sizeWithCells="1">
                  <from>
                    <xdr:col>10</xdr:col>
                    <xdr:colOff>123825</xdr:colOff>
                    <xdr:row>48</xdr:row>
                    <xdr:rowOff>142875</xdr:rowOff>
                  </from>
                  <to>
                    <xdr:col>18</xdr:col>
                    <xdr:colOff>38100</xdr:colOff>
                    <xdr:row>50</xdr:row>
                    <xdr:rowOff>47625</xdr:rowOff>
                  </to>
                </anchor>
              </controlPr>
            </control>
          </mc:Choice>
        </mc:AlternateContent>
        <mc:AlternateContent xmlns:mc="http://schemas.openxmlformats.org/markup-compatibility/2006">
          <mc:Choice Requires="x14">
            <control shapeId="1363990" r:id="rId14" name="Check Box 22">
              <controlPr defaultSize="0" autoFill="0" autoLine="0" autoPict="0">
                <anchor moveWithCells="1" sizeWithCells="1">
                  <from>
                    <xdr:col>21</xdr:col>
                    <xdr:colOff>114300</xdr:colOff>
                    <xdr:row>48</xdr:row>
                    <xdr:rowOff>114300</xdr:rowOff>
                  </from>
                  <to>
                    <xdr:col>26</xdr:col>
                    <xdr:colOff>114300</xdr:colOff>
                    <xdr:row>50</xdr:row>
                    <xdr:rowOff>95250</xdr:rowOff>
                  </to>
                </anchor>
              </controlPr>
            </control>
          </mc:Choice>
        </mc:AlternateContent>
        <mc:AlternateContent xmlns:mc="http://schemas.openxmlformats.org/markup-compatibility/2006">
          <mc:Choice Requires="x14">
            <control shapeId="1363991" r:id="rId15" name="Check Box 23">
              <controlPr defaultSize="0" autoFill="0" autoLine="0" autoPict="0">
                <anchor moveWithCells="1" sizeWithCells="1">
                  <from>
                    <xdr:col>18</xdr:col>
                    <xdr:colOff>66675</xdr:colOff>
                    <xdr:row>48</xdr:row>
                    <xdr:rowOff>104775</xdr:rowOff>
                  </from>
                  <to>
                    <xdr:col>21</xdr:col>
                    <xdr:colOff>38100</xdr:colOff>
                    <xdr:row>50</xdr:row>
                    <xdr:rowOff>95250</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11064F-48B3-4688-A77E-01DF8C4D47F8}">
  <sheetPr>
    <tabColor rgb="FFFFCCFF"/>
  </sheetPr>
  <dimension ref="A1:BY84"/>
  <sheetViews>
    <sheetView showGridLines="0" view="pageBreakPreview" zoomScaleNormal="100" zoomScaleSheetLayoutView="100" workbookViewId="0">
      <selection activeCell="BQ1" sqref="BQ1"/>
    </sheetView>
  </sheetViews>
  <sheetFormatPr defaultColWidth="8" defaultRowHeight="12"/>
  <cols>
    <col min="1" max="6" width="2.375" style="538" customWidth="1"/>
    <col min="7" max="11" width="2" style="538" customWidth="1"/>
    <col min="12" max="14" width="2.625" style="538" customWidth="1"/>
    <col min="15" max="17" width="3.125" style="538" customWidth="1"/>
    <col min="18" max="20" width="1.875" style="538" customWidth="1"/>
    <col min="21" max="21" width="2.125" style="538" customWidth="1"/>
    <col min="22" max="22" width="1.625" style="538" customWidth="1"/>
    <col min="23" max="23" width="2.125" style="538" customWidth="1"/>
    <col min="24" max="28" width="2.625" style="538" customWidth="1"/>
    <col min="29" max="29" width="2.375" style="538" customWidth="1"/>
    <col min="30" max="31" width="1.875" style="538" customWidth="1"/>
    <col min="32" max="32" width="2.875" style="538" customWidth="1"/>
    <col min="33" max="35" width="1.875" style="538" customWidth="1"/>
    <col min="36" max="36" width="2.875" style="538" customWidth="1"/>
    <col min="37" max="37" width="1.875" style="538" customWidth="1"/>
    <col min="38" max="40" width="2.625" style="538" customWidth="1"/>
    <col min="41" max="51" width="2" style="538" customWidth="1"/>
    <col min="52" max="54" width="2.125" style="538" customWidth="1"/>
    <col min="55" max="58" width="1.875" style="538" customWidth="1"/>
    <col min="59" max="61" width="2.125" style="538" customWidth="1"/>
    <col min="62" max="62" width="2.625" style="538" customWidth="1"/>
    <col min="63" max="68" width="1.875" style="538" customWidth="1"/>
    <col min="69" max="71" width="2.125" style="538" customWidth="1"/>
    <col min="72" max="73" width="8" style="538" hidden="1" customWidth="1"/>
    <col min="74" max="16384" width="8" style="538"/>
  </cols>
  <sheetData>
    <row r="1" spans="1:74" ht="14.1" customHeight="1">
      <c r="A1" s="3372" t="s">
        <v>1434</v>
      </c>
      <c r="B1" s="3373"/>
      <c r="C1" s="3373"/>
      <c r="D1" s="3373"/>
      <c r="E1" s="3373"/>
      <c r="F1" s="3373"/>
      <c r="G1" s="3373"/>
      <c r="H1" s="3373"/>
      <c r="I1" s="3373"/>
      <c r="J1" s="3373"/>
      <c r="K1" s="3373"/>
      <c r="L1" s="3373"/>
      <c r="M1" s="3373"/>
      <c r="N1" s="3373"/>
      <c r="O1" s="3373"/>
      <c r="P1" s="3373"/>
      <c r="Q1" s="3373"/>
      <c r="R1" s="3373"/>
      <c r="S1" s="3373"/>
      <c r="T1" s="3373"/>
      <c r="U1" s="3373"/>
      <c r="V1" s="3373"/>
      <c r="W1" s="3373"/>
      <c r="X1" s="3373"/>
      <c r="Y1" s="3373"/>
      <c r="Z1" s="3373"/>
      <c r="AA1" s="3373"/>
      <c r="AB1" s="3373"/>
      <c r="AC1" s="3373"/>
      <c r="AD1" s="3373"/>
      <c r="AE1" s="3373"/>
      <c r="AF1" s="3373"/>
      <c r="AG1" s="3373"/>
      <c r="AH1" s="3373"/>
      <c r="AI1" s="3373"/>
      <c r="AJ1" s="3373"/>
      <c r="AK1" s="3373"/>
      <c r="AL1" s="3373"/>
      <c r="AM1" s="3373"/>
      <c r="AN1" s="3373"/>
      <c r="AO1" s="3373"/>
      <c r="AP1" s="3373"/>
      <c r="AQ1" s="3373"/>
      <c r="AR1" s="3373"/>
      <c r="AS1" s="3373"/>
      <c r="AT1" s="3373"/>
      <c r="AU1" s="3373"/>
      <c r="AV1" s="3373"/>
      <c r="AW1" s="3373"/>
      <c r="AX1" s="3373"/>
      <c r="AY1" s="3373"/>
      <c r="AZ1" s="3373"/>
      <c r="BA1" s="3373"/>
      <c r="BB1" s="3373"/>
      <c r="BC1" s="3373"/>
      <c r="BD1" s="3373"/>
      <c r="BE1" s="3373"/>
      <c r="BF1" s="3373"/>
      <c r="BG1" s="3373"/>
      <c r="BH1" s="3373"/>
      <c r="BI1" s="3373"/>
      <c r="BJ1" s="3373"/>
      <c r="BK1" s="3373"/>
      <c r="BL1" s="3373"/>
      <c r="BM1" s="3373"/>
      <c r="BN1" s="3373"/>
      <c r="BO1" s="3373"/>
      <c r="BP1" s="3373"/>
      <c r="BR1" s="646"/>
      <c r="BS1" s="646"/>
      <c r="BT1" s="646"/>
      <c r="BU1" s="646"/>
      <c r="BV1" s="646"/>
    </row>
    <row r="2" spans="1:74" ht="5.0999999999999996" customHeight="1"/>
    <row r="3" spans="1:74" ht="14.1" customHeight="1">
      <c r="A3" s="3627" t="s">
        <v>1638</v>
      </c>
      <c r="B3" s="3627"/>
      <c r="C3" s="3627"/>
      <c r="D3" s="3627"/>
      <c r="E3" s="3627"/>
      <c r="F3" s="3627"/>
      <c r="G3" s="3627"/>
      <c r="H3" s="3627"/>
      <c r="I3" s="3627"/>
      <c r="J3" s="3627"/>
      <c r="K3" s="3627"/>
      <c r="L3" s="3627"/>
      <c r="M3" s="3627"/>
      <c r="N3" s="3627"/>
      <c r="O3" s="3627"/>
      <c r="P3" s="3627"/>
      <c r="Q3" s="3627"/>
      <c r="R3" s="3627"/>
      <c r="S3" s="3627"/>
      <c r="T3" s="3627"/>
      <c r="U3" s="3627"/>
      <c r="V3" s="3627"/>
      <c r="W3" s="3627"/>
      <c r="X3" s="3627"/>
      <c r="Y3" s="3627"/>
      <c r="Z3" s="3627"/>
      <c r="AA3" s="3627"/>
      <c r="AB3" s="3627"/>
      <c r="AC3" s="3627"/>
      <c r="AD3" s="3627"/>
      <c r="AE3" s="3627"/>
      <c r="AF3" s="3627"/>
      <c r="AG3" s="3627"/>
      <c r="AH3" s="3627"/>
      <c r="AI3" s="3627"/>
      <c r="AJ3" s="3627"/>
      <c r="AK3" s="3627"/>
      <c r="AL3" s="3627"/>
      <c r="AM3" s="3627"/>
      <c r="AN3" s="3627"/>
      <c r="AO3" s="3627"/>
      <c r="AP3" s="3627"/>
      <c r="AQ3" s="3627"/>
      <c r="AR3" s="3627"/>
      <c r="AS3" s="3627"/>
      <c r="AT3" s="3627"/>
      <c r="AU3" s="3627"/>
      <c r="AV3" s="3627"/>
      <c r="AW3" s="3627"/>
      <c r="AX3" s="3627"/>
      <c r="AY3" s="3627"/>
      <c r="AZ3" s="3627"/>
      <c r="BA3" s="3627"/>
      <c r="BB3" s="3627"/>
      <c r="BC3" s="3627"/>
      <c r="BD3" s="3627"/>
      <c r="BE3" s="3627"/>
      <c r="BF3" s="3627"/>
      <c r="BG3" s="3627"/>
      <c r="BH3" s="3627"/>
      <c r="BI3" s="3627"/>
      <c r="BJ3" s="3627"/>
      <c r="BK3" s="3627"/>
      <c r="BL3" s="3627"/>
      <c r="BM3" s="3627"/>
      <c r="BN3" s="3627"/>
      <c r="BO3" s="3627"/>
      <c r="BP3" s="3627"/>
    </row>
    <row r="4" spans="1:74" ht="6.95" customHeight="1" thickBot="1">
      <c r="A4" s="946"/>
      <c r="B4" s="946"/>
      <c r="C4" s="539"/>
      <c r="D4" s="539"/>
      <c r="E4" s="539"/>
      <c r="F4" s="539"/>
      <c r="G4" s="539"/>
      <c r="H4" s="539"/>
      <c r="I4" s="539"/>
      <c r="J4" s="539"/>
      <c r="K4" s="539"/>
      <c r="L4" s="539"/>
      <c r="M4" s="539"/>
      <c r="N4" s="539"/>
      <c r="O4" s="539"/>
      <c r="P4" s="539"/>
      <c r="Q4" s="539"/>
      <c r="R4" s="539"/>
      <c r="S4" s="539"/>
      <c r="T4" s="539"/>
      <c r="U4" s="539"/>
      <c r="V4" s="539"/>
      <c r="W4" s="539"/>
      <c r="X4" s="539"/>
      <c r="Y4" s="539"/>
      <c r="Z4" s="539"/>
      <c r="AA4" s="539"/>
      <c r="AB4" s="539"/>
      <c r="AC4" s="539"/>
      <c r="AD4" s="539"/>
      <c r="AE4" s="539"/>
      <c r="AF4" s="539"/>
      <c r="AG4" s="539"/>
      <c r="AH4" s="539"/>
      <c r="AI4" s="539"/>
      <c r="AJ4" s="539"/>
    </row>
    <row r="5" spans="1:74" s="735" customFormat="1" ht="12.95" customHeight="1">
      <c r="A5" s="3374" t="s">
        <v>55</v>
      </c>
      <c r="B5" s="3376" t="s">
        <v>56</v>
      </c>
      <c r="C5" s="3377"/>
      <c r="D5" s="3377"/>
      <c r="E5" s="3377"/>
      <c r="F5" s="3378"/>
      <c r="G5" s="3376" t="s">
        <v>51</v>
      </c>
      <c r="H5" s="3377"/>
      <c r="I5" s="3377"/>
      <c r="J5" s="3377"/>
      <c r="K5" s="3377"/>
      <c r="L5" s="3378"/>
      <c r="M5" s="3383" t="s">
        <v>52</v>
      </c>
      <c r="N5" s="3386" t="s">
        <v>935</v>
      </c>
      <c r="O5" s="3389" t="s">
        <v>936</v>
      </c>
      <c r="P5" s="3390"/>
      <c r="Q5" s="3391"/>
      <c r="R5" s="3389" t="s">
        <v>96</v>
      </c>
      <c r="S5" s="3390"/>
      <c r="T5" s="3391"/>
      <c r="U5" s="3376" t="s">
        <v>57</v>
      </c>
      <c r="V5" s="3377"/>
      <c r="W5" s="3377"/>
      <c r="X5" s="3377"/>
      <c r="Y5" s="3377"/>
      <c r="Z5" s="3377"/>
      <c r="AA5" s="3377"/>
      <c r="AB5" s="3377"/>
      <c r="AC5" s="3377"/>
      <c r="AD5" s="3426" t="s">
        <v>1291</v>
      </c>
      <c r="AE5" s="3427"/>
      <c r="AF5" s="3427"/>
      <c r="AG5" s="3427"/>
      <c r="AH5" s="3427"/>
      <c r="AI5" s="3427"/>
      <c r="AJ5" s="3427"/>
      <c r="AK5" s="3428"/>
      <c r="AL5" s="3429" t="s">
        <v>1427</v>
      </c>
      <c r="AM5" s="3430"/>
      <c r="AN5" s="3430"/>
      <c r="AO5" s="3430"/>
      <c r="AP5" s="3430"/>
      <c r="AQ5" s="3430"/>
      <c r="AR5" s="3430"/>
      <c r="AS5" s="3430"/>
      <c r="AT5" s="3430"/>
      <c r="AU5" s="3430"/>
      <c r="AV5" s="3431"/>
      <c r="AW5" s="3435" t="s">
        <v>1189</v>
      </c>
      <c r="AX5" s="3436"/>
      <c r="AY5" s="3436"/>
      <c r="AZ5" s="3441" t="s">
        <v>257</v>
      </c>
      <c r="BA5" s="3442"/>
      <c r="BB5" s="3443"/>
      <c r="BC5" s="3447" t="s">
        <v>1444</v>
      </c>
      <c r="BD5" s="3448"/>
      <c r="BE5" s="3448"/>
      <c r="BF5" s="3449"/>
      <c r="BG5" s="3392" t="s">
        <v>1639</v>
      </c>
      <c r="BH5" s="3390"/>
      <c r="BI5" s="3390"/>
      <c r="BJ5" s="3390"/>
      <c r="BK5" s="3390"/>
      <c r="BL5" s="3390"/>
      <c r="BM5" s="3390"/>
      <c r="BN5" s="3390"/>
      <c r="BO5" s="3390"/>
      <c r="BP5" s="3393"/>
    </row>
    <row r="6" spans="1:74" s="735" customFormat="1" ht="12.95" customHeight="1">
      <c r="A6" s="3375"/>
      <c r="B6" s="3363"/>
      <c r="C6" s="3364"/>
      <c r="D6" s="3364"/>
      <c r="E6" s="3364"/>
      <c r="F6" s="3379"/>
      <c r="G6" s="3363"/>
      <c r="H6" s="3364"/>
      <c r="I6" s="3364"/>
      <c r="J6" s="3364"/>
      <c r="K6" s="3364"/>
      <c r="L6" s="3379"/>
      <c r="M6" s="3384"/>
      <c r="N6" s="3387"/>
      <c r="O6" s="2158"/>
      <c r="P6" s="2159"/>
      <c r="Q6" s="2160"/>
      <c r="R6" s="2158"/>
      <c r="S6" s="2159"/>
      <c r="T6" s="2160"/>
      <c r="U6" s="3424"/>
      <c r="V6" s="3425"/>
      <c r="W6" s="3425"/>
      <c r="X6" s="3425"/>
      <c r="Y6" s="3425"/>
      <c r="Z6" s="3425"/>
      <c r="AA6" s="3425"/>
      <c r="AB6" s="3425"/>
      <c r="AC6" s="3425"/>
      <c r="AD6" s="3397" t="s">
        <v>1640</v>
      </c>
      <c r="AE6" s="3398"/>
      <c r="AF6" s="3398"/>
      <c r="AG6" s="3398"/>
      <c r="AH6" s="3401" t="s">
        <v>1641</v>
      </c>
      <c r="AI6" s="3398"/>
      <c r="AJ6" s="3398"/>
      <c r="AK6" s="3402"/>
      <c r="AL6" s="3432"/>
      <c r="AM6" s="3433"/>
      <c r="AN6" s="3433"/>
      <c r="AO6" s="3433"/>
      <c r="AP6" s="3433"/>
      <c r="AQ6" s="3433"/>
      <c r="AR6" s="3433"/>
      <c r="AS6" s="3433"/>
      <c r="AT6" s="3433"/>
      <c r="AU6" s="3433"/>
      <c r="AV6" s="3434"/>
      <c r="AW6" s="3437"/>
      <c r="AX6" s="3438"/>
      <c r="AY6" s="3438"/>
      <c r="AZ6" s="3444"/>
      <c r="BA6" s="3445"/>
      <c r="BB6" s="3446"/>
      <c r="BC6" s="3450"/>
      <c r="BD6" s="3451"/>
      <c r="BE6" s="3451"/>
      <c r="BF6" s="3452"/>
      <c r="BG6" s="3394"/>
      <c r="BH6" s="3395"/>
      <c r="BI6" s="3395"/>
      <c r="BJ6" s="3395"/>
      <c r="BK6" s="3395"/>
      <c r="BL6" s="3395"/>
      <c r="BM6" s="3395"/>
      <c r="BN6" s="3395"/>
      <c r="BO6" s="3395"/>
      <c r="BP6" s="3396"/>
    </row>
    <row r="7" spans="1:74" s="735" customFormat="1" ht="15" customHeight="1">
      <c r="A7" s="3375"/>
      <c r="B7" s="3363"/>
      <c r="C7" s="3364"/>
      <c r="D7" s="3364"/>
      <c r="E7" s="3364"/>
      <c r="F7" s="3379"/>
      <c r="G7" s="3363"/>
      <c r="H7" s="3364"/>
      <c r="I7" s="3364"/>
      <c r="J7" s="3364"/>
      <c r="K7" s="3364"/>
      <c r="L7" s="3379"/>
      <c r="M7" s="3384"/>
      <c r="N7" s="3387"/>
      <c r="O7" s="2161"/>
      <c r="P7" s="2162"/>
      <c r="Q7" s="2163"/>
      <c r="R7" s="2158"/>
      <c r="S7" s="2159"/>
      <c r="T7" s="2160"/>
      <c r="U7" s="3405" t="s">
        <v>58</v>
      </c>
      <c r="V7" s="3406"/>
      <c r="W7" s="3406"/>
      <c r="X7" s="3406"/>
      <c r="Y7" s="3406"/>
      <c r="Z7" s="3401" t="s">
        <v>60</v>
      </c>
      <c r="AA7" s="3398"/>
      <c r="AB7" s="3407" t="s">
        <v>98</v>
      </c>
      <c r="AC7" s="3408"/>
      <c r="AD7" s="3399"/>
      <c r="AE7" s="3400"/>
      <c r="AF7" s="3400"/>
      <c r="AG7" s="3400"/>
      <c r="AH7" s="3403"/>
      <c r="AI7" s="3400"/>
      <c r="AJ7" s="3400"/>
      <c r="AK7" s="3404"/>
      <c r="AL7" s="3409" t="s">
        <v>1642</v>
      </c>
      <c r="AM7" s="3410"/>
      <c r="AN7" s="3410"/>
      <c r="AO7" s="3410"/>
      <c r="AP7" s="3410"/>
      <c r="AQ7" s="3410"/>
      <c r="AR7" s="3410"/>
      <c r="AS7" s="3410"/>
      <c r="AT7" s="3410"/>
      <c r="AU7" s="3410"/>
      <c r="AV7" s="3411"/>
      <c r="AW7" s="3437"/>
      <c r="AX7" s="3438"/>
      <c r="AY7" s="3438"/>
      <c r="AZ7" s="3412" t="s">
        <v>258</v>
      </c>
      <c r="BA7" s="3413"/>
      <c r="BB7" s="3414"/>
      <c r="BC7" s="3450"/>
      <c r="BD7" s="3451"/>
      <c r="BE7" s="3451"/>
      <c r="BF7" s="3452"/>
      <c r="BG7" s="3418" t="s">
        <v>1428</v>
      </c>
      <c r="BH7" s="3419"/>
      <c r="BI7" s="3419"/>
      <c r="BJ7" s="3419"/>
      <c r="BK7" s="3419"/>
      <c r="BL7" s="3419"/>
      <c r="BM7" s="3419"/>
      <c r="BN7" s="3419"/>
      <c r="BO7" s="3419"/>
      <c r="BP7" s="3420"/>
    </row>
    <row r="8" spans="1:74" s="735" customFormat="1" ht="15" customHeight="1">
      <c r="A8" s="3375"/>
      <c r="B8" s="3380"/>
      <c r="C8" s="3381"/>
      <c r="D8" s="3381"/>
      <c r="E8" s="3381"/>
      <c r="F8" s="3382"/>
      <c r="G8" s="3363"/>
      <c r="H8" s="3364"/>
      <c r="I8" s="3364"/>
      <c r="J8" s="3364"/>
      <c r="K8" s="3364"/>
      <c r="L8" s="3379"/>
      <c r="M8" s="3384"/>
      <c r="N8" s="3387"/>
      <c r="O8" s="3437" t="s">
        <v>850</v>
      </c>
      <c r="P8" s="3438"/>
      <c r="Q8" s="3473"/>
      <c r="R8" s="2158"/>
      <c r="S8" s="2159"/>
      <c r="T8" s="2160"/>
      <c r="U8" s="3407" t="s">
        <v>1429</v>
      </c>
      <c r="V8" s="3408"/>
      <c r="W8" s="3408"/>
      <c r="X8" s="3407" t="s">
        <v>97</v>
      </c>
      <c r="Y8" s="3474"/>
      <c r="Z8" s="3400"/>
      <c r="AA8" s="3400"/>
      <c r="AB8" s="2158"/>
      <c r="AC8" s="2159"/>
      <c r="AD8" s="3399"/>
      <c r="AE8" s="3400"/>
      <c r="AF8" s="3400"/>
      <c r="AG8" s="3400"/>
      <c r="AH8" s="3403"/>
      <c r="AI8" s="3400"/>
      <c r="AJ8" s="3400"/>
      <c r="AK8" s="3404"/>
      <c r="AL8" s="3475" t="s">
        <v>1673</v>
      </c>
      <c r="AM8" s="3476"/>
      <c r="AN8" s="3477"/>
      <c r="AO8" s="3478" t="s">
        <v>1674</v>
      </c>
      <c r="AP8" s="3479"/>
      <c r="AQ8" s="3479"/>
      <c r="AR8" s="3480"/>
      <c r="AS8" s="3478" t="s">
        <v>1182</v>
      </c>
      <c r="AT8" s="3479"/>
      <c r="AU8" s="3479"/>
      <c r="AV8" s="3480"/>
      <c r="AW8" s="3437"/>
      <c r="AX8" s="3438"/>
      <c r="AY8" s="3438"/>
      <c r="AZ8" s="3415"/>
      <c r="BA8" s="3416"/>
      <c r="BB8" s="3417"/>
      <c r="BC8" s="3450"/>
      <c r="BD8" s="3451"/>
      <c r="BE8" s="3451"/>
      <c r="BF8" s="3452"/>
      <c r="BG8" s="3418"/>
      <c r="BH8" s="3419"/>
      <c r="BI8" s="3419"/>
      <c r="BJ8" s="3419"/>
      <c r="BK8" s="3419"/>
      <c r="BL8" s="3419"/>
      <c r="BM8" s="3419"/>
      <c r="BN8" s="3419"/>
      <c r="BO8" s="3419"/>
      <c r="BP8" s="3420"/>
    </row>
    <row r="9" spans="1:74" s="735" customFormat="1" ht="15" customHeight="1">
      <c r="A9" s="3375"/>
      <c r="B9" s="3360" t="s">
        <v>262</v>
      </c>
      <c r="C9" s="3361"/>
      <c r="D9" s="3362"/>
      <c r="E9" s="3456" t="s">
        <v>261</v>
      </c>
      <c r="F9" s="3457"/>
      <c r="G9" s="3363"/>
      <c r="H9" s="3364"/>
      <c r="I9" s="3364"/>
      <c r="J9" s="3364"/>
      <c r="K9" s="3364"/>
      <c r="L9" s="3379"/>
      <c r="M9" s="3384"/>
      <c r="N9" s="3387"/>
      <c r="O9" s="3437"/>
      <c r="P9" s="3438"/>
      <c r="Q9" s="3473"/>
      <c r="R9" s="2158"/>
      <c r="S9" s="2159"/>
      <c r="T9" s="2160"/>
      <c r="U9" s="2158"/>
      <c r="V9" s="2159"/>
      <c r="W9" s="2159"/>
      <c r="X9" s="2158"/>
      <c r="Y9" s="2160"/>
      <c r="Z9" s="3400"/>
      <c r="AA9" s="3400"/>
      <c r="AB9" s="2158"/>
      <c r="AC9" s="2159"/>
      <c r="AD9" s="3399"/>
      <c r="AE9" s="3400"/>
      <c r="AF9" s="3400"/>
      <c r="AG9" s="3400"/>
      <c r="AH9" s="3403"/>
      <c r="AI9" s="3400"/>
      <c r="AJ9" s="3400"/>
      <c r="AK9" s="3404"/>
      <c r="AL9" s="3460" t="s">
        <v>1675</v>
      </c>
      <c r="AM9" s="3461"/>
      <c r="AN9" s="3462"/>
      <c r="AO9" s="3460" t="s">
        <v>1676</v>
      </c>
      <c r="AP9" s="3461"/>
      <c r="AQ9" s="3461"/>
      <c r="AR9" s="3462"/>
      <c r="AS9" s="3460" t="s">
        <v>1183</v>
      </c>
      <c r="AT9" s="3461"/>
      <c r="AU9" s="3461"/>
      <c r="AV9" s="3462"/>
      <c r="AW9" s="3437"/>
      <c r="AX9" s="3438"/>
      <c r="AY9" s="3438"/>
      <c r="AZ9" s="3415" t="s">
        <v>259</v>
      </c>
      <c r="BA9" s="3416"/>
      <c r="BB9" s="3417"/>
      <c r="BC9" s="3450"/>
      <c r="BD9" s="3451"/>
      <c r="BE9" s="3451"/>
      <c r="BF9" s="3452"/>
      <c r="BG9" s="3418"/>
      <c r="BH9" s="3419"/>
      <c r="BI9" s="3419"/>
      <c r="BJ9" s="3419"/>
      <c r="BK9" s="3419"/>
      <c r="BL9" s="3419"/>
      <c r="BM9" s="3419"/>
      <c r="BN9" s="3419"/>
      <c r="BO9" s="3419"/>
      <c r="BP9" s="3420"/>
    </row>
    <row r="10" spans="1:74" s="735" customFormat="1" ht="15" customHeight="1">
      <c r="A10" s="3375"/>
      <c r="B10" s="3363"/>
      <c r="C10" s="3364"/>
      <c r="D10" s="3365"/>
      <c r="E10" s="3458"/>
      <c r="F10" s="3459"/>
      <c r="G10" s="3363"/>
      <c r="H10" s="3364"/>
      <c r="I10" s="3364"/>
      <c r="J10" s="3364"/>
      <c r="K10" s="3364"/>
      <c r="L10" s="3379"/>
      <c r="M10" s="3385"/>
      <c r="N10" s="3388"/>
      <c r="O10" s="3437"/>
      <c r="P10" s="3438"/>
      <c r="Q10" s="3473"/>
      <c r="R10" s="2158"/>
      <c r="S10" s="2159"/>
      <c r="T10" s="2160"/>
      <c r="U10" s="2158"/>
      <c r="V10" s="2159"/>
      <c r="W10" s="2159"/>
      <c r="X10" s="2158"/>
      <c r="Y10" s="2160"/>
      <c r="Z10" s="3400"/>
      <c r="AA10" s="3400"/>
      <c r="AB10" s="2158"/>
      <c r="AC10" s="2159"/>
      <c r="AD10" s="947" t="s">
        <v>27</v>
      </c>
      <c r="AE10" s="3466" t="s">
        <v>266</v>
      </c>
      <c r="AF10" s="3466"/>
      <c r="AG10" s="948" t="s">
        <v>17</v>
      </c>
      <c r="AH10" s="949" t="s">
        <v>27</v>
      </c>
      <c r="AI10" s="3466" t="s">
        <v>266</v>
      </c>
      <c r="AJ10" s="3466"/>
      <c r="AK10" s="950" t="s">
        <v>17</v>
      </c>
      <c r="AL10" s="3467" t="s">
        <v>1677</v>
      </c>
      <c r="AM10" s="3468"/>
      <c r="AN10" s="3469"/>
      <c r="AO10" s="3470" t="s">
        <v>1181</v>
      </c>
      <c r="AP10" s="3471"/>
      <c r="AQ10" s="3471"/>
      <c r="AR10" s="3472"/>
      <c r="AS10" s="3467" t="s">
        <v>162</v>
      </c>
      <c r="AT10" s="3468"/>
      <c r="AU10" s="3468"/>
      <c r="AV10" s="3469"/>
      <c r="AW10" s="3439"/>
      <c r="AX10" s="3440"/>
      <c r="AY10" s="3440"/>
      <c r="AZ10" s="3463"/>
      <c r="BA10" s="3464"/>
      <c r="BB10" s="3465"/>
      <c r="BC10" s="3453"/>
      <c r="BD10" s="3454"/>
      <c r="BE10" s="3454"/>
      <c r="BF10" s="3455"/>
      <c r="BG10" s="3421"/>
      <c r="BH10" s="3422"/>
      <c r="BI10" s="3422"/>
      <c r="BJ10" s="3422"/>
      <c r="BK10" s="3422"/>
      <c r="BL10" s="3422"/>
      <c r="BM10" s="3422"/>
      <c r="BN10" s="3422"/>
      <c r="BO10" s="3422"/>
      <c r="BP10" s="3423"/>
    </row>
    <row r="11" spans="1:74" s="735" customFormat="1" ht="15" customHeight="1">
      <c r="A11" s="3555">
        <v>1</v>
      </c>
      <c r="B11" s="3556" t="s">
        <v>1430</v>
      </c>
      <c r="C11" s="3557"/>
      <c r="D11" s="3557"/>
      <c r="E11" s="3557"/>
      <c r="F11" s="3558"/>
      <c r="G11" s="3556" t="s">
        <v>939</v>
      </c>
      <c r="H11" s="3557"/>
      <c r="I11" s="3557"/>
      <c r="J11" s="3557"/>
      <c r="K11" s="3557"/>
      <c r="L11" s="3558"/>
      <c r="M11" s="3559">
        <v>58</v>
      </c>
      <c r="N11" s="3560" t="s">
        <v>255</v>
      </c>
      <c r="O11" s="3527" t="s">
        <v>255</v>
      </c>
      <c r="P11" s="3528"/>
      <c r="Q11" s="3529"/>
      <c r="R11" s="3407" t="s">
        <v>263</v>
      </c>
      <c r="S11" s="3408"/>
      <c r="T11" s="3474"/>
      <c r="U11" s="3516" t="s">
        <v>1711</v>
      </c>
      <c r="V11" s="3517"/>
      <c r="W11" s="3518"/>
      <c r="X11" s="3522">
        <v>6</v>
      </c>
      <c r="Y11" s="3524" t="s">
        <v>99</v>
      </c>
      <c r="Z11" s="3525">
        <v>28</v>
      </c>
      <c r="AA11" s="3524" t="s">
        <v>99</v>
      </c>
      <c r="AB11" s="3501">
        <f>IF((X13+Z13)&gt;=12,X11+Z11+1,X11+Z11)</f>
        <v>35</v>
      </c>
      <c r="AC11" s="3503" t="s">
        <v>99</v>
      </c>
      <c r="AD11" s="3505">
        <v>325000</v>
      </c>
      <c r="AE11" s="3506"/>
      <c r="AF11" s="3506"/>
      <c r="AG11" s="3506"/>
      <c r="AH11" s="3509">
        <v>328500</v>
      </c>
      <c r="AI11" s="3506"/>
      <c r="AJ11" s="3506"/>
      <c r="AK11" s="3510"/>
      <c r="AL11" s="3513">
        <v>20000</v>
      </c>
      <c r="AM11" s="3514"/>
      <c r="AN11" s="3515"/>
      <c r="AO11" s="3513">
        <v>26280</v>
      </c>
      <c r="AP11" s="3514"/>
      <c r="AQ11" s="3514"/>
      <c r="AR11" s="3515"/>
      <c r="AS11" s="3571">
        <v>7100</v>
      </c>
      <c r="AT11" s="3572"/>
      <c r="AU11" s="3572"/>
      <c r="AV11" s="3573"/>
      <c r="AW11" s="3574">
        <f>AH11+SUM(AL11:AV13)</f>
        <v>391880</v>
      </c>
      <c r="AX11" s="3575"/>
      <c r="AY11" s="3575"/>
      <c r="AZ11" s="3366">
        <v>8</v>
      </c>
      <c r="BA11" s="3367"/>
      <c r="BB11" s="3368"/>
      <c r="BC11" s="951"/>
      <c r="BD11" s="952"/>
      <c r="BE11" s="952"/>
      <c r="BF11" s="953"/>
      <c r="BG11" s="3481" t="s">
        <v>1190</v>
      </c>
      <c r="BH11" s="3482"/>
      <c r="BI11" s="3482"/>
      <c r="BJ11" s="3482"/>
      <c r="BK11" s="3482"/>
      <c r="BL11" s="3482"/>
      <c r="BM11" s="3482"/>
      <c r="BN11" s="3482"/>
      <c r="BO11" s="3482"/>
      <c r="BP11" s="3483"/>
    </row>
    <row r="12" spans="1:74" s="735" customFormat="1" ht="15" customHeight="1">
      <c r="A12" s="3543"/>
      <c r="B12" s="3545"/>
      <c r="C12" s="3546"/>
      <c r="D12" s="3546"/>
      <c r="E12" s="3546"/>
      <c r="F12" s="3547"/>
      <c r="G12" s="3548"/>
      <c r="H12" s="3549"/>
      <c r="I12" s="3549"/>
      <c r="J12" s="3549"/>
      <c r="K12" s="3549"/>
      <c r="L12" s="3550"/>
      <c r="M12" s="3363"/>
      <c r="N12" s="3553"/>
      <c r="O12" s="3490" t="s">
        <v>851</v>
      </c>
      <c r="P12" s="3491"/>
      <c r="Q12" s="3492"/>
      <c r="R12" s="2158"/>
      <c r="S12" s="2159"/>
      <c r="T12" s="2160"/>
      <c r="U12" s="3519"/>
      <c r="V12" s="3520"/>
      <c r="W12" s="3521"/>
      <c r="X12" s="3523"/>
      <c r="Y12" s="3379"/>
      <c r="Z12" s="3526"/>
      <c r="AA12" s="3379"/>
      <c r="AB12" s="3502"/>
      <c r="AC12" s="3504"/>
      <c r="AD12" s="3507"/>
      <c r="AE12" s="3508"/>
      <c r="AF12" s="3508"/>
      <c r="AG12" s="3508"/>
      <c r="AH12" s="3511"/>
      <c r="AI12" s="3508"/>
      <c r="AJ12" s="3508"/>
      <c r="AK12" s="3512"/>
      <c r="AL12" s="3493"/>
      <c r="AM12" s="3494"/>
      <c r="AN12" s="3495"/>
      <c r="AO12" s="3493"/>
      <c r="AP12" s="3494"/>
      <c r="AQ12" s="3494"/>
      <c r="AR12" s="3495"/>
      <c r="AS12" s="3496"/>
      <c r="AT12" s="3497"/>
      <c r="AU12" s="3497"/>
      <c r="AV12" s="3498"/>
      <c r="AW12" s="3566"/>
      <c r="AX12" s="3567"/>
      <c r="AY12" s="3567"/>
      <c r="AZ12" s="3369"/>
      <c r="BA12" s="3370"/>
      <c r="BB12" s="3371"/>
      <c r="BC12" s="730"/>
      <c r="BD12" s="564"/>
      <c r="BE12" s="564"/>
      <c r="BF12" s="955"/>
      <c r="BG12" s="3484"/>
      <c r="BH12" s="3485"/>
      <c r="BI12" s="3485"/>
      <c r="BJ12" s="3485"/>
      <c r="BK12" s="3485"/>
      <c r="BL12" s="3485"/>
      <c r="BM12" s="3485"/>
      <c r="BN12" s="3485"/>
      <c r="BO12" s="3485"/>
      <c r="BP12" s="3486"/>
    </row>
    <row r="13" spans="1:74" s="735" customFormat="1" ht="15" customHeight="1">
      <c r="A13" s="3543"/>
      <c r="B13" s="3561" t="s">
        <v>1403</v>
      </c>
      <c r="C13" s="3562"/>
      <c r="D13" s="3563"/>
      <c r="E13" s="3564">
        <v>20</v>
      </c>
      <c r="F13" s="3565"/>
      <c r="G13" s="3548"/>
      <c r="H13" s="3549"/>
      <c r="I13" s="3549"/>
      <c r="J13" s="3549"/>
      <c r="K13" s="3549"/>
      <c r="L13" s="3550"/>
      <c r="M13" s="3363"/>
      <c r="N13" s="3553"/>
      <c r="O13" s="3490"/>
      <c r="P13" s="3491"/>
      <c r="Q13" s="3492"/>
      <c r="R13" s="2158"/>
      <c r="S13" s="2159"/>
      <c r="T13" s="2160"/>
      <c r="U13" s="3499">
        <v>43922</v>
      </c>
      <c r="V13" s="3500"/>
      <c r="W13" s="3500"/>
      <c r="X13" s="956">
        <v>2</v>
      </c>
      <c r="Y13" s="957" t="s">
        <v>28</v>
      </c>
      <c r="Z13" s="958">
        <v>10</v>
      </c>
      <c r="AA13" s="957" t="s">
        <v>28</v>
      </c>
      <c r="AB13" s="959">
        <f>IF((X13+Z13)&gt;=12,X13+Z13-12,X13+Z13)</f>
        <v>0</v>
      </c>
      <c r="AC13" s="957" t="s">
        <v>28</v>
      </c>
      <c r="AD13" s="960" t="s">
        <v>27</v>
      </c>
      <c r="AE13" s="3466" t="s">
        <v>950</v>
      </c>
      <c r="AF13" s="3466"/>
      <c r="AG13" s="961" t="s">
        <v>17</v>
      </c>
      <c r="AH13" s="962" t="s">
        <v>27</v>
      </c>
      <c r="AI13" s="3466" t="s">
        <v>951</v>
      </c>
      <c r="AJ13" s="3466"/>
      <c r="AK13" s="963" t="s">
        <v>17</v>
      </c>
      <c r="AL13" s="3530">
        <v>7000</v>
      </c>
      <c r="AM13" s="3531"/>
      <c r="AN13" s="3532"/>
      <c r="AO13" s="3530">
        <v>3000</v>
      </c>
      <c r="AP13" s="3531"/>
      <c r="AQ13" s="3531"/>
      <c r="AR13" s="3532"/>
      <c r="AS13" s="3533"/>
      <c r="AT13" s="3534"/>
      <c r="AU13" s="3534"/>
      <c r="AV13" s="3535"/>
      <c r="AW13" s="3566"/>
      <c r="AX13" s="3567"/>
      <c r="AY13" s="3567"/>
      <c r="AZ13" s="3540">
        <v>20</v>
      </c>
      <c r="BA13" s="2159"/>
      <c r="BB13" s="3541"/>
      <c r="BC13" s="964"/>
      <c r="BD13" s="965"/>
      <c r="BE13" s="965"/>
      <c r="BF13" s="966"/>
      <c r="BG13" s="3487"/>
      <c r="BH13" s="3488"/>
      <c r="BI13" s="3488"/>
      <c r="BJ13" s="3488"/>
      <c r="BK13" s="3488"/>
      <c r="BL13" s="3488"/>
      <c r="BM13" s="3488"/>
      <c r="BN13" s="3488"/>
      <c r="BO13" s="3488"/>
      <c r="BP13" s="3489"/>
    </row>
    <row r="14" spans="1:74" s="735" customFormat="1" ht="15" customHeight="1">
      <c r="A14" s="3542">
        <v>2</v>
      </c>
      <c r="B14" s="3467" t="s">
        <v>1431</v>
      </c>
      <c r="C14" s="3468"/>
      <c r="D14" s="3468"/>
      <c r="E14" s="3468"/>
      <c r="F14" s="3469"/>
      <c r="G14" s="3467" t="s">
        <v>940</v>
      </c>
      <c r="H14" s="3468"/>
      <c r="I14" s="3468"/>
      <c r="J14" s="3468"/>
      <c r="K14" s="3468"/>
      <c r="L14" s="3469"/>
      <c r="M14" s="3551">
        <v>39</v>
      </c>
      <c r="N14" s="3552" t="s">
        <v>255</v>
      </c>
      <c r="O14" s="3594" t="s">
        <v>255</v>
      </c>
      <c r="P14" s="3537"/>
      <c r="Q14" s="3595"/>
      <c r="R14" s="3360" t="s">
        <v>263</v>
      </c>
      <c r="S14" s="3596"/>
      <c r="T14" s="3597"/>
      <c r="U14" s="3598" t="s">
        <v>1711</v>
      </c>
      <c r="V14" s="3599"/>
      <c r="W14" s="3599"/>
      <c r="X14" s="3601">
        <v>6</v>
      </c>
      <c r="Y14" s="3587" t="s">
        <v>99</v>
      </c>
      <c r="Z14" s="3602">
        <v>12</v>
      </c>
      <c r="AA14" s="3587" t="s">
        <v>99</v>
      </c>
      <c r="AB14" s="3588">
        <f>IF((X16+Z16)&gt;=12,X14+Z14+1,X14+Z14)</f>
        <v>18</v>
      </c>
      <c r="AC14" s="3589" t="s">
        <v>99</v>
      </c>
      <c r="AD14" s="3590">
        <v>197000</v>
      </c>
      <c r="AE14" s="3591"/>
      <c r="AF14" s="3591"/>
      <c r="AG14" s="3591"/>
      <c r="AH14" s="3592">
        <v>200000</v>
      </c>
      <c r="AI14" s="3591"/>
      <c r="AJ14" s="3591"/>
      <c r="AK14" s="3593"/>
      <c r="AL14" s="3493">
        <v>6000</v>
      </c>
      <c r="AM14" s="3494"/>
      <c r="AN14" s="3495"/>
      <c r="AO14" s="3493"/>
      <c r="AP14" s="3494"/>
      <c r="AQ14" s="3494"/>
      <c r="AR14" s="3495"/>
      <c r="AS14" s="3496">
        <v>4200</v>
      </c>
      <c r="AT14" s="3497"/>
      <c r="AU14" s="3497"/>
      <c r="AV14" s="3498"/>
      <c r="AW14" s="3566">
        <f>AH14+SUM(AL14:AV16)</f>
        <v>262200</v>
      </c>
      <c r="AX14" s="3567"/>
      <c r="AY14" s="3567"/>
      <c r="AZ14" s="3568">
        <v>10</v>
      </c>
      <c r="BA14" s="3569"/>
      <c r="BB14" s="3570"/>
      <c r="BC14" s="730"/>
      <c r="BD14" s="564"/>
      <c r="BE14" s="564"/>
      <c r="BF14" s="955"/>
      <c r="BG14" s="3578" t="s">
        <v>941</v>
      </c>
      <c r="BH14" s="3579"/>
      <c r="BI14" s="3579"/>
      <c r="BJ14" s="3579"/>
      <c r="BK14" s="3579"/>
      <c r="BL14" s="3579"/>
      <c r="BM14" s="3579"/>
      <c r="BN14" s="3579"/>
      <c r="BO14" s="3579"/>
      <c r="BP14" s="3580"/>
    </row>
    <row r="15" spans="1:74" s="735" customFormat="1" ht="15" customHeight="1">
      <c r="A15" s="3543"/>
      <c r="B15" s="3545"/>
      <c r="C15" s="3546"/>
      <c r="D15" s="3546"/>
      <c r="E15" s="3546"/>
      <c r="F15" s="3547"/>
      <c r="G15" s="3548"/>
      <c r="H15" s="3549"/>
      <c r="I15" s="3549"/>
      <c r="J15" s="3549"/>
      <c r="K15" s="3549"/>
      <c r="L15" s="3550"/>
      <c r="M15" s="3363"/>
      <c r="N15" s="3553"/>
      <c r="O15" s="3581" t="s">
        <v>229</v>
      </c>
      <c r="P15" s="3582"/>
      <c r="Q15" s="3583"/>
      <c r="R15" s="2158"/>
      <c r="S15" s="2159"/>
      <c r="T15" s="2160"/>
      <c r="U15" s="3600"/>
      <c r="V15" s="2040"/>
      <c r="W15" s="2040"/>
      <c r="X15" s="3523"/>
      <c r="Y15" s="3379"/>
      <c r="Z15" s="3526"/>
      <c r="AA15" s="3379"/>
      <c r="AB15" s="3502"/>
      <c r="AC15" s="3504"/>
      <c r="AD15" s="3507"/>
      <c r="AE15" s="3508"/>
      <c r="AF15" s="3508"/>
      <c r="AG15" s="3508"/>
      <c r="AH15" s="3511"/>
      <c r="AI15" s="3508"/>
      <c r="AJ15" s="3508"/>
      <c r="AK15" s="3512"/>
      <c r="AL15" s="3493">
        <v>40000</v>
      </c>
      <c r="AM15" s="3494"/>
      <c r="AN15" s="3495"/>
      <c r="AO15" s="3493"/>
      <c r="AP15" s="3494"/>
      <c r="AQ15" s="3494"/>
      <c r="AR15" s="3495"/>
      <c r="AS15" s="3496"/>
      <c r="AT15" s="3497"/>
      <c r="AU15" s="3497"/>
      <c r="AV15" s="3498"/>
      <c r="AW15" s="3566"/>
      <c r="AX15" s="3567"/>
      <c r="AY15" s="3567"/>
      <c r="AZ15" s="3568"/>
      <c r="BA15" s="3569"/>
      <c r="BB15" s="3570"/>
      <c r="BC15" s="730"/>
      <c r="BD15" s="564"/>
      <c r="BE15" s="564"/>
      <c r="BF15" s="955"/>
      <c r="BG15" s="3484"/>
      <c r="BH15" s="3485"/>
      <c r="BI15" s="3485"/>
      <c r="BJ15" s="3485"/>
      <c r="BK15" s="3485"/>
      <c r="BL15" s="3485"/>
      <c r="BM15" s="3485"/>
      <c r="BN15" s="3485"/>
      <c r="BO15" s="3485"/>
      <c r="BP15" s="3486"/>
    </row>
    <row r="16" spans="1:74" s="735" customFormat="1" ht="15" customHeight="1">
      <c r="A16" s="3544"/>
      <c r="B16" s="3561" t="s">
        <v>966</v>
      </c>
      <c r="C16" s="3562"/>
      <c r="D16" s="3563"/>
      <c r="E16" s="3564">
        <v>40</v>
      </c>
      <c r="F16" s="3565"/>
      <c r="G16" s="3545"/>
      <c r="H16" s="3546"/>
      <c r="I16" s="3546"/>
      <c r="J16" s="3546"/>
      <c r="K16" s="3546"/>
      <c r="L16" s="3547"/>
      <c r="M16" s="3380"/>
      <c r="N16" s="3554"/>
      <c r="O16" s="3584"/>
      <c r="P16" s="3585"/>
      <c r="Q16" s="3586"/>
      <c r="R16" s="2161"/>
      <c r="S16" s="2162"/>
      <c r="T16" s="2163"/>
      <c r="U16" s="3576">
        <v>43922</v>
      </c>
      <c r="V16" s="3577"/>
      <c r="W16" s="3577"/>
      <c r="X16" s="967">
        <v>2</v>
      </c>
      <c r="Y16" s="968" t="s">
        <v>28</v>
      </c>
      <c r="Z16" s="969"/>
      <c r="AA16" s="968" t="s">
        <v>28</v>
      </c>
      <c r="AB16" s="970">
        <f>IF((X16+Z16)&gt;=12,X16+Z16-12,X16+Z16)</f>
        <v>2</v>
      </c>
      <c r="AC16" s="968" t="s">
        <v>28</v>
      </c>
      <c r="AD16" s="971" t="s">
        <v>27</v>
      </c>
      <c r="AE16" s="3539" t="s">
        <v>943</v>
      </c>
      <c r="AF16" s="3539"/>
      <c r="AG16" s="972" t="s">
        <v>17</v>
      </c>
      <c r="AH16" s="973" t="s">
        <v>27</v>
      </c>
      <c r="AI16" s="3539" t="s">
        <v>949</v>
      </c>
      <c r="AJ16" s="3539"/>
      <c r="AK16" s="974" t="s">
        <v>17</v>
      </c>
      <c r="AL16" s="3493">
        <v>7000</v>
      </c>
      <c r="AM16" s="3494"/>
      <c r="AN16" s="3495"/>
      <c r="AO16" s="3530"/>
      <c r="AP16" s="3531"/>
      <c r="AQ16" s="3531"/>
      <c r="AR16" s="3532"/>
      <c r="AS16" s="3496">
        <v>5000</v>
      </c>
      <c r="AT16" s="3497"/>
      <c r="AU16" s="3497"/>
      <c r="AV16" s="3498"/>
      <c r="AW16" s="3566"/>
      <c r="AX16" s="3567"/>
      <c r="AY16" s="3567"/>
      <c r="AZ16" s="3536">
        <v>20</v>
      </c>
      <c r="BA16" s="3537"/>
      <c r="BB16" s="3538"/>
      <c r="BC16" s="964"/>
      <c r="BD16" s="965"/>
      <c r="BE16" s="965"/>
      <c r="BF16" s="966"/>
      <c r="BG16" s="3487"/>
      <c r="BH16" s="3488"/>
      <c r="BI16" s="3488"/>
      <c r="BJ16" s="3488"/>
      <c r="BK16" s="3488"/>
      <c r="BL16" s="3488"/>
      <c r="BM16" s="3488"/>
      <c r="BN16" s="3488"/>
      <c r="BO16" s="3488"/>
      <c r="BP16" s="3489"/>
    </row>
    <row r="17" spans="1:77" s="735" customFormat="1" ht="15" customHeight="1">
      <c r="A17" s="3543">
        <v>3</v>
      </c>
      <c r="B17" s="3467" t="s">
        <v>825</v>
      </c>
      <c r="C17" s="3468"/>
      <c r="D17" s="3468"/>
      <c r="E17" s="3468"/>
      <c r="F17" s="3469"/>
      <c r="G17" s="3548" t="s">
        <v>998</v>
      </c>
      <c r="H17" s="3549"/>
      <c r="I17" s="3549"/>
      <c r="J17" s="3549"/>
      <c r="K17" s="3549"/>
      <c r="L17" s="3550"/>
      <c r="M17" s="3363">
        <v>31</v>
      </c>
      <c r="N17" s="3553" t="s">
        <v>255</v>
      </c>
      <c r="O17" s="2161" t="s">
        <v>255</v>
      </c>
      <c r="P17" s="2162"/>
      <c r="Q17" s="2163"/>
      <c r="R17" s="2158" t="s">
        <v>942</v>
      </c>
      <c r="S17" s="2159"/>
      <c r="T17" s="2160"/>
      <c r="U17" s="3600" t="s">
        <v>1711</v>
      </c>
      <c r="V17" s="2040"/>
      <c r="W17" s="2040"/>
      <c r="X17" s="3523">
        <v>5</v>
      </c>
      <c r="Y17" s="3379" t="s">
        <v>99</v>
      </c>
      <c r="Z17" s="3526">
        <v>3</v>
      </c>
      <c r="AA17" s="3379" t="s">
        <v>99</v>
      </c>
      <c r="AB17" s="3502">
        <f>IF((X19+Z19)&gt;=12,X17+Z17+1,X17+Z17)</f>
        <v>8</v>
      </c>
      <c r="AC17" s="3504" t="s">
        <v>99</v>
      </c>
      <c r="AD17" s="3507">
        <v>164000</v>
      </c>
      <c r="AE17" s="3508"/>
      <c r="AF17" s="3508"/>
      <c r="AG17" s="3508"/>
      <c r="AH17" s="3511">
        <v>167000</v>
      </c>
      <c r="AI17" s="3508"/>
      <c r="AJ17" s="3508"/>
      <c r="AK17" s="3512"/>
      <c r="AL17" s="3610">
        <v>6000</v>
      </c>
      <c r="AM17" s="3611"/>
      <c r="AN17" s="3612"/>
      <c r="AO17" s="3493"/>
      <c r="AP17" s="3494"/>
      <c r="AQ17" s="3494"/>
      <c r="AR17" s="3495"/>
      <c r="AS17" s="3613">
        <v>4200</v>
      </c>
      <c r="AT17" s="3614"/>
      <c r="AU17" s="3614"/>
      <c r="AV17" s="3615"/>
      <c r="AW17" s="3566">
        <f>AH17+SUM(AL17:AV19)</f>
        <v>199200</v>
      </c>
      <c r="AX17" s="3567"/>
      <c r="AY17" s="3567"/>
      <c r="AZ17" s="3369">
        <v>12</v>
      </c>
      <c r="BA17" s="3370"/>
      <c r="BB17" s="3371"/>
      <c r="BC17" s="730"/>
      <c r="BD17" s="564"/>
      <c r="BE17" s="564"/>
      <c r="BF17" s="955"/>
      <c r="BG17" s="3578" t="s">
        <v>1643</v>
      </c>
      <c r="BH17" s="3579"/>
      <c r="BI17" s="3579"/>
      <c r="BJ17" s="3579"/>
      <c r="BK17" s="3579"/>
      <c r="BL17" s="3579"/>
      <c r="BM17" s="3579"/>
      <c r="BN17" s="3579"/>
      <c r="BO17" s="3579"/>
      <c r="BP17" s="3580"/>
      <c r="BY17" s="588"/>
    </row>
    <row r="18" spans="1:77" s="735" customFormat="1" ht="15" customHeight="1">
      <c r="A18" s="3543"/>
      <c r="B18" s="3545"/>
      <c r="C18" s="3546"/>
      <c r="D18" s="3546"/>
      <c r="E18" s="3546"/>
      <c r="F18" s="3547"/>
      <c r="G18" s="3548"/>
      <c r="H18" s="3549"/>
      <c r="I18" s="3549"/>
      <c r="J18" s="3549"/>
      <c r="K18" s="3549"/>
      <c r="L18" s="3550"/>
      <c r="M18" s="3363"/>
      <c r="N18" s="3553"/>
      <c r="O18" s="3490" t="s">
        <v>229</v>
      </c>
      <c r="P18" s="3491"/>
      <c r="Q18" s="3492"/>
      <c r="R18" s="2158"/>
      <c r="S18" s="2159"/>
      <c r="T18" s="2160"/>
      <c r="U18" s="3600"/>
      <c r="V18" s="2040"/>
      <c r="W18" s="2040"/>
      <c r="X18" s="3523"/>
      <c r="Y18" s="3379"/>
      <c r="Z18" s="3526"/>
      <c r="AA18" s="3379"/>
      <c r="AB18" s="3502"/>
      <c r="AC18" s="3504"/>
      <c r="AD18" s="3507"/>
      <c r="AE18" s="3508"/>
      <c r="AF18" s="3508"/>
      <c r="AG18" s="3508"/>
      <c r="AH18" s="3511"/>
      <c r="AI18" s="3508"/>
      <c r="AJ18" s="3508"/>
      <c r="AK18" s="3512"/>
      <c r="AL18" s="3493">
        <v>10000</v>
      </c>
      <c r="AM18" s="3494"/>
      <c r="AN18" s="3495"/>
      <c r="AO18" s="3493"/>
      <c r="AP18" s="3494"/>
      <c r="AQ18" s="3494"/>
      <c r="AR18" s="3495"/>
      <c r="AS18" s="3496"/>
      <c r="AT18" s="3497"/>
      <c r="AU18" s="3497"/>
      <c r="AV18" s="3498"/>
      <c r="AW18" s="3566"/>
      <c r="AX18" s="3567"/>
      <c r="AY18" s="3567"/>
      <c r="AZ18" s="3568"/>
      <c r="BA18" s="3569"/>
      <c r="BB18" s="3570"/>
      <c r="BC18" s="730"/>
      <c r="BD18" s="564"/>
      <c r="BE18" s="564"/>
      <c r="BF18" s="955"/>
      <c r="BG18" s="3603"/>
      <c r="BH18" s="3133"/>
      <c r="BI18" s="3133"/>
      <c r="BJ18" s="3133"/>
      <c r="BK18" s="3133"/>
      <c r="BL18" s="3133"/>
      <c r="BM18" s="3133"/>
      <c r="BN18" s="3133"/>
      <c r="BO18" s="3133"/>
      <c r="BP18" s="3604"/>
    </row>
    <row r="19" spans="1:77" s="735" customFormat="1" ht="15" customHeight="1">
      <c r="A19" s="3543"/>
      <c r="B19" s="3561" t="s">
        <v>1403</v>
      </c>
      <c r="C19" s="3562"/>
      <c r="D19" s="3563"/>
      <c r="E19" s="3564">
        <v>20</v>
      </c>
      <c r="F19" s="3565"/>
      <c r="G19" s="3548"/>
      <c r="H19" s="3549"/>
      <c r="I19" s="3549"/>
      <c r="J19" s="3549"/>
      <c r="K19" s="3549"/>
      <c r="L19" s="3550"/>
      <c r="M19" s="3363"/>
      <c r="N19" s="3553"/>
      <c r="O19" s="3490"/>
      <c r="P19" s="3491"/>
      <c r="Q19" s="3492"/>
      <c r="R19" s="2158"/>
      <c r="S19" s="2159"/>
      <c r="T19" s="2160"/>
      <c r="U19" s="3499">
        <v>44075</v>
      </c>
      <c r="V19" s="3500"/>
      <c r="W19" s="3500"/>
      <c r="X19" s="956">
        <v>9</v>
      </c>
      <c r="Y19" s="957" t="s">
        <v>28</v>
      </c>
      <c r="Z19" s="958"/>
      <c r="AA19" s="957" t="s">
        <v>28</v>
      </c>
      <c r="AB19" s="959">
        <f>IF((X19+Z19)&gt;=12,X19+Z19-12,X19+Z19)</f>
        <v>9</v>
      </c>
      <c r="AC19" s="957" t="s">
        <v>28</v>
      </c>
      <c r="AD19" s="960" t="s">
        <v>27</v>
      </c>
      <c r="AE19" s="3466" t="s">
        <v>954</v>
      </c>
      <c r="AF19" s="3466"/>
      <c r="AG19" s="961" t="s">
        <v>17</v>
      </c>
      <c r="AH19" s="962" t="s">
        <v>27</v>
      </c>
      <c r="AI19" s="3466" t="s">
        <v>955</v>
      </c>
      <c r="AJ19" s="3466"/>
      <c r="AK19" s="963" t="s">
        <v>17</v>
      </c>
      <c r="AL19" s="3530">
        <v>7000</v>
      </c>
      <c r="AM19" s="3531"/>
      <c r="AN19" s="3532"/>
      <c r="AO19" s="3493"/>
      <c r="AP19" s="3494"/>
      <c r="AQ19" s="3494"/>
      <c r="AR19" s="3495"/>
      <c r="AS19" s="3533">
        <v>5000</v>
      </c>
      <c r="AT19" s="3534"/>
      <c r="AU19" s="3534"/>
      <c r="AV19" s="3535"/>
      <c r="AW19" s="3566"/>
      <c r="AX19" s="3567"/>
      <c r="AY19" s="3567"/>
      <c r="AZ19" s="3608">
        <v>20</v>
      </c>
      <c r="BA19" s="3596"/>
      <c r="BB19" s="3609"/>
      <c r="BC19" s="964"/>
      <c r="BD19" s="965"/>
      <c r="BE19" s="965"/>
      <c r="BF19" s="966"/>
      <c r="BG19" s="3605"/>
      <c r="BH19" s="3606"/>
      <c r="BI19" s="3606"/>
      <c r="BJ19" s="3606"/>
      <c r="BK19" s="3606"/>
      <c r="BL19" s="3606"/>
      <c r="BM19" s="3606"/>
      <c r="BN19" s="3606"/>
      <c r="BO19" s="3606"/>
      <c r="BP19" s="3607"/>
    </row>
    <row r="20" spans="1:77" s="735" customFormat="1" ht="15" customHeight="1">
      <c r="A20" s="3542">
        <v>4</v>
      </c>
      <c r="B20" s="3467" t="s">
        <v>825</v>
      </c>
      <c r="C20" s="3468"/>
      <c r="D20" s="3468"/>
      <c r="E20" s="3468"/>
      <c r="F20" s="3469"/>
      <c r="G20" s="3467" t="s">
        <v>999</v>
      </c>
      <c r="H20" s="3468"/>
      <c r="I20" s="3468"/>
      <c r="J20" s="3468"/>
      <c r="K20" s="3468"/>
      <c r="L20" s="3469"/>
      <c r="M20" s="3551">
        <v>24</v>
      </c>
      <c r="N20" s="3552" t="s">
        <v>255</v>
      </c>
      <c r="O20" s="3594" t="s">
        <v>255</v>
      </c>
      <c r="P20" s="3537"/>
      <c r="Q20" s="3595"/>
      <c r="R20" s="3360" t="s">
        <v>944</v>
      </c>
      <c r="S20" s="3596"/>
      <c r="T20" s="3597"/>
      <c r="U20" s="3598" t="s">
        <v>1714</v>
      </c>
      <c r="V20" s="3599"/>
      <c r="W20" s="3599"/>
      <c r="X20" s="3601"/>
      <c r="Y20" s="3587" t="s">
        <v>99</v>
      </c>
      <c r="Z20" s="3602">
        <v>2</v>
      </c>
      <c r="AA20" s="3587" t="s">
        <v>99</v>
      </c>
      <c r="AB20" s="3588">
        <f>IF((X22+Z22)&gt;=12,X20+Z20+1,X20+Z20)</f>
        <v>2</v>
      </c>
      <c r="AC20" s="3589" t="s">
        <v>99</v>
      </c>
      <c r="AD20" s="3590"/>
      <c r="AE20" s="3591"/>
      <c r="AF20" s="3591"/>
      <c r="AG20" s="3591"/>
      <c r="AH20" s="3592">
        <v>170000</v>
      </c>
      <c r="AI20" s="3591"/>
      <c r="AJ20" s="3591"/>
      <c r="AK20" s="3593"/>
      <c r="AL20" s="3493">
        <v>6000</v>
      </c>
      <c r="AM20" s="3494"/>
      <c r="AN20" s="3495"/>
      <c r="AO20" s="3493"/>
      <c r="AP20" s="3494"/>
      <c r="AQ20" s="3494"/>
      <c r="AR20" s="3495"/>
      <c r="AS20" s="3496">
        <v>4200</v>
      </c>
      <c r="AT20" s="3497"/>
      <c r="AU20" s="3497"/>
      <c r="AV20" s="3498"/>
      <c r="AW20" s="3566">
        <f>AH20+SUM(AL20:AV22)</f>
        <v>192200</v>
      </c>
      <c r="AX20" s="3567"/>
      <c r="AY20" s="3567"/>
      <c r="AZ20" s="3568">
        <v>3</v>
      </c>
      <c r="BA20" s="3569"/>
      <c r="BB20" s="3570"/>
      <c r="BC20" s="730"/>
      <c r="BD20" s="564"/>
      <c r="BE20" s="564"/>
      <c r="BF20" s="955"/>
      <c r="BG20" s="3578" t="s">
        <v>1712</v>
      </c>
      <c r="BH20" s="3616"/>
      <c r="BI20" s="3616"/>
      <c r="BJ20" s="3616"/>
      <c r="BK20" s="3616"/>
      <c r="BL20" s="3616"/>
      <c r="BM20" s="3616"/>
      <c r="BN20" s="3616"/>
      <c r="BO20" s="3616"/>
      <c r="BP20" s="3617"/>
    </row>
    <row r="21" spans="1:77" s="735" customFormat="1" ht="15" customHeight="1">
      <c r="A21" s="3543"/>
      <c r="B21" s="3545"/>
      <c r="C21" s="3546"/>
      <c r="D21" s="3546"/>
      <c r="E21" s="3546"/>
      <c r="F21" s="3547"/>
      <c r="G21" s="3548"/>
      <c r="H21" s="3549"/>
      <c r="I21" s="3549"/>
      <c r="J21" s="3549"/>
      <c r="K21" s="3549"/>
      <c r="L21" s="3550"/>
      <c r="M21" s="3363"/>
      <c r="N21" s="3553"/>
      <c r="O21" s="3490" t="s">
        <v>229</v>
      </c>
      <c r="P21" s="3491"/>
      <c r="Q21" s="3492"/>
      <c r="R21" s="2158"/>
      <c r="S21" s="2159"/>
      <c r="T21" s="2160"/>
      <c r="U21" s="3600"/>
      <c r="V21" s="2040"/>
      <c r="W21" s="2040"/>
      <c r="X21" s="3523"/>
      <c r="Y21" s="3379"/>
      <c r="Z21" s="3526"/>
      <c r="AA21" s="3379"/>
      <c r="AB21" s="3502"/>
      <c r="AC21" s="3504"/>
      <c r="AD21" s="3507"/>
      <c r="AE21" s="3508"/>
      <c r="AF21" s="3508"/>
      <c r="AG21" s="3508"/>
      <c r="AH21" s="3511"/>
      <c r="AI21" s="3508"/>
      <c r="AJ21" s="3508"/>
      <c r="AK21" s="3512"/>
      <c r="AL21" s="3493"/>
      <c r="AM21" s="3494"/>
      <c r="AN21" s="3495"/>
      <c r="AO21" s="3493"/>
      <c r="AP21" s="3494"/>
      <c r="AQ21" s="3494"/>
      <c r="AR21" s="3495"/>
      <c r="AS21" s="3496"/>
      <c r="AT21" s="3497"/>
      <c r="AU21" s="3497"/>
      <c r="AV21" s="3498"/>
      <c r="AW21" s="3566"/>
      <c r="AX21" s="3567"/>
      <c r="AY21" s="3567"/>
      <c r="AZ21" s="3568"/>
      <c r="BA21" s="3569"/>
      <c r="BB21" s="3570"/>
      <c r="BC21" s="730"/>
      <c r="BD21" s="564"/>
      <c r="BE21" s="564"/>
      <c r="BF21" s="955"/>
      <c r="BG21" s="3603"/>
      <c r="BH21" s="3133"/>
      <c r="BI21" s="3133"/>
      <c r="BJ21" s="3133"/>
      <c r="BK21" s="3133"/>
      <c r="BL21" s="3133"/>
      <c r="BM21" s="3133"/>
      <c r="BN21" s="3133"/>
      <c r="BO21" s="3133"/>
      <c r="BP21" s="3604"/>
    </row>
    <row r="22" spans="1:77" s="735" customFormat="1" ht="15" customHeight="1">
      <c r="A22" s="3544"/>
      <c r="B22" s="3561" t="s">
        <v>966</v>
      </c>
      <c r="C22" s="3562"/>
      <c r="D22" s="3563"/>
      <c r="E22" s="3564">
        <v>40</v>
      </c>
      <c r="F22" s="3565"/>
      <c r="G22" s="3545"/>
      <c r="H22" s="3546"/>
      <c r="I22" s="3546"/>
      <c r="J22" s="3546"/>
      <c r="K22" s="3546"/>
      <c r="L22" s="3547"/>
      <c r="M22" s="3380"/>
      <c r="N22" s="3554"/>
      <c r="O22" s="3584"/>
      <c r="P22" s="3585"/>
      <c r="Q22" s="3586"/>
      <c r="R22" s="2161"/>
      <c r="S22" s="2162"/>
      <c r="T22" s="2163"/>
      <c r="U22" s="3576">
        <v>43952</v>
      </c>
      <c r="V22" s="3577"/>
      <c r="W22" s="3577"/>
      <c r="X22" s="967">
        <v>1</v>
      </c>
      <c r="Y22" s="968" t="s">
        <v>28</v>
      </c>
      <c r="Z22" s="969"/>
      <c r="AA22" s="968" t="s">
        <v>28</v>
      </c>
      <c r="AB22" s="970">
        <f>IF((X22+Z22)&gt;=12,X22+Z22-12,X22+Z22)</f>
        <v>1</v>
      </c>
      <c r="AC22" s="968" t="s">
        <v>28</v>
      </c>
      <c r="AD22" s="971" t="s">
        <v>27</v>
      </c>
      <c r="AE22" s="3539"/>
      <c r="AF22" s="3539"/>
      <c r="AG22" s="972" t="s">
        <v>17</v>
      </c>
      <c r="AH22" s="973" t="s">
        <v>27</v>
      </c>
      <c r="AI22" s="3539" t="s">
        <v>953</v>
      </c>
      <c r="AJ22" s="3539"/>
      <c r="AK22" s="974" t="s">
        <v>17</v>
      </c>
      <c r="AL22" s="3493">
        <v>7000</v>
      </c>
      <c r="AM22" s="3494"/>
      <c r="AN22" s="3495"/>
      <c r="AO22" s="3493"/>
      <c r="AP22" s="3494"/>
      <c r="AQ22" s="3494"/>
      <c r="AR22" s="3495"/>
      <c r="AS22" s="3496">
        <v>5000</v>
      </c>
      <c r="AT22" s="3497"/>
      <c r="AU22" s="3497"/>
      <c r="AV22" s="3498"/>
      <c r="AW22" s="3566"/>
      <c r="AX22" s="3567"/>
      <c r="AY22" s="3567"/>
      <c r="AZ22" s="3536">
        <v>10</v>
      </c>
      <c r="BA22" s="3537"/>
      <c r="BB22" s="3538"/>
      <c r="BC22" s="964"/>
      <c r="BD22" s="965"/>
      <c r="BE22" s="965"/>
      <c r="BF22" s="966"/>
      <c r="BG22" s="3605"/>
      <c r="BH22" s="3606"/>
      <c r="BI22" s="3606"/>
      <c r="BJ22" s="3606"/>
      <c r="BK22" s="3606"/>
      <c r="BL22" s="3606"/>
      <c r="BM22" s="3606"/>
      <c r="BN22" s="3606"/>
      <c r="BO22" s="3606"/>
      <c r="BP22" s="3607"/>
    </row>
    <row r="23" spans="1:77" s="735" customFormat="1" ht="15" customHeight="1">
      <c r="A23" s="3543">
        <v>5</v>
      </c>
      <c r="B23" s="3467" t="s">
        <v>825</v>
      </c>
      <c r="C23" s="3468"/>
      <c r="D23" s="3468"/>
      <c r="E23" s="3468"/>
      <c r="F23" s="3469"/>
      <c r="G23" s="3548" t="s">
        <v>1000</v>
      </c>
      <c r="H23" s="3549"/>
      <c r="I23" s="3549"/>
      <c r="J23" s="3549"/>
      <c r="K23" s="3549"/>
      <c r="L23" s="3550"/>
      <c r="M23" s="3363">
        <v>28</v>
      </c>
      <c r="N23" s="3553" t="s">
        <v>255</v>
      </c>
      <c r="O23" s="2161" t="s">
        <v>255</v>
      </c>
      <c r="P23" s="2162"/>
      <c r="Q23" s="2163"/>
      <c r="R23" s="2158" t="s">
        <v>942</v>
      </c>
      <c r="S23" s="2159"/>
      <c r="T23" s="2160"/>
      <c r="U23" s="3600" t="s">
        <v>1711</v>
      </c>
      <c r="V23" s="2040"/>
      <c r="W23" s="2040"/>
      <c r="X23" s="3523">
        <v>6</v>
      </c>
      <c r="Y23" s="3379" t="s">
        <v>99</v>
      </c>
      <c r="Z23" s="3526">
        <v>2</v>
      </c>
      <c r="AA23" s="3379" t="s">
        <v>99</v>
      </c>
      <c r="AB23" s="3502">
        <f>IF((X25+Z25)&gt;=12,X23+Z23+1,X23+Z23)</f>
        <v>8</v>
      </c>
      <c r="AC23" s="3504" t="s">
        <v>99</v>
      </c>
      <c r="AD23" s="3507">
        <v>173000</v>
      </c>
      <c r="AE23" s="3508"/>
      <c r="AF23" s="3508"/>
      <c r="AG23" s="3508"/>
      <c r="AH23" s="3511">
        <v>176000</v>
      </c>
      <c r="AI23" s="3508"/>
      <c r="AJ23" s="3508"/>
      <c r="AK23" s="3512"/>
      <c r="AL23" s="3610">
        <v>6000</v>
      </c>
      <c r="AM23" s="3611"/>
      <c r="AN23" s="3612"/>
      <c r="AO23" s="3493"/>
      <c r="AP23" s="3494"/>
      <c r="AQ23" s="3494"/>
      <c r="AR23" s="3495"/>
      <c r="AS23" s="3613">
        <v>4200</v>
      </c>
      <c r="AT23" s="3614"/>
      <c r="AU23" s="3614"/>
      <c r="AV23" s="3615"/>
      <c r="AW23" s="3566">
        <f>AH23+SUM(AL23:AV25)</f>
        <v>208200</v>
      </c>
      <c r="AX23" s="3567"/>
      <c r="AY23" s="3567"/>
      <c r="AZ23" s="3369">
        <v>14</v>
      </c>
      <c r="BA23" s="3370"/>
      <c r="BB23" s="3371"/>
      <c r="BC23" s="730"/>
      <c r="BD23" s="564"/>
      <c r="BE23" s="564"/>
      <c r="BF23" s="955"/>
      <c r="BG23" s="3578" t="s">
        <v>1647</v>
      </c>
      <c r="BH23" s="3616"/>
      <c r="BI23" s="3616"/>
      <c r="BJ23" s="3616"/>
      <c r="BK23" s="3616"/>
      <c r="BL23" s="3616"/>
      <c r="BM23" s="3616"/>
      <c r="BN23" s="3616"/>
      <c r="BO23" s="3616"/>
      <c r="BP23" s="3617"/>
    </row>
    <row r="24" spans="1:77" s="735" customFormat="1" ht="15" customHeight="1">
      <c r="A24" s="3543"/>
      <c r="B24" s="3545"/>
      <c r="C24" s="3546"/>
      <c r="D24" s="3546"/>
      <c r="E24" s="3546"/>
      <c r="F24" s="3547"/>
      <c r="G24" s="3548"/>
      <c r="H24" s="3549"/>
      <c r="I24" s="3549"/>
      <c r="J24" s="3549"/>
      <c r="K24" s="3549"/>
      <c r="L24" s="3550"/>
      <c r="M24" s="3363"/>
      <c r="N24" s="3553"/>
      <c r="O24" s="3490" t="s">
        <v>229</v>
      </c>
      <c r="P24" s="3491"/>
      <c r="Q24" s="3492"/>
      <c r="R24" s="2158"/>
      <c r="S24" s="2159"/>
      <c r="T24" s="2160"/>
      <c r="U24" s="3600"/>
      <c r="V24" s="2040"/>
      <c r="W24" s="2040"/>
      <c r="X24" s="3523"/>
      <c r="Y24" s="3379"/>
      <c r="Z24" s="3526"/>
      <c r="AA24" s="3379"/>
      <c r="AB24" s="3502"/>
      <c r="AC24" s="3504"/>
      <c r="AD24" s="3507"/>
      <c r="AE24" s="3508"/>
      <c r="AF24" s="3508"/>
      <c r="AG24" s="3508"/>
      <c r="AH24" s="3511"/>
      <c r="AI24" s="3508"/>
      <c r="AJ24" s="3508"/>
      <c r="AK24" s="3512"/>
      <c r="AL24" s="3493">
        <v>10000</v>
      </c>
      <c r="AM24" s="3494"/>
      <c r="AN24" s="3495"/>
      <c r="AO24" s="3493"/>
      <c r="AP24" s="3494"/>
      <c r="AQ24" s="3494"/>
      <c r="AR24" s="3495"/>
      <c r="AS24" s="3496"/>
      <c r="AT24" s="3497"/>
      <c r="AU24" s="3497"/>
      <c r="AV24" s="3498"/>
      <c r="AW24" s="3566"/>
      <c r="AX24" s="3567"/>
      <c r="AY24" s="3567"/>
      <c r="AZ24" s="3568"/>
      <c r="BA24" s="3569"/>
      <c r="BB24" s="3570"/>
      <c r="BC24" s="730"/>
      <c r="BD24" s="564"/>
      <c r="BE24" s="564"/>
      <c r="BF24" s="955"/>
      <c r="BG24" s="3603"/>
      <c r="BH24" s="3133"/>
      <c r="BI24" s="3133"/>
      <c r="BJ24" s="3133"/>
      <c r="BK24" s="3133"/>
      <c r="BL24" s="3133"/>
      <c r="BM24" s="3133"/>
      <c r="BN24" s="3133"/>
      <c r="BO24" s="3133"/>
      <c r="BP24" s="3604"/>
    </row>
    <row r="25" spans="1:77" s="735" customFormat="1" ht="15" customHeight="1">
      <c r="A25" s="3543"/>
      <c r="B25" s="3561" t="s">
        <v>966</v>
      </c>
      <c r="C25" s="3562"/>
      <c r="D25" s="3563"/>
      <c r="E25" s="3564">
        <v>40</v>
      </c>
      <c r="F25" s="3565"/>
      <c r="G25" s="3548"/>
      <c r="H25" s="3549"/>
      <c r="I25" s="3549"/>
      <c r="J25" s="3549"/>
      <c r="K25" s="3549"/>
      <c r="L25" s="3550"/>
      <c r="M25" s="3363"/>
      <c r="N25" s="3553"/>
      <c r="O25" s="3490"/>
      <c r="P25" s="3491"/>
      <c r="Q25" s="3492"/>
      <c r="R25" s="2158"/>
      <c r="S25" s="2159"/>
      <c r="T25" s="2160"/>
      <c r="U25" s="3499">
        <v>43922</v>
      </c>
      <c r="V25" s="3500"/>
      <c r="W25" s="3500"/>
      <c r="X25" s="956">
        <v>2</v>
      </c>
      <c r="Y25" s="957" t="s">
        <v>28</v>
      </c>
      <c r="Z25" s="958">
        <v>9</v>
      </c>
      <c r="AA25" s="957" t="s">
        <v>28</v>
      </c>
      <c r="AB25" s="959">
        <f>IF((X25+Z25)&gt;=12,X25+Z25-12,X25+Z25)</f>
        <v>11</v>
      </c>
      <c r="AC25" s="957" t="s">
        <v>28</v>
      </c>
      <c r="AD25" s="960" t="s">
        <v>27</v>
      </c>
      <c r="AE25" s="3466" t="s">
        <v>952</v>
      </c>
      <c r="AF25" s="3466"/>
      <c r="AG25" s="961" t="s">
        <v>17</v>
      </c>
      <c r="AH25" s="962" t="s">
        <v>27</v>
      </c>
      <c r="AI25" s="3466" t="s">
        <v>946</v>
      </c>
      <c r="AJ25" s="3466"/>
      <c r="AK25" s="963" t="s">
        <v>17</v>
      </c>
      <c r="AL25" s="3530">
        <v>7000</v>
      </c>
      <c r="AM25" s="3531"/>
      <c r="AN25" s="3532"/>
      <c r="AO25" s="3493"/>
      <c r="AP25" s="3494"/>
      <c r="AQ25" s="3494"/>
      <c r="AR25" s="3495"/>
      <c r="AS25" s="3533">
        <v>5000</v>
      </c>
      <c r="AT25" s="3534"/>
      <c r="AU25" s="3534"/>
      <c r="AV25" s="3535"/>
      <c r="AW25" s="3566"/>
      <c r="AX25" s="3567"/>
      <c r="AY25" s="3567"/>
      <c r="AZ25" s="3608">
        <v>20</v>
      </c>
      <c r="BA25" s="3596"/>
      <c r="BB25" s="3609"/>
      <c r="BC25" s="964"/>
      <c r="BD25" s="965"/>
      <c r="BE25" s="965"/>
      <c r="BF25" s="966"/>
      <c r="BG25" s="3605"/>
      <c r="BH25" s="3606"/>
      <c r="BI25" s="3606"/>
      <c r="BJ25" s="3606"/>
      <c r="BK25" s="3606"/>
      <c r="BL25" s="3606"/>
      <c r="BM25" s="3606"/>
      <c r="BN25" s="3606"/>
      <c r="BO25" s="3606"/>
      <c r="BP25" s="3607"/>
    </row>
    <row r="26" spans="1:77" s="735" customFormat="1" ht="15" customHeight="1">
      <c r="A26" s="3542">
        <v>6</v>
      </c>
      <c r="B26" s="3467" t="s">
        <v>947</v>
      </c>
      <c r="C26" s="3468"/>
      <c r="D26" s="3468"/>
      <c r="E26" s="3468"/>
      <c r="F26" s="3469"/>
      <c r="G26" s="3467" t="s">
        <v>1644</v>
      </c>
      <c r="H26" s="3468"/>
      <c r="I26" s="3468"/>
      <c r="J26" s="3468"/>
      <c r="K26" s="3468"/>
      <c r="L26" s="3469"/>
      <c r="M26" s="3551">
        <v>40</v>
      </c>
      <c r="N26" s="3552" t="s">
        <v>948</v>
      </c>
      <c r="O26" s="3594" t="s">
        <v>255</v>
      </c>
      <c r="P26" s="3537"/>
      <c r="Q26" s="3595"/>
      <c r="R26" s="3360" t="s">
        <v>942</v>
      </c>
      <c r="S26" s="3596"/>
      <c r="T26" s="3597"/>
      <c r="U26" s="3598" t="s">
        <v>1711</v>
      </c>
      <c r="V26" s="3599"/>
      <c r="W26" s="3599"/>
      <c r="X26" s="3601">
        <v>6</v>
      </c>
      <c r="Y26" s="3587" t="s">
        <v>99</v>
      </c>
      <c r="Z26" s="3602">
        <v>5</v>
      </c>
      <c r="AA26" s="3587" t="s">
        <v>99</v>
      </c>
      <c r="AB26" s="3588">
        <f>IF((X28+Z28)&gt;=12,X26+Z26+1,X26+Z26)</f>
        <v>11</v>
      </c>
      <c r="AC26" s="3589" t="s">
        <v>99</v>
      </c>
      <c r="AD26" s="3590">
        <v>161000</v>
      </c>
      <c r="AE26" s="3591"/>
      <c r="AF26" s="3591"/>
      <c r="AG26" s="3591"/>
      <c r="AH26" s="3592">
        <v>163000</v>
      </c>
      <c r="AI26" s="3591"/>
      <c r="AJ26" s="3591"/>
      <c r="AK26" s="3593"/>
      <c r="AL26" s="3493">
        <v>6000</v>
      </c>
      <c r="AM26" s="3494"/>
      <c r="AN26" s="3495"/>
      <c r="AO26" s="3493"/>
      <c r="AP26" s="3494"/>
      <c r="AQ26" s="3494"/>
      <c r="AR26" s="3495"/>
      <c r="AS26" s="3496">
        <v>4200</v>
      </c>
      <c r="AT26" s="3497"/>
      <c r="AU26" s="3497"/>
      <c r="AV26" s="3498"/>
      <c r="AW26" s="3566">
        <f>AH26+SUM(AL26:AV28)</f>
        <v>195200</v>
      </c>
      <c r="AX26" s="3567"/>
      <c r="AY26" s="3567"/>
      <c r="AZ26" s="3568">
        <v>9</v>
      </c>
      <c r="BA26" s="3569"/>
      <c r="BB26" s="3570"/>
      <c r="BC26" s="730"/>
      <c r="BD26" s="564"/>
      <c r="BE26" s="564"/>
      <c r="BF26" s="955"/>
      <c r="BG26" s="3578"/>
      <c r="BH26" s="3616"/>
      <c r="BI26" s="3616"/>
      <c r="BJ26" s="3616"/>
      <c r="BK26" s="3616"/>
      <c r="BL26" s="3616"/>
      <c r="BM26" s="3616"/>
      <c r="BN26" s="3616"/>
      <c r="BO26" s="3616"/>
      <c r="BP26" s="3617"/>
    </row>
    <row r="27" spans="1:77" s="735" customFormat="1" ht="15" customHeight="1">
      <c r="A27" s="3543"/>
      <c r="B27" s="3545"/>
      <c r="C27" s="3546"/>
      <c r="D27" s="3546"/>
      <c r="E27" s="3546"/>
      <c r="F27" s="3547"/>
      <c r="G27" s="3548"/>
      <c r="H27" s="3549"/>
      <c r="I27" s="3549"/>
      <c r="J27" s="3549"/>
      <c r="K27" s="3549"/>
      <c r="L27" s="3550"/>
      <c r="M27" s="3363"/>
      <c r="N27" s="3553"/>
      <c r="O27" s="3490" t="s">
        <v>945</v>
      </c>
      <c r="P27" s="3491"/>
      <c r="Q27" s="3492"/>
      <c r="R27" s="2158"/>
      <c r="S27" s="2159"/>
      <c r="T27" s="2160"/>
      <c r="U27" s="3600"/>
      <c r="V27" s="2040"/>
      <c r="W27" s="2040"/>
      <c r="X27" s="3523"/>
      <c r="Y27" s="3379"/>
      <c r="Z27" s="3526"/>
      <c r="AA27" s="3379"/>
      <c r="AB27" s="3502"/>
      <c r="AC27" s="3504"/>
      <c r="AD27" s="3507"/>
      <c r="AE27" s="3508"/>
      <c r="AF27" s="3508"/>
      <c r="AG27" s="3508"/>
      <c r="AH27" s="3511"/>
      <c r="AI27" s="3508"/>
      <c r="AJ27" s="3508"/>
      <c r="AK27" s="3512"/>
      <c r="AL27" s="3493">
        <v>10000</v>
      </c>
      <c r="AM27" s="3494"/>
      <c r="AN27" s="3495"/>
      <c r="AO27" s="3493"/>
      <c r="AP27" s="3494"/>
      <c r="AQ27" s="3494"/>
      <c r="AR27" s="3495"/>
      <c r="AS27" s="3496"/>
      <c r="AT27" s="3497"/>
      <c r="AU27" s="3497"/>
      <c r="AV27" s="3498"/>
      <c r="AW27" s="3566"/>
      <c r="AX27" s="3567"/>
      <c r="AY27" s="3567"/>
      <c r="AZ27" s="3568"/>
      <c r="BA27" s="3569"/>
      <c r="BB27" s="3570"/>
      <c r="BC27" s="730"/>
      <c r="BD27" s="564"/>
      <c r="BE27" s="564"/>
      <c r="BF27" s="955"/>
      <c r="BG27" s="3603"/>
      <c r="BH27" s="3133"/>
      <c r="BI27" s="3133"/>
      <c r="BJ27" s="3133"/>
      <c r="BK27" s="3133"/>
      <c r="BL27" s="3133"/>
      <c r="BM27" s="3133"/>
      <c r="BN27" s="3133"/>
      <c r="BO27" s="3133"/>
      <c r="BP27" s="3604"/>
    </row>
    <row r="28" spans="1:77" s="735" customFormat="1" ht="15" customHeight="1">
      <c r="A28" s="3544"/>
      <c r="B28" s="3561" t="s">
        <v>966</v>
      </c>
      <c r="C28" s="3562"/>
      <c r="D28" s="3563"/>
      <c r="E28" s="3564">
        <v>40</v>
      </c>
      <c r="F28" s="3565"/>
      <c r="G28" s="3545"/>
      <c r="H28" s="3546"/>
      <c r="I28" s="3546"/>
      <c r="J28" s="3546"/>
      <c r="K28" s="3546"/>
      <c r="L28" s="3547"/>
      <c r="M28" s="3380"/>
      <c r="N28" s="3554"/>
      <c r="O28" s="3584"/>
      <c r="P28" s="3585"/>
      <c r="Q28" s="3586"/>
      <c r="R28" s="2161"/>
      <c r="S28" s="2162"/>
      <c r="T28" s="2163"/>
      <c r="U28" s="3576">
        <v>43922</v>
      </c>
      <c r="V28" s="3577"/>
      <c r="W28" s="3577"/>
      <c r="X28" s="967">
        <v>2</v>
      </c>
      <c r="Y28" s="968" t="s">
        <v>28</v>
      </c>
      <c r="Z28" s="969">
        <v>3</v>
      </c>
      <c r="AA28" s="968" t="s">
        <v>28</v>
      </c>
      <c r="AB28" s="970">
        <f>IF((X28+Z28)&gt;=12,X28+Z28-12,X28+Z28)</f>
        <v>5</v>
      </c>
      <c r="AC28" s="968" t="s">
        <v>28</v>
      </c>
      <c r="AD28" s="971" t="s">
        <v>27</v>
      </c>
      <c r="AE28" s="3539" t="s">
        <v>956</v>
      </c>
      <c r="AF28" s="3539"/>
      <c r="AG28" s="972" t="s">
        <v>17</v>
      </c>
      <c r="AH28" s="973" t="s">
        <v>27</v>
      </c>
      <c r="AI28" s="3539" t="s">
        <v>957</v>
      </c>
      <c r="AJ28" s="3539"/>
      <c r="AK28" s="974" t="s">
        <v>17</v>
      </c>
      <c r="AL28" s="3493">
        <v>7000</v>
      </c>
      <c r="AM28" s="3494"/>
      <c r="AN28" s="3495"/>
      <c r="AO28" s="3493"/>
      <c r="AP28" s="3494"/>
      <c r="AQ28" s="3494"/>
      <c r="AR28" s="3495"/>
      <c r="AS28" s="3496">
        <v>5000</v>
      </c>
      <c r="AT28" s="3497"/>
      <c r="AU28" s="3497"/>
      <c r="AV28" s="3498"/>
      <c r="AW28" s="3566"/>
      <c r="AX28" s="3567"/>
      <c r="AY28" s="3567"/>
      <c r="AZ28" s="3536">
        <v>20</v>
      </c>
      <c r="BA28" s="3537"/>
      <c r="BB28" s="3538"/>
      <c r="BC28" s="964"/>
      <c r="BD28" s="965"/>
      <c r="BE28" s="965"/>
      <c r="BF28" s="966"/>
      <c r="BG28" s="3605"/>
      <c r="BH28" s="3606"/>
      <c r="BI28" s="3606"/>
      <c r="BJ28" s="3606"/>
      <c r="BK28" s="3606"/>
      <c r="BL28" s="3606"/>
      <c r="BM28" s="3606"/>
      <c r="BN28" s="3606"/>
      <c r="BO28" s="3606"/>
      <c r="BP28" s="3607"/>
    </row>
    <row r="29" spans="1:77" s="735" customFormat="1" ht="15" customHeight="1">
      <c r="A29" s="3543">
        <v>7</v>
      </c>
      <c r="B29" s="3467" t="s">
        <v>825</v>
      </c>
      <c r="C29" s="3468"/>
      <c r="D29" s="3468"/>
      <c r="E29" s="3468"/>
      <c r="F29" s="3469"/>
      <c r="G29" s="3548" t="s">
        <v>1636</v>
      </c>
      <c r="H29" s="3549"/>
      <c r="I29" s="3549"/>
      <c r="J29" s="3549"/>
      <c r="K29" s="3549"/>
      <c r="L29" s="3550"/>
      <c r="M29" s="3363">
        <v>30</v>
      </c>
      <c r="N29" s="3553" t="s">
        <v>255</v>
      </c>
      <c r="O29" s="2161" t="s">
        <v>255</v>
      </c>
      <c r="P29" s="2162"/>
      <c r="Q29" s="2163"/>
      <c r="R29" s="2158" t="s">
        <v>942</v>
      </c>
      <c r="S29" s="2159"/>
      <c r="T29" s="2160"/>
      <c r="U29" s="3600" t="s">
        <v>1711</v>
      </c>
      <c r="V29" s="2040"/>
      <c r="W29" s="2040"/>
      <c r="X29" s="3523">
        <v>6</v>
      </c>
      <c r="Y29" s="3379" t="s">
        <v>99</v>
      </c>
      <c r="Z29" s="3526">
        <v>5</v>
      </c>
      <c r="AA29" s="3379" t="s">
        <v>99</v>
      </c>
      <c r="AB29" s="3502">
        <f>IF((X31+Z31)&gt;=12,X29+Z29+1,X29+Z29)</f>
        <v>11</v>
      </c>
      <c r="AC29" s="3504" t="s">
        <v>99</v>
      </c>
      <c r="AD29" s="3507">
        <v>182000</v>
      </c>
      <c r="AE29" s="3508"/>
      <c r="AF29" s="3508"/>
      <c r="AG29" s="3508"/>
      <c r="AH29" s="3511">
        <v>185000</v>
      </c>
      <c r="AI29" s="3508"/>
      <c r="AJ29" s="3508"/>
      <c r="AK29" s="3512"/>
      <c r="AL29" s="3610">
        <v>6000</v>
      </c>
      <c r="AM29" s="3611"/>
      <c r="AN29" s="3612"/>
      <c r="AO29" s="3493"/>
      <c r="AP29" s="3494"/>
      <c r="AQ29" s="3494"/>
      <c r="AR29" s="3495"/>
      <c r="AS29" s="3613">
        <v>4200</v>
      </c>
      <c r="AT29" s="3614"/>
      <c r="AU29" s="3614"/>
      <c r="AV29" s="3615"/>
      <c r="AW29" s="3566">
        <f>AH29+SUM(AL29:AV31)</f>
        <v>217200</v>
      </c>
      <c r="AX29" s="3567"/>
      <c r="AY29" s="3567"/>
      <c r="AZ29" s="3369">
        <v>14</v>
      </c>
      <c r="BA29" s="3370"/>
      <c r="BB29" s="3371"/>
      <c r="BC29" s="730"/>
      <c r="BD29" s="564"/>
      <c r="BE29" s="564"/>
      <c r="BF29" s="955"/>
      <c r="BG29" s="3578" t="s">
        <v>1713</v>
      </c>
      <c r="BH29" s="3616"/>
      <c r="BI29" s="3616"/>
      <c r="BJ29" s="3616"/>
      <c r="BK29" s="3616"/>
      <c r="BL29" s="3616"/>
      <c r="BM29" s="3616"/>
      <c r="BN29" s="3616"/>
      <c r="BO29" s="3616"/>
      <c r="BP29" s="3617"/>
    </row>
    <row r="30" spans="1:77" s="735" customFormat="1" ht="15" customHeight="1">
      <c r="A30" s="3543"/>
      <c r="B30" s="3545"/>
      <c r="C30" s="3546"/>
      <c r="D30" s="3546"/>
      <c r="E30" s="3546"/>
      <c r="F30" s="3547"/>
      <c r="G30" s="3548"/>
      <c r="H30" s="3549"/>
      <c r="I30" s="3549"/>
      <c r="J30" s="3549"/>
      <c r="K30" s="3549"/>
      <c r="L30" s="3550"/>
      <c r="M30" s="3363"/>
      <c r="N30" s="3553"/>
      <c r="O30" s="3490" t="s">
        <v>229</v>
      </c>
      <c r="P30" s="3491"/>
      <c r="Q30" s="3492"/>
      <c r="R30" s="2158"/>
      <c r="S30" s="2159"/>
      <c r="T30" s="2160"/>
      <c r="U30" s="3600"/>
      <c r="V30" s="2040"/>
      <c r="W30" s="2040"/>
      <c r="X30" s="3523"/>
      <c r="Y30" s="3379"/>
      <c r="Z30" s="3526"/>
      <c r="AA30" s="3379"/>
      <c r="AB30" s="3502"/>
      <c r="AC30" s="3504"/>
      <c r="AD30" s="3507"/>
      <c r="AE30" s="3508"/>
      <c r="AF30" s="3508"/>
      <c r="AG30" s="3508"/>
      <c r="AH30" s="3511"/>
      <c r="AI30" s="3508"/>
      <c r="AJ30" s="3508"/>
      <c r="AK30" s="3512"/>
      <c r="AL30" s="3493">
        <v>10000</v>
      </c>
      <c r="AM30" s="3494"/>
      <c r="AN30" s="3495"/>
      <c r="AO30" s="3493"/>
      <c r="AP30" s="3494"/>
      <c r="AQ30" s="3494"/>
      <c r="AR30" s="3495"/>
      <c r="AS30" s="3674"/>
      <c r="AT30" s="3675"/>
      <c r="AU30" s="3675"/>
      <c r="AV30" s="3676"/>
      <c r="AW30" s="3566"/>
      <c r="AX30" s="3567"/>
      <c r="AY30" s="3567"/>
      <c r="AZ30" s="3568"/>
      <c r="BA30" s="3569"/>
      <c r="BB30" s="3570"/>
      <c r="BC30" s="730"/>
      <c r="BD30" s="564"/>
      <c r="BE30" s="564"/>
      <c r="BF30" s="955"/>
      <c r="BG30" s="3603"/>
      <c r="BH30" s="3133"/>
      <c r="BI30" s="3133"/>
      <c r="BJ30" s="3133"/>
      <c r="BK30" s="3133"/>
      <c r="BL30" s="3133"/>
      <c r="BM30" s="3133"/>
      <c r="BN30" s="3133"/>
      <c r="BO30" s="3133"/>
      <c r="BP30" s="3604"/>
    </row>
    <row r="31" spans="1:77" s="735" customFormat="1" ht="15" customHeight="1" thickBot="1">
      <c r="A31" s="3618"/>
      <c r="B31" s="3561" t="s">
        <v>966</v>
      </c>
      <c r="C31" s="3562"/>
      <c r="D31" s="3563"/>
      <c r="E31" s="3564">
        <v>40</v>
      </c>
      <c r="F31" s="3565"/>
      <c r="G31" s="3619"/>
      <c r="H31" s="3620"/>
      <c r="I31" s="3620"/>
      <c r="J31" s="3620"/>
      <c r="K31" s="3620"/>
      <c r="L31" s="3621"/>
      <c r="M31" s="3424"/>
      <c r="N31" s="3622"/>
      <c r="O31" s="3623"/>
      <c r="P31" s="3624"/>
      <c r="Q31" s="3625"/>
      <c r="R31" s="3694"/>
      <c r="S31" s="3395"/>
      <c r="T31" s="3695"/>
      <c r="U31" s="3677">
        <v>43922</v>
      </c>
      <c r="V31" s="3678"/>
      <c r="W31" s="3678"/>
      <c r="X31" s="975">
        <v>2</v>
      </c>
      <c r="Y31" s="976" t="s">
        <v>28</v>
      </c>
      <c r="Z31" s="977">
        <v>2</v>
      </c>
      <c r="AA31" s="976" t="s">
        <v>28</v>
      </c>
      <c r="AB31" s="978">
        <f>IF((X31+Z31)&gt;=12,X31+Z31-12,X31+Z31)</f>
        <v>4</v>
      </c>
      <c r="AC31" s="979" t="s">
        <v>28</v>
      </c>
      <c r="AD31" s="980" t="s">
        <v>27</v>
      </c>
      <c r="AE31" s="3649" t="s">
        <v>960</v>
      </c>
      <c r="AF31" s="3649"/>
      <c r="AG31" s="981" t="s">
        <v>17</v>
      </c>
      <c r="AH31" s="982" t="s">
        <v>27</v>
      </c>
      <c r="AI31" s="3649" t="s">
        <v>961</v>
      </c>
      <c r="AJ31" s="3649"/>
      <c r="AK31" s="983" t="s">
        <v>17</v>
      </c>
      <c r="AL31" s="3650">
        <v>7000</v>
      </c>
      <c r="AM31" s="3651"/>
      <c r="AN31" s="3652"/>
      <c r="AO31" s="3653"/>
      <c r="AP31" s="3654"/>
      <c r="AQ31" s="3654"/>
      <c r="AR31" s="3655"/>
      <c r="AS31" s="3656">
        <v>5000</v>
      </c>
      <c r="AT31" s="3657"/>
      <c r="AU31" s="3657"/>
      <c r="AV31" s="3658"/>
      <c r="AW31" s="3689"/>
      <c r="AX31" s="3690"/>
      <c r="AY31" s="3690"/>
      <c r="AZ31" s="3659">
        <v>20</v>
      </c>
      <c r="BA31" s="3660"/>
      <c r="BB31" s="3661"/>
      <c r="BC31" s="553"/>
      <c r="BD31" s="118"/>
      <c r="BE31" s="118"/>
      <c r="BF31" s="617"/>
      <c r="BG31" s="3691"/>
      <c r="BH31" s="3692"/>
      <c r="BI31" s="3692"/>
      <c r="BJ31" s="3692"/>
      <c r="BK31" s="3692"/>
      <c r="BL31" s="3692"/>
      <c r="BM31" s="3692"/>
      <c r="BN31" s="3692"/>
      <c r="BO31" s="3692"/>
      <c r="BP31" s="3693"/>
    </row>
    <row r="32" spans="1:77" s="735" customFormat="1" ht="14.1" customHeight="1">
      <c r="A32" s="3662" t="s">
        <v>937</v>
      </c>
      <c r="B32" s="3663"/>
      <c r="C32" s="3663"/>
      <c r="D32" s="3663"/>
      <c r="E32" s="3663"/>
      <c r="F32" s="3663"/>
      <c r="G32" s="3663"/>
      <c r="H32" s="3663"/>
      <c r="I32" s="3663"/>
      <c r="J32" s="3663"/>
      <c r="K32" s="3663"/>
      <c r="L32" s="3663"/>
      <c r="M32" s="3663"/>
      <c r="N32" s="3663"/>
      <c r="O32" s="3663"/>
      <c r="P32" s="3663"/>
      <c r="Q32" s="3663"/>
      <c r="R32" s="3663"/>
      <c r="S32" s="3663"/>
      <c r="T32" s="3663"/>
      <c r="U32" s="3663"/>
      <c r="V32" s="3663"/>
      <c r="W32" s="3664"/>
      <c r="X32" s="984">
        <f>IFERROR((X11+X14+X17+X20+X23+X26+X29)/COUNTA(G11:L31),"")</f>
        <v>5</v>
      </c>
      <c r="Y32" s="985" t="s">
        <v>99</v>
      </c>
      <c r="Z32" s="986">
        <f>IFERROR((Z11+Z14+Z17+Z20+Z23+Z26+Z29)/COUNTA(G11:L31),"")</f>
        <v>8.1428571428571423</v>
      </c>
      <c r="AA32" s="987" t="s">
        <v>99</v>
      </c>
      <c r="AB32" s="986">
        <f>BU33</f>
        <v>13.285714285714286</v>
      </c>
      <c r="AC32" s="985" t="s">
        <v>99</v>
      </c>
      <c r="AD32" s="3668">
        <f>IFERROR(SUM(AD11,AD14,AD17,AD20,AD23,AD26,AD29)/COUNTA(AD11,AD14,AD17,AD20,AD23,AD26,AD29),"")</f>
        <v>200333.33333333334</v>
      </c>
      <c r="AE32" s="3669"/>
      <c r="AF32" s="3669"/>
      <c r="AG32" s="3670"/>
      <c r="AH32" s="3668">
        <f>IFERROR(SUM(AH11,AH14,AH17,AH20,AH23,AH26,AH29)/COUNTA(AH11,AH14,AH17,AH20,AH23,AH26,AH29),"")</f>
        <v>198500</v>
      </c>
      <c r="AI32" s="3669"/>
      <c r="AJ32" s="3669"/>
      <c r="AK32" s="3670"/>
      <c r="AL32" s="3679"/>
      <c r="AM32" s="3680"/>
      <c r="AN32" s="3680"/>
      <c r="AO32" s="3680"/>
      <c r="AP32" s="3680"/>
      <c r="AQ32" s="3680"/>
      <c r="AR32" s="3680"/>
      <c r="AS32" s="3680"/>
      <c r="AT32" s="3680"/>
      <c r="AU32" s="3680"/>
      <c r="AV32" s="3681"/>
      <c r="AW32" s="3685">
        <f>IFERROR(SUM(AW11:AY31)/COUNTA(G11:L31),"")</f>
        <v>238011.42857142858</v>
      </c>
      <c r="AX32" s="3686"/>
      <c r="AY32" s="3686"/>
      <c r="AZ32" s="3630">
        <f>IFERROR(AVERAGE(AZ11,AZ14,AZ17,AZ20,AZ23,AZ26,AZ29),"")</f>
        <v>10</v>
      </c>
      <c r="BA32" s="3631"/>
      <c r="BB32" s="3632"/>
      <c r="BC32" s="3636"/>
      <c r="BD32" s="3637"/>
      <c r="BE32" s="3637"/>
      <c r="BF32" s="3638"/>
      <c r="BG32" s="3642"/>
      <c r="BH32" s="3643"/>
      <c r="BI32" s="3643"/>
      <c r="BJ32" s="3643"/>
      <c r="BK32" s="3643"/>
      <c r="BL32" s="3643"/>
      <c r="BM32" s="3643"/>
      <c r="BN32" s="3643"/>
      <c r="BO32" s="3643"/>
      <c r="BP32" s="3644"/>
      <c r="BT32" s="988">
        <f>INT(BT33/12)</f>
        <v>0</v>
      </c>
      <c r="BU32" s="988">
        <f>MOD(BT33,12)</f>
        <v>4.5714285714285712</v>
      </c>
    </row>
    <row r="33" spans="1:73" s="735" customFormat="1" ht="14.1" customHeight="1" thickBot="1">
      <c r="A33" s="3665"/>
      <c r="B33" s="3666"/>
      <c r="C33" s="3666"/>
      <c r="D33" s="3666"/>
      <c r="E33" s="3666"/>
      <c r="F33" s="3666"/>
      <c r="G33" s="3666"/>
      <c r="H33" s="3666"/>
      <c r="I33" s="3666"/>
      <c r="J33" s="3666"/>
      <c r="K33" s="3666"/>
      <c r="L33" s="3666"/>
      <c r="M33" s="3666"/>
      <c r="N33" s="3666"/>
      <c r="O33" s="3666"/>
      <c r="P33" s="3666"/>
      <c r="Q33" s="3666"/>
      <c r="R33" s="3666"/>
      <c r="S33" s="3666"/>
      <c r="T33" s="3666"/>
      <c r="U33" s="3666"/>
      <c r="V33" s="3666"/>
      <c r="W33" s="3667"/>
      <c r="X33" s="989">
        <f>IFERROR((X13+X16+X19+X22+X25+X28+X31)/COUNTA(G11:L31),"")</f>
        <v>2.8571428571428572</v>
      </c>
      <c r="Y33" s="990" t="s">
        <v>28</v>
      </c>
      <c r="Z33" s="991">
        <f>IFERROR((Z13+Z16+Z19+Z22+Z25+Z28+Z31)/COUNTA(G11:L31),"")</f>
        <v>3.4285714285714284</v>
      </c>
      <c r="AA33" s="990" t="s">
        <v>28</v>
      </c>
      <c r="AB33" s="991">
        <f>BU32</f>
        <v>4.5714285714285712</v>
      </c>
      <c r="AC33" s="990" t="s">
        <v>28</v>
      </c>
      <c r="AD33" s="3671"/>
      <c r="AE33" s="3672"/>
      <c r="AF33" s="3672"/>
      <c r="AG33" s="3673"/>
      <c r="AH33" s="3671"/>
      <c r="AI33" s="3672"/>
      <c r="AJ33" s="3672"/>
      <c r="AK33" s="3673"/>
      <c r="AL33" s="3682"/>
      <c r="AM33" s="3683"/>
      <c r="AN33" s="3683"/>
      <c r="AO33" s="3683"/>
      <c r="AP33" s="3683"/>
      <c r="AQ33" s="3683"/>
      <c r="AR33" s="3683"/>
      <c r="AS33" s="3683"/>
      <c r="AT33" s="3683"/>
      <c r="AU33" s="3683"/>
      <c r="AV33" s="3684"/>
      <c r="AW33" s="3687"/>
      <c r="AX33" s="3688"/>
      <c r="AY33" s="3688"/>
      <c r="AZ33" s="3633"/>
      <c r="BA33" s="3634"/>
      <c r="BB33" s="3635"/>
      <c r="BC33" s="3639"/>
      <c r="BD33" s="3640"/>
      <c r="BE33" s="3640"/>
      <c r="BF33" s="3641"/>
      <c r="BG33" s="3645"/>
      <c r="BH33" s="3646"/>
      <c r="BI33" s="3646"/>
      <c r="BJ33" s="3646"/>
      <c r="BK33" s="3646"/>
      <c r="BL33" s="3646"/>
      <c r="BM33" s="3646"/>
      <c r="BN33" s="3646"/>
      <c r="BO33" s="3646"/>
      <c r="BP33" s="3647"/>
      <c r="BT33" s="988">
        <f>IFERROR(SUM(AB13,AB16,AB19,AB22,AB25,AB28,AB31)/COUNTA(G11:L31),0)</f>
        <v>4.5714285714285712</v>
      </c>
      <c r="BU33" s="988">
        <f>IFERROR(SUM(AB11,AB14,AB17,AB20,AB23,AB26,AB29)/COUNTA(G11:L31),0)</f>
        <v>13.285714285714286</v>
      </c>
    </row>
    <row r="34" spans="1:73" s="735" customFormat="1" ht="14.1" customHeight="1">
      <c r="A34" s="3648" t="s">
        <v>91</v>
      </c>
      <c r="B34" s="3648"/>
      <c r="C34" s="992" t="s">
        <v>92</v>
      </c>
      <c r="D34" s="3628" t="s">
        <v>1645</v>
      </c>
      <c r="E34" s="3628"/>
      <c r="F34" s="3628"/>
      <c r="G34" s="3628"/>
      <c r="H34" s="3628"/>
      <c r="I34" s="3628"/>
      <c r="J34" s="3628"/>
      <c r="K34" s="3628"/>
      <c r="L34" s="3628"/>
      <c r="M34" s="3628"/>
      <c r="N34" s="3628"/>
      <c r="O34" s="3628"/>
      <c r="P34" s="3628"/>
      <c r="Q34" s="3628"/>
      <c r="R34" s="3628"/>
      <c r="S34" s="3628"/>
      <c r="T34" s="3628"/>
      <c r="U34" s="3628"/>
      <c r="V34" s="3628"/>
      <c r="W34" s="3628"/>
      <c r="X34" s="3628"/>
      <c r="Y34" s="3628"/>
      <c r="Z34" s="3628"/>
      <c r="AA34" s="3628"/>
      <c r="AB34" s="3628"/>
      <c r="AC34" s="3628"/>
      <c r="AD34" s="3628"/>
      <c r="AE34" s="3628"/>
      <c r="AF34" s="3628"/>
      <c r="AG34" s="3628"/>
      <c r="AH34" s="3628"/>
      <c r="AI34" s="3628"/>
      <c r="AJ34" s="3628"/>
      <c r="AK34" s="3628"/>
      <c r="AL34" s="3628"/>
      <c r="AM34" s="3628"/>
      <c r="AN34" s="3628"/>
      <c r="AO34" s="3628"/>
      <c r="AP34" s="3628"/>
      <c r="AQ34" s="3628"/>
      <c r="AR34" s="3628"/>
      <c r="AS34" s="3628"/>
      <c r="AT34" s="3628"/>
      <c r="AU34" s="3628"/>
      <c r="AV34" s="3628"/>
      <c r="AW34" s="3628"/>
      <c r="AX34" s="3628"/>
      <c r="AY34" s="3628"/>
      <c r="AZ34" s="3628"/>
      <c r="BA34" s="3628"/>
      <c r="BB34" s="3628"/>
      <c r="BC34" s="3628"/>
      <c r="BD34" s="3628"/>
      <c r="BE34" s="3628"/>
      <c r="BF34" s="3628"/>
      <c r="BG34" s="3628"/>
      <c r="BH34" s="3628"/>
      <c r="BI34" s="3628"/>
      <c r="BJ34" s="3628"/>
      <c r="BK34" s="3628"/>
      <c r="BL34" s="3628"/>
      <c r="BM34" s="3628"/>
      <c r="BN34" s="3628"/>
      <c r="BO34" s="3628"/>
      <c r="BP34" s="3628"/>
    </row>
    <row r="35" spans="1:73" s="735" customFormat="1" ht="14.1" customHeight="1">
      <c r="A35" s="725"/>
      <c r="B35" s="725"/>
      <c r="C35" s="993"/>
      <c r="D35" s="1603"/>
      <c r="E35" s="1603"/>
      <c r="F35" s="1603"/>
      <c r="G35" s="1603"/>
      <c r="H35" s="1603"/>
      <c r="I35" s="1603"/>
      <c r="J35" s="1603"/>
      <c r="K35" s="1603"/>
      <c r="L35" s="1603"/>
      <c r="M35" s="1603"/>
      <c r="N35" s="1603"/>
      <c r="O35" s="1603"/>
      <c r="P35" s="1603"/>
      <c r="Q35" s="1603"/>
      <c r="R35" s="1603"/>
      <c r="S35" s="1603"/>
      <c r="T35" s="1603"/>
      <c r="U35" s="1603"/>
      <c r="V35" s="1603"/>
      <c r="W35" s="1603"/>
      <c r="X35" s="1603"/>
      <c r="Y35" s="1603"/>
      <c r="Z35" s="1603"/>
      <c r="AA35" s="1603"/>
      <c r="AB35" s="1603"/>
      <c r="AC35" s="1603"/>
      <c r="AD35" s="1603"/>
      <c r="AE35" s="1603"/>
      <c r="AF35" s="1603"/>
      <c r="AG35" s="1603"/>
      <c r="AH35" s="1603"/>
      <c r="AI35" s="1603"/>
      <c r="AJ35" s="1603"/>
      <c r="AK35" s="1603"/>
      <c r="AL35" s="1603"/>
      <c r="AM35" s="1603"/>
      <c r="AN35" s="1603"/>
      <c r="AO35" s="1603"/>
      <c r="AP35" s="1603"/>
      <c r="AQ35" s="1603"/>
      <c r="AR35" s="1603"/>
      <c r="AS35" s="1603"/>
      <c r="AT35" s="1603"/>
      <c r="AU35" s="1603"/>
      <c r="AV35" s="1603"/>
      <c r="AW35" s="1603"/>
      <c r="AX35" s="1603"/>
      <c r="AY35" s="1603"/>
      <c r="AZ35" s="1603"/>
      <c r="BA35" s="1603"/>
      <c r="BB35" s="1603"/>
      <c r="BC35" s="1603"/>
      <c r="BD35" s="1603"/>
      <c r="BE35" s="1603"/>
      <c r="BF35" s="1603"/>
      <c r="BG35" s="1603"/>
      <c r="BH35" s="1603"/>
      <c r="BI35" s="1603"/>
      <c r="BJ35" s="1603"/>
      <c r="BK35" s="1603"/>
      <c r="BL35" s="1603"/>
      <c r="BM35" s="1603"/>
      <c r="BN35" s="1603"/>
      <c r="BO35" s="1603"/>
      <c r="BP35" s="1603"/>
    </row>
    <row r="36" spans="1:73" s="735" customFormat="1" ht="12" customHeight="1">
      <c r="B36" s="994"/>
      <c r="C36" s="993" t="s">
        <v>852</v>
      </c>
      <c r="D36" s="3629" t="s">
        <v>1432</v>
      </c>
      <c r="E36" s="3629"/>
      <c r="F36" s="3629"/>
      <c r="G36" s="3629"/>
      <c r="H36" s="3629"/>
      <c r="I36" s="3629"/>
      <c r="J36" s="3629"/>
      <c r="K36" s="3629"/>
      <c r="L36" s="3629"/>
      <c r="M36" s="3629"/>
      <c r="N36" s="3629"/>
      <c r="O36" s="3629"/>
      <c r="P36" s="3629"/>
      <c r="Q36" s="3629"/>
      <c r="R36" s="3629"/>
      <c r="S36" s="3629"/>
      <c r="T36" s="3629"/>
      <c r="U36" s="3629"/>
      <c r="V36" s="3629"/>
      <c r="W36" s="3629"/>
      <c r="X36" s="3629"/>
      <c r="Y36" s="3629"/>
      <c r="Z36" s="3629"/>
      <c r="AA36" s="3629"/>
      <c r="AB36" s="3629"/>
      <c r="AC36" s="3629"/>
      <c r="AD36" s="3629"/>
      <c r="AE36" s="3629"/>
      <c r="AF36" s="3629"/>
      <c r="AG36" s="3629"/>
      <c r="AH36" s="3629"/>
      <c r="AI36" s="3629"/>
      <c r="AJ36" s="3629"/>
      <c r="AK36" s="3629"/>
      <c r="AL36" s="3629"/>
      <c r="AM36" s="3629"/>
      <c r="AN36" s="3629"/>
      <c r="AO36" s="3629"/>
      <c r="AP36" s="3629"/>
      <c r="AQ36" s="3629"/>
      <c r="AR36" s="3629"/>
      <c r="AS36" s="3629"/>
      <c r="AT36" s="3629"/>
      <c r="AU36" s="3629"/>
      <c r="AV36" s="3629"/>
      <c r="AW36" s="3629"/>
      <c r="AX36" s="3629"/>
      <c r="AY36" s="3629"/>
      <c r="AZ36" s="3629"/>
      <c r="BA36" s="3629"/>
      <c r="BB36" s="3629"/>
      <c r="BC36" s="3629"/>
      <c r="BD36" s="3629"/>
      <c r="BE36" s="3629"/>
      <c r="BF36" s="3629"/>
      <c r="BG36" s="3629"/>
      <c r="BH36" s="3629"/>
      <c r="BI36" s="3629"/>
      <c r="BJ36" s="3629"/>
      <c r="BK36" s="3629"/>
      <c r="BL36" s="3629"/>
      <c r="BM36" s="3629"/>
      <c r="BN36" s="3629"/>
      <c r="BO36" s="3629"/>
      <c r="BP36" s="3629"/>
    </row>
    <row r="37" spans="1:73" s="735" customFormat="1" ht="12" customHeight="1">
      <c r="C37" s="993" t="s">
        <v>853</v>
      </c>
      <c r="D37" s="2134" t="s">
        <v>1646</v>
      </c>
      <c r="E37" s="2134"/>
      <c r="F37" s="2134"/>
      <c r="G37" s="2134"/>
      <c r="H37" s="2134"/>
      <c r="I37" s="2134"/>
      <c r="J37" s="2134"/>
      <c r="K37" s="2134"/>
      <c r="L37" s="2134"/>
      <c r="M37" s="2134"/>
      <c r="N37" s="2134"/>
      <c r="O37" s="2134"/>
      <c r="P37" s="2134"/>
      <c r="Q37" s="2134"/>
      <c r="R37" s="2134"/>
      <c r="S37" s="2134"/>
      <c r="T37" s="2134"/>
      <c r="U37" s="2134"/>
      <c r="V37" s="2134"/>
      <c r="W37" s="2134"/>
      <c r="X37" s="2134"/>
      <c r="Y37" s="2134"/>
      <c r="Z37" s="2134"/>
      <c r="AA37" s="2134"/>
      <c r="AB37" s="2134"/>
      <c r="AC37" s="2134"/>
      <c r="AD37" s="2134"/>
      <c r="AE37" s="2134"/>
      <c r="AF37" s="2134"/>
      <c r="AG37" s="2134"/>
      <c r="AH37" s="2134"/>
      <c r="AI37" s="2134"/>
      <c r="AJ37" s="2134"/>
      <c r="AK37" s="2134"/>
      <c r="AL37" s="2134"/>
      <c r="AM37" s="2134"/>
      <c r="AN37" s="2134"/>
      <c r="AO37" s="2134"/>
      <c r="AP37" s="2134"/>
      <c r="AQ37" s="2134"/>
      <c r="AR37" s="2134"/>
      <c r="AS37" s="2134"/>
      <c r="AT37" s="2134"/>
      <c r="AU37" s="2134"/>
      <c r="AV37" s="2134"/>
      <c r="AW37" s="2134"/>
      <c r="AX37" s="2134"/>
      <c r="AY37" s="2134"/>
      <c r="AZ37" s="2134"/>
      <c r="BA37" s="2134"/>
      <c r="BB37" s="2134"/>
      <c r="BC37" s="2134"/>
      <c r="BD37" s="2134"/>
      <c r="BE37" s="2134"/>
      <c r="BF37" s="2134"/>
      <c r="BG37" s="2134"/>
      <c r="BH37" s="2134"/>
      <c r="BI37" s="2134"/>
      <c r="BJ37" s="2134"/>
      <c r="BK37" s="2134"/>
      <c r="BL37" s="2134"/>
      <c r="BM37" s="2134"/>
      <c r="BN37" s="2134"/>
      <c r="BO37" s="2134"/>
      <c r="BP37" s="2134"/>
    </row>
    <row r="38" spans="1:73" s="735" customFormat="1" ht="12" customHeight="1">
      <c r="D38" s="2134"/>
      <c r="E38" s="2134"/>
      <c r="F38" s="2134"/>
      <c r="G38" s="2134"/>
      <c r="H38" s="2134"/>
      <c r="I38" s="2134"/>
      <c r="J38" s="2134"/>
      <c r="K38" s="2134"/>
      <c r="L38" s="2134"/>
      <c r="M38" s="2134"/>
      <c r="N38" s="2134"/>
      <c r="O38" s="2134"/>
      <c r="P38" s="2134"/>
      <c r="Q38" s="2134"/>
      <c r="R38" s="2134"/>
      <c r="S38" s="2134"/>
      <c r="T38" s="2134"/>
      <c r="U38" s="2134"/>
      <c r="V38" s="2134"/>
      <c r="W38" s="2134"/>
      <c r="X38" s="2134"/>
      <c r="Y38" s="2134"/>
      <c r="Z38" s="2134"/>
      <c r="AA38" s="2134"/>
      <c r="AB38" s="2134"/>
      <c r="AC38" s="2134"/>
      <c r="AD38" s="2134"/>
      <c r="AE38" s="2134"/>
      <c r="AF38" s="2134"/>
      <c r="AG38" s="2134"/>
      <c r="AH38" s="2134"/>
      <c r="AI38" s="2134"/>
      <c r="AJ38" s="2134"/>
      <c r="AK38" s="2134"/>
      <c r="AL38" s="2134"/>
      <c r="AM38" s="2134"/>
      <c r="AN38" s="2134"/>
      <c r="AO38" s="2134"/>
      <c r="AP38" s="2134"/>
      <c r="AQ38" s="2134"/>
      <c r="AR38" s="2134"/>
      <c r="AS38" s="2134"/>
      <c r="AT38" s="2134"/>
      <c r="AU38" s="2134"/>
      <c r="AV38" s="2134"/>
      <c r="AW38" s="2134"/>
      <c r="AX38" s="2134"/>
      <c r="AY38" s="2134"/>
      <c r="AZ38" s="2134"/>
      <c r="BA38" s="2134"/>
      <c r="BB38" s="2134"/>
      <c r="BC38" s="2134"/>
      <c r="BD38" s="2134"/>
      <c r="BE38" s="2134"/>
      <c r="BF38" s="2134"/>
      <c r="BG38" s="2134"/>
      <c r="BH38" s="2134"/>
      <c r="BI38" s="2134"/>
      <c r="BJ38" s="2134"/>
      <c r="BK38" s="2134"/>
      <c r="BL38" s="2134"/>
      <c r="BM38" s="2134"/>
      <c r="BN38" s="2134"/>
      <c r="BO38" s="2134"/>
      <c r="BP38" s="2134"/>
    </row>
    <row r="39" spans="1:73" s="735" customFormat="1" ht="12" customHeight="1">
      <c r="C39" s="993" t="s">
        <v>854</v>
      </c>
      <c r="D39" s="2134" t="s">
        <v>1293</v>
      </c>
      <c r="E39" s="2134"/>
      <c r="F39" s="2134"/>
      <c r="G39" s="2134"/>
      <c r="H39" s="2134"/>
      <c r="I39" s="2134"/>
      <c r="J39" s="2134"/>
      <c r="K39" s="2134"/>
      <c r="L39" s="2134"/>
      <c r="M39" s="2134"/>
      <c r="N39" s="2134"/>
      <c r="O39" s="2134"/>
      <c r="P39" s="2134"/>
      <c r="Q39" s="2134"/>
      <c r="R39" s="2134"/>
      <c r="S39" s="2134"/>
      <c r="T39" s="2134"/>
      <c r="U39" s="2134"/>
      <c r="V39" s="2134"/>
      <c r="W39" s="2134"/>
      <c r="X39" s="2134"/>
      <c r="Y39" s="2134"/>
      <c r="Z39" s="2134"/>
      <c r="AA39" s="2134"/>
      <c r="AB39" s="2134"/>
      <c r="AC39" s="2134"/>
      <c r="AD39" s="2134"/>
      <c r="AE39" s="2134"/>
      <c r="AF39" s="2134"/>
      <c r="AG39" s="2134"/>
      <c r="AH39" s="2134"/>
      <c r="AI39" s="2134"/>
      <c r="AJ39" s="2134"/>
      <c r="AK39" s="2134"/>
      <c r="AL39" s="2134"/>
      <c r="AM39" s="2134"/>
      <c r="AN39" s="2134"/>
      <c r="AO39" s="2134"/>
      <c r="AP39" s="2134"/>
      <c r="AQ39" s="2134"/>
      <c r="AR39" s="2134"/>
      <c r="AS39" s="2134"/>
      <c r="AT39" s="2134"/>
      <c r="AU39" s="2134"/>
      <c r="AV39" s="2134"/>
      <c r="AW39" s="2134"/>
      <c r="AX39" s="2134"/>
      <c r="AY39" s="2134"/>
      <c r="AZ39" s="2134"/>
      <c r="BA39" s="2134"/>
      <c r="BB39" s="2134"/>
      <c r="BC39" s="2134"/>
      <c r="BD39" s="2134"/>
      <c r="BE39" s="2134"/>
      <c r="BF39" s="2134"/>
      <c r="BG39" s="2134"/>
      <c r="BH39" s="2134"/>
      <c r="BI39" s="2134"/>
      <c r="BJ39" s="2134"/>
      <c r="BK39" s="2134"/>
      <c r="BL39" s="2134"/>
      <c r="BM39" s="2134"/>
      <c r="BN39" s="2134"/>
      <c r="BO39" s="2134"/>
      <c r="BP39" s="2134"/>
    </row>
    <row r="40" spans="1:73" s="735" customFormat="1" ht="12" customHeight="1">
      <c r="D40" s="2134"/>
      <c r="E40" s="2134"/>
      <c r="F40" s="2134"/>
      <c r="G40" s="2134"/>
      <c r="H40" s="2134"/>
      <c r="I40" s="2134"/>
      <c r="J40" s="2134"/>
      <c r="K40" s="2134"/>
      <c r="L40" s="2134"/>
      <c r="M40" s="2134"/>
      <c r="N40" s="2134"/>
      <c r="O40" s="2134"/>
      <c r="P40" s="2134"/>
      <c r="Q40" s="2134"/>
      <c r="R40" s="2134"/>
      <c r="S40" s="2134"/>
      <c r="T40" s="2134"/>
      <c r="U40" s="2134"/>
      <c r="V40" s="2134"/>
      <c r="W40" s="2134"/>
      <c r="X40" s="2134"/>
      <c r="Y40" s="2134"/>
      <c r="Z40" s="2134"/>
      <c r="AA40" s="2134"/>
      <c r="AB40" s="2134"/>
      <c r="AC40" s="2134"/>
      <c r="AD40" s="2134"/>
      <c r="AE40" s="2134"/>
      <c r="AF40" s="2134"/>
      <c r="AG40" s="2134"/>
      <c r="AH40" s="2134"/>
      <c r="AI40" s="2134"/>
      <c r="AJ40" s="2134"/>
      <c r="AK40" s="2134"/>
      <c r="AL40" s="2134"/>
      <c r="AM40" s="2134"/>
      <c r="AN40" s="2134"/>
      <c r="AO40" s="2134"/>
      <c r="AP40" s="2134"/>
      <c r="AQ40" s="2134"/>
      <c r="AR40" s="2134"/>
      <c r="AS40" s="2134"/>
      <c r="AT40" s="2134"/>
      <c r="AU40" s="2134"/>
      <c r="AV40" s="2134"/>
      <c r="AW40" s="2134"/>
      <c r="AX40" s="2134"/>
      <c r="AY40" s="2134"/>
      <c r="AZ40" s="2134"/>
      <c r="BA40" s="2134"/>
      <c r="BB40" s="2134"/>
      <c r="BC40" s="2134"/>
      <c r="BD40" s="2134"/>
      <c r="BE40" s="2134"/>
      <c r="BF40" s="2134"/>
      <c r="BG40" s="2134"/>
      <c r="BH40" s="2134"/>
      <c r="BI40" s="2134"/>
      <c r="BJ40" s="2134"/>
      <c r="BK40" s="2134"/>
      <c r="BL40" s="2134"/>
      <c r="BM40" s="2134"/>
      <c r="BN40" s="2134"/>
      <c r="BO40" s="2134"/>
      <c r="BP40" s="2134"/>
    </row>
    <row r="41" spans="1:73" s="735" customFormat="1" ht="12" customHeight="1">
      <c r="C41" s="995" t="s">
        <v>855</v>
      </c>
      <c r="D41" s="3626" t="s">
        <v>1433</v>
      </c>
      <c r="E41" s="3626"/>
      <c r="F41" s="3626"/>
      <c r="G41" s="3626"/>
      <c r="H41" s="3626"/>
      <c r="I41" s="3626"/>
      <c r="J41" s="3626"/>
      <c r="K41" s="3626"/>
      <c r="L41" s="3626"/>
      <c r="M41" s="3626"/>
      <c r="N41" s="3626"/>
      <c r="O41" s="3626"/>
      <c r="P41" s="3626"/>
      <c r="Q41" s="3626"/>
      <c r="R41" s="3626"/>
      <c r="S41" s="3626"/>
      <c r="T41" s="3626"/>
      <c r="U41" s="3626"/>
      <c r="V41" s="3626"/>
      <c r="W41" s="3626"/>
      <c r="X41" s="3626"/>
      <c r="Y41" s="3626"/>
      <c r="Z41" s="3626"/>
      <c r="AA41" s="3626"/>
      <c r="AB41" s="3626"/>
      <c r="AC41" s="3626"/>
      <c r="AD41" s="3626"/>
      <c r="AE41" s="3626"/>
      <c r="AF41" s="3626"/>
      <c r="AG41" s="3626"/>
      <c r="AH41" s="3626"/>
      <c r="AI41" s="3626"/>
      <c r="AJ41" s="3626"/>
      <c r="AK41" s="3626"/>
      <c r="AL41" s="3626"/>
      <c r="AM41" s="3626"/>
      <c r="AN41" s="3626"/>
      <c r="AO41" s="3626"/>
      <c r="AP41" s="3626"/>
      <c r="AQ41" s="3626"/>
      <c r="AR41" s="3626"/>
      <c r="AS41" s="3626"/>
      <c r="AT41" s="3626"/>
      <c r="AU41" s="3626"/>
      <c r="AV41" s="3626"/>
      <c r="AW41" s="3626"/>
      <c r="AX41" s="3626"/>
      <c r="AY41" s="3626"/>
      <c r="AZ41" s="3626"/>
      <c r="BA41" s="3626"/>
      <c r="BB41" s="3626"/>
      <c r="BC41" s="3626"/>
      <c r="BD41" s="3626"/>
      <c r="BE41" s="3626"/>
      <c r="BF41" s="3626"/>
      <c r="BG41" s="3626"/>
      <c r="BH41" s="3626"/>
      <c r="BI41" s="3626"/>
      <c r="BJ41" s="3626"/>
      <c r="BK41" s="3626"/>
      <c r="BL41" s="3626"/>
      <c r="BM41" s="3626"/>
      <c r="BN41" s="3626"/>
      <c r="BO41" s="3626"/>
      <c r="BP41" s="3626"/>
    </row>
    <row r="42" spans="1:73">
      <c r="C42" s="995"/>
      <c r="D42" s="995"/>
      <c r="E42" s="995"/>
      <c r="F42" s="735"/>
      <c r="G42" s="735"/>
      <c r="H42" s="735"/>
      <c r="I42" s="735"/>
      <c r="J42" s="735"/>
      <c r="K42" s="735"/>
      <c r="L42" s="735"/>
      <c r="M42" s="735"/>
      <c r="N42" s="735"/>
      <c r="O42" s="735"/>
      <c r="P42" s="735"/>
      <c r="Q42" s="735"/>
      <c r="R42" s="735"/>
      <c r="S42" s="735"/>
      <c r="T42" s="735"/>
      <c r="U42" s="735"/>
      <c r="V42" s="735"/>
      <c r="W42" s="735"/>
      <c r="X42" s="735"/>
      <c r="Y42" s="735"/>
      <c r="Z42" s="735"/>
      <c r="AA42" s="735"/>
      <c r="AB42" s="735"/>
      <c r="AC42" s="735"/>
      <c r="AD42" s="735"/>
      <c r="AE42" s="735"/>
      <c r="AF42" s="735"/>
      <c r="AG42" s="735"/>
      <c r="AH42" s="735"/>
      <c r="AI42" s="735"/>
      <c r="AJ42" s="735"/>
      <c r="AK42" s="735"/>
      <c r="AL42" s="735"/>
      <c r="AM42" s="735"/>
      <c r="AN42" s="735"/>
      <c r="AO42" s="735"/>
      <c r="AP42" s="735"/>
      <c r="AQ42" s="735"/>
      <c r="AR42" s="735"/>
      <c r="AS42" s="735"/>
      <c r="AT42" s="735"/>
      <c r="AU42" s="735"/>
      <c r="AV42" s="735"/>
      <c r="AW42" s="735"/>
      <c r="AX42" s="735"/>
      <c r="AY42" s="735"/>
      <c r="AZ42" s="735"/>
      <c r="BA42" s="735"/>
      <c r="BB42" s="735"/>
      <c r="BC42" s="735"/>
      <c r="BD42" s="735"/>
      <c r="BE42" s="735"/>
      <c r="BF42" s="735"/>
      <c r="BG42" s="735"/>
      <c r="BH42" s="735"/>
      <c r="BI42" s="735"/>
      <c r="BJ42" s="735"/>
      <c r="BK42" s="735"/>
      <c r="BL42" s="735"/>
      <c r="BM42" s="735"/>
      <c r="BN42" s="735"/>
      <c r="BO42" s="735"/>
      <c r="BP42" s="735"/>
    </row>
    <row r="43" spans="1:73">
      <c r="A43" s="997"/>
      <c r="B43" s="998"/>
      <c r="C43" s="998"/>
      <c r="D43" s="998"/>
      <c r="E43" s="998"/>
      <c r="F43" s="998"/>
      <c r="G43" s="998"/>
      <c r="H43" s="998"/>
      <c r="I43" s="998"/>
      <c r="J43" s="998"/>
      <c r="K43" s="998"/>
      <c r="L43" s="998"/>
      <c r="M43" s="998"/>
      <c r="N43" s="998"/>
      <c r="O43" s="998"/>
      <c r="P43" s="998"/>
      <c r="Q43" s="998"/>
      <c r="R43" s="998"/>
      <c r="S43" s="998"/>
      <c r="T43" s="998"/>
      <c r="U43" s="998"/>
      <c r="V43" s="998"/>
      <c r="W43" s="998"/>
      <c r="X43" s="998"/>
      <c r="Y43" s="998"/>
      <c r="Z43" s="998"/>
      <c r="AA43" s="998"/>
      <c r="AB43" s="998"/>
      <c r="AC43" s="998"/>
      <c r="AD43" s="998"/>
      <c r="AE43" s="998"/>
      <c r="AF43" s="998"/>
      <c r="AG43" s="998"/>
      <c r="AH43" s="998"/>
      <c r="AI43" s="998"/>
      <c r="AJ43" s="998"/>
      <c r="AK43" s="998"/>
      <c r="AL43" s="998"/>
      <c r="AM43" s="998"/>
      <c r="AN43" s="998"/>
      <c r="AO43" s="998"/>
      <c r="AP43" s="998"/>
      <c r="AQ43" s="998"/>
      <c r="AR43" s="998"/>
      <c r="AS43" s="998"/>
      <c r="AT43" s="998"/>
      <c r="AU43" s="998"/>
      <c r="AV43" s="998"/>
      <c r="AW43" s="998"/>
      <c r="AX43" s="998"/>
      <c r="AY43" s="998"/>
      <c r="AZ43" s="998"/>
      <c r="BA43" s="998"/>
      <c r="BB43" s="998"/>
      <c r="BC43" s="998"/>
      <c r="BD43" s="998"/>
      <c r="BE43" s="998"/>
      <c r="BF43" s="998"/>
      <c r="BG43" s="998"/>
      <c r="BH43" s="998"/>
      <c r="BI43" s="998"/>
      <c r="BJ43" s="998"/>
      <c r="BK43" s="998"/>
      <c r="BL43" s="998"/>
      <c r="BM43" s="998"/>
      <c r="BN43" s="998"/>
      <c r="BO43" s="998"/>
      <c r="BP43" s="998"/>
    </row>
    <row r="44" spans="1:73" ht="5.0999999999999996" customHeight="1"/>
    <row r="45" spans="1:73" ht="14.1" customHeight="1">
      <c r="A45" s="999"/>
      <c r="B45" s="999"/>
      <c r="C45" s="999"/>
      <c r="D45" s="999"/>
      <c r="E45" s="999"/>
      <c r="F45" s="1000"/>
      <c r="G45" s="1000"/>
      <c r="H45" s="1000"/>
      <c r="I45" s="1000"/>
      <c r="J45" s="1000"/>
      <c r="K45" s="1000"/>
      <c r="L45" s="1000"/>
      <c r="M45" s="1000"/>
      <c r="N45" s="1000"/>
      <c r="O45" s="1000"/>
      <c r="P45" s="1000"/>
      <c r="Q45" s="1000"/>
      <c r="R45" s="1000"/>
      <c r="S45" s="1000"/>
      <c r="T45" s="1000"/>
      <c r="U45" s="1000"/>
      <c r="V45" s="1000"/>
      <c r="W45" s="1000"/>
      <c r="X45" s="1000"/>
      <c r="Y45" s="1000"/>
      <c r="Z45" s="1000"/>
      <c r="AA45" s="1000"/>
      <c r="AB45" s="1000"/>
      <c r="AC45" s="1000"/>
      <c r="AD45" s="1000"/>
      <c r="AE45" s="1000"/>
      <c r="AF45" s="1000"/>
      <c r="AG45" s="1000"/>
      <c r="AH45" s="1000"/>
      <c r="AI45" s="1000"/>
      <c r="AJ45" s="1000"/>
      <c r="AK45" s="1000"/>
      <c r="AL45" s="1000"/>
      <c r="AM45" s="1000"/>
      <c r="AN45" s="1000"/>
      <c r="AO45" s="1000"/>
      <c r="AP45" s="1000"/>
      <c r="AQ45" s="1000"/>
      <c r="AR45" s="1000"/>
      <c r="AS45" s="1000"/>
      <c r="AT45" s="1000"/>
      <c r="AU45" s="1000"/>
      <c r="AV45" s="1000"/>
      <c r="AW45" s="1000"/>
      <c r="AX45" s="1000"/>
      <c r="AY45" s="1000"/>
      <c r="AZ45" s="1000"/>
      <c r="BA45" s="1000"/>
      <c r="BB45" s="1000"/>
      <c r="BC45" s="1000"/>
      <c r="BD45" s="1000"/>
      <c r="BE45" s="1000"/>
      <c r="BF45" s="1000"/>
      <c r="BG45" s="1000"/>
      <c r="BH45" s="1000"/>
      <c r="BI45" s="1000"/>
      <c r="BJ45" s="1000"/>
      <c r="BK45" s="1000"/>
      <c r="BL45" s="1000"/>
      <c r="BM45" s="1000"/>
      <c r="BN45" s="1000"/>
      <c r="BO45" s="1000"/>
      <c r="BP45" s="1000"/>
    </row>
    <row r="46" spans="1:73" ht="6.95" customHeight="1">
      <c r="A46" s="1000"/>
      <c r="B46" s="1000"/>
    </row>
    <row r="47" spans="1:73" ht="12.95" customHeight="1">
      <c r="A47" s="1001"/>
      <c r="B47" s="1002"/>
      <c r="C47" s="1002"/>
      <c r="D47" s="1002"/>
      <c r="E47" s="1002"/>
      <c r="F47" s="1002"/>
      <c r="G47" s="1002"/>
      <c r="H47" s="1002"/>
      <c r="I47" s="1002"/>
      <c r="J47" s="1002"/>
      <c r="K47" s="1002"/>
      <c r="L47" s="1002"/>
      <c r="M47" s="1001"/>
      <c r="N47" s="1003"/>
      <c r="O47" s="1004"/>
      <c r="P47" s="1004"/>
      <c r="Q47" s="1004"/>
      <c r="R47" s="1004"/>
      <c r="S47" s="1004"/>
      <c r="T47" s="1004"/>
      <c r="U47" s="1002"/>
      <c r="V47" s="1002"/>
      <c r="W47" s="1002"/>
      <c r="X47" s="1002"/>
      <c r="Y47" s="1002"/>
      <c r="Z47" s="1002"/>
      <c r="AA47" s="1002"/>
      <c r="AB47" s="1002"/>
      <c r="AC47" s="1002"/>
      <c r="AD47" s="1002"/>
      <c r="AE47" s="1002"/>
      <c r="AF47" s="1002"/>
      <c r="AG47" s="1002"/>
      <c r="AH47" s="1002"/>
      <c r="AI47" s="1002"/>
      <c r="AJ47" s="1002"/>
      <c r="AK47" s="1002"/>
      <c r="AL47" s="1005"/>
      <c r="AM47" s="1005"/>
      <c r="AN47" s="1005"/>
      <c r="AO47" s="1005"/>
      <c r="AP47" s="1005"/>
      <c r="AQ47" s="1005"/>
      <c r="AR47" s="1005"/>
      <c r="AS47" s="1005"/>
      <c r="AT47" s="1005"/>
      <c r="AU47" s="1005"/>
      <c r="AV47" s="1005"/>
      <c r="AW47" s="124"/>
      <c r="AX47" s="124"/>
      <c r="AY47" s="124"/>
      <c r="AZ47" s="1006"/>
      <c r="BA47" s="1006"/>
      <c r="BB47" s="1006"/>
      <c r="BC47" s="1006"/>
      <c r="BD47" s="1006"/>
      <c r="BE47" s="1006"/>
      <c r="BF47" s="1006"/>
      <c r="BG47" s="1004"/>
      <c r="BH47" s="1004"/>
      <c r="BI47" s="1004"/>
      <c r="BJ47" s="1004"/>
      <c r="BK47" s="1004"/>
      <c r="BL47" s="1004"/>
      <c r="BM47" s="1004"/>
      <c r="BN47" s="1004"/>
      <c r="BO47" s="1004"/>
      <c r="BP47" s="1004"/>
    </row>
    <row r="48" spans="1:73" ht="12.95" customHeight="1">
      <c r="A48" s="1001"/>
      <c r="B48" s="1002"/>
      <c r="C48" s="1002"/>
      <c r="D48" s="1002"/>
      <c r="E48" s="1002"/>
      <c r="F48" s="1002"/>
      <c r="G48" s="1002"/>
      <c r="H48" s="1002"/>
      <c r="I48" s="1002"/>
      <c r="J48" s="1002"/>
      <c r="K48" s="1002"/>
      <c r="L48" s="1002"/>
      <c r="M48" s="1001"/>
      <c r="N48" s="1003"/>
      <c r="O48" s="1004"/>
      <c r="P48" s="1004"/>
      <c r="Q48" s="1004"/>
      <c r="R48" s="1004"/>
      <c r="S48" s="1004"/>
      <c r="T48" s="1004"/>
      <c r="U48" s="1002"/>
      <c r="V48" s="1002"/>
      <c r="W48" s="1002"/>
      <c r="X48" s="1002"/>
      <c r="Y48" s="1002"/>
      <c r="Z48" s="1002"/>
      <c r="AA48" s="1002"/>
      <c r="AB48" s="1002"/>
      <c r="AC48" s="1002"/>
      <c r="AD48" s="1007"/>
      <c r="AE48" s="1007"/>
      <c r="AF48" s="1007"/>
      <c r="AG48" s="1007"/>
      <c r="AH48" s="1007"/>
      <c r="AI48" s="1007"/>
      <c r="AJ48" s="1007"/>
      <c r="AK48" s="1007"/>
      <c r="AL48" s="1005"/>
      <c r="AM48" s="1005"/>
      <c r="AN48" s="1005"/>
      <c r="AO48" s="1005"/>
      <c r="AP48" s="1005"/>
      <c r="AQ48" s="1005"/>
      <c r="AR48" s="1005"/>
      <c r="AS48" s="1005"/>
      <c r="AT48" s="1005"/>
      <c r="AU48" s="1005"/>
      <c r="AV48" s="1005"/>
      <c r="AW48" s="124"/>
      <c r="AX48" s="124"/>
      <c r="AY48" s="124"/>
      <c r="AZ48" s="1006"/>
      <c r="BA48" s="1006"/>
      <c r="BB48" s="1006"/>
      <c r="BC48" s="1006"/>
      <c r="BD48" s="1006"/>
      <c r="BE48" s="1006"/>
      <c r="BF48" s="1006"/>
      <c r="BG48" s="1004"/>
      <c r="BH48" s="1004"/>
      <c r="BI48" s="1004"/>
      <c r="BJ48" s="1004"/>
      <c r="BK48" s="1004"/>
      <c r="BL48" s="1004"/>
      <c r="BM48" s="1004"/>
      <c r="BN48" s="1004"/>
      <c r="BO48" s="1004"/>
      <c r="BP48" s="1004"/>
    </row>
    <row r="49" spans="1:68" ht="15" customHeight="1">
      <c r="A49" s="1001"/>
      <c r="B49" s="1002"/>
      <c r="C49" s="1002"/>
      <c r="D49" s="1002"/>
      <c r="E49" s="1002"/>
      <c r="F49" s="1002"/>
      <c r="G49" s="1002"/>
      <c r="H49" s="1002"/>
      <c r="I49" s="1002"/>
      <c r="J49" s="1002"/>
      <c r="K49" s="1002"/>
      <c r="L49" s="1002"/>
      <c r="M49" s="1001"/>
      <c r="N49" s="1003"/>
      <c r="O49" s="1004"/>
      <c r="P49" s="1004"/>
      <c r="Q49" s="1004"/>
      <c r="R49" s="1004"/>
      <c r="S49" s="1004"/>
      <c r="T49" s="1004"/>
      <c r="U49" s="735"/>
      <c r="V49" s="735"/>
      <c r="W49" s="735"/>
      <c r="X49" s="735"/>
      <c r="Y49" s="735"/>
      <c r="Z49" s="1007"/>
      <c r="AA49" s="1007"/>
      <c r="AB49" s="1004"/>
      <c r="AC49" s="1004"/>
      <c r="AD49" s="1007"/>
      <c r="AE49" s="1007"/>
      <c r="AF49" s="1007"/>
      <c r="AG49" s="1007"/>
      <c r="AH49" s="1007"/>
      <c r="AI49" s="1007"/>
      <c r="AJ49" s="1007"/>
      <c r="AK49" s="1007"/>
      <c r="AL49" s="1002"/>
      <c r="AM49" s="1002"/>
      <c r="AN49" s="1002"/>
      <c r="AO49" s="1002"/>
      <c r="AP49" s="1002"/>
      <c r="AQ49" s="1002"/>
      <c r="AR49" s="1002"/>
      <c r="AS49" s="1002"/>
      <c r="AT49" s="1002"/>
      <c r="AU49" s="1002"/>
      <c r="AV49" s="1002"/>
      <c r="AW49" s="124"/>
      <c r="AX49" s="124"/>
      <c r="AY49" s="124"/>
      <c r="AZ49" s="1008"/>
      <c r="BA49" s="1008"/>
      <c r="BB49" s="1008"/>
      <c r="BC49" s="1008"/>
      <c r="BD49" s="1008"/>
      <c r="BE49" s="1008"/>
      <c r="BF49" s="1008"/>
      <c r="BG49" s="1004"/>
      <c r="BH49" s="1004"/>
      <c r="BI49" s="1004"/>
      <c r="BJ49" s="1004"/>
      <c r="BK49" s="1004"/>
      <c r="BL49" s="1004"/>
      <c r="BM49" s="1004"/>
      <c r="BN49" s="1004"/>
      <c r="BO49" s="1004"/>
      <c r="BP49" s="1004"/>
    </row>
    <row r="50" spans="1:68" ht="15" customHeight="1">
      <c r="A50" s="1001"/>
      <c r="B50" s="1002"/>
      <c r="C50" s="1002"/>
      <c r="D50" s="1002"/>
      <c r="E50" s="1002"/>
      <c r="F50" s="1002"/>
      <c r="G50" s="1002"/>
      <c r="H50" s="1002"/>
      <c r="I50" s="1002"/>
      <c r="J50" s="1002"/>
      <c r="K50" s="1002"/>
      <c r="L50" s="1002"/>
      <c r="M50" s="1001"/>
      <c r="N50" s="1003"/>
      <c r="O50" s="124"/>
      <c r="P50" s="124"/>
      <c r="Q50" s="124"/>
      <c r="R50" s="1004"/>
      <c r="S50" s="1004"/>
      <c r="T50" s="1004"/>
      <c r="U50" s="1004"/>
      <c r="V50" s="1004"/>
      <c r="W50" s="1004"/>
      <c r="X50" s="1004"/>
      <c r="Y50" s="1004"/>
      <c r="Z50" s="1007"/>
      <c r="AA50" s="1007"/>
      <c r="AB50" s="1004"/>
      <c r="AC50" s="1004"/>
      <c r="AD50" s="1007"/>
      <c r="AE50" s="1007"/>
      <c r="AF50" s="1007"/>
      <c r="AG50" s="1007"/>
      <c r="AH50" s="1007"/>
      <c r="AI50" s="1007"/>
      <c r="AJ50" s="1007"/>
      <c r="AK50" s="1007"/>
      <c r="AL50" s="958"/>
      <c r="AM50" s="958"/>
      <c r="AN50" s="958"/>
      <c r="AO50" s="1002"/>
      <c r="AP50" s="1002"/>
      <c r="AQ50" s="1002"/>
      <c r="AR50" s="1002"/>
      <c r="AS50" s="1002"/>
      <c r="AT50" s="1002"/>
      <c r="AU50" s="1002"/>
      <c r="AV50" s="1002"/>
      <c r="AW50" s="124"/>
      <c r="AX50" s="124"/>
      <c r="AY50" s="124"/>
      <c r="AZ50" s="1008"/>
      <c r="BA50" s="1008"/>
      <c r="BB50" s="1008"/>
      <c r="BC50" s="1008"/>
      <c r="BD50" s="1008"/>
      <c r="BE50" s="1008"/>
      <c r="BF50" s="1008"/>
      <c r="BG50" s="1004"/>
      <c r="BH50" s="1004"/>
      <c r="BI50" s="1004"/>
      <c r="BJ50" s="1004"/>
      <c r="BK50" s="1004"/>
      <c r="BL50" s="1004"/>
      <c r="BM50" s="1004"/>
      <c r="BN50" s="1004"/>
      <c r="BO50" s="1004"/>
      <c r="BP50" s="1004"/>
    </row>
    <row r="51" spans="1:68" ht="15" customHeight="1">
      <c r="A51" s="1001"/>
      <c r="B51" s="1002"/>
      <c r="C51" s="1002"/>
      <c r="D51" s="1002"/>
      <c r="E51" s="1002"/>
      <c r="F51" s="1002"/>
      <c r="G51" s="1002"/>
      <c r="H51" s="1002"/>
      <c r="I51" s="1002"/>
      <c r="J51" s="1002"/>
      <c r="K51" s="1002"/>
      <c r="L51" s="1002"/>
      <c r="M51" s="1001"/>
      <c r="N51" s="1003"/>
      <c r="O51" s="124"/>
      <c r="P51" s="124"/>
      <c r="Q51" s="124"/>
      <c r="R51" s="1004"/>
      <c r="S51" s="1004"/>
      <c r="T51" s="1004"/>
      <c r="U51" s="1004"/>
      <c r="V51" s="1004"/>
      <c r="W51" s="1004"/>
      <c r="X51" s="1004"/>
      <c r="Y51" s="1004"/>
      <c r="Z51" s="1007"/>
      <c r="AA51" s="1007"/>
      <c r="AB51" s="1004"/>
      <c r="AC51" s="1004"/>
      <c r="AD51" s="1007"/>
      <c r="AE51" s="1007"/>
      <c r="AF51" s="1007"/>
      <c r="AG51" s="1007"/>
      <c r="AH51" s="1007"/>
      <c r="AI51" s="1007"/>
      <c r="AJ51" s="1007"/>
      <c r="AK51" s="1007"/>
      <c r="AL51" s="958"/>
      <c r="AM51" s="958"/>
      <c r="AN51" s="958"/>
      <c r="AO51" s="958"/>
      <c r="AP51" s="958"/>
      <c r="AQ51" s="958"/>
      <c r="AR51" s="958"/>
      <c r="AS51" s="958"/>
      <c r="AT51" s="958"/>
      <c r="AU51" s="958"/>
      <c r="AV51" s="958"/>
      <c r="AW51" s="124"/>
      <c r="AX51" s="124"/>
      <c r="AY51" s="124"/>
      <c r="AZ51" s="1008"/>
      <c r="BA51" s="1008"/>
      <c r="BB51" s="1008"/>
      <c r="BC51" s="1008"/>
      <c r="BD51" s="1008"/>
      <c r="BE51" s="1008"/>
      <c r="BF51" s="1008"/>
      <c r="BG51" s="1004"/>
      <c r="BH51" s="1004"/>
      <c r="BI51" s="1004"/>
      <c r="BJ51" s="1004"/>
      <c r="BK51" s="1004"/>
      <c r="BL51" s="1004"/>
      <c r="BM51" s="1004"/>
      <c r="BN51" s="1004"/>
      <c r="BO51" s="1004"/>
      <c r="BP51" s="1004"/>
    </row>
    <row r="52" spans="1:68" ht="15" customHeight="1">
      <c r="A52" s="1001"/>
      <c r="B52" s="1002"/>
      <c r="C52" s="1002"/>
      <c r="D52" s="1002"/>
      <c r="E52" s="1002"/>
      <c r="F52" s="1002"/>
      <c r="G52" s="1002"/>
      <c r="H52" s="1002"/>
      <c r="I52" s="1002"/>
      <c r="J52" s="1002"/>
      <c r="K52" s="1002"/>
      <c r="L52" s="1002"/>
      <c r="M52" s="1001"/>
      <c r="N52" s="1003"/>
      <c r="O52" s="124"/>
      <c r="P52" s="124"/>
      <c r="Q52" s="124"/>
      <c r="R52" s="1004"/>
      <c r="S52" s="1004"/>
      <c r="T52" s="1004"/>
      <c r="U52" s="1004"/>
      <c r="V52" s="1004"/>
      <c r="W52" s="1004"/>
      <c r="X52" s="1004"/>
      <c r="Y52" s="1004"/>
      <c r="Z52" s="1007"/>
      <c r="AA52" s="1007"/>
      <c r="AB52" s="1004"/>
      <c r="AC52" s="1004"/>
      <c r="AD52" s="1009"/>
      <c r="AE52" s="1010"/>
      <c r="AF52" s="1010"/>
      <c r="AG52" s="948"/>
      <c r="AH52" s="1009"/>
      <c r="AI52" s="1010"/>
      <c r="AJ52" s="1010"/>
      <c r="AK52" s="948"/>
      <c r="AL52" s="958"/>
      <c r="AM52" s="958"/>
      <c r="AN52" s="958"/>
      <c r="AO52" s="1002"/>
      <c r="AP52" s="1002"/>
      <c r="AQ52" s="1002"/>
      <c r="AR52" s="1002"/>
      <c r="AS52" s="958"/>
      <c r="AT52" s="958"/>
      <c r="AU52" s="958"/>
      <c r="AV52" s="958"/>
      <c r="AW52" s="124"/>
      <c r="AX52" s="124"/>
      <c r="AY52" s="124"/>
      <c r="AZ52" s="1008"/>
      <c r="BA52" s="1008"/>
      <c r="BB52" s="1008"/>
      <c r="BC52" s="1008"/>
      <c r="BD52" s="1008"/>
      <c r="BE52" s="1008"/>
      <c r="BF52" s="1008"/>
      <c r="BG52" s="1004"/>
      <c r="BH52" s="1004"/>
      <c r="BI52" s="1004"/>
      <c r="BJ52" s="1004"/>
      <c r="BK52" s="1004"/>
      <c r="BL52" s="1004"/>
      <c r="BM52" s="1004"/>
      <c r="BN52" s="1004"/>
      <c r="BO52" s="1004"/>
      <c r="BP52" s="1004"/>
    </row>
    <row r="53" spans="1:68" ht="15" customHeight="1">
      <c r="A53" s="1002"/>
      <c r="B53" s="1004"/>
      <c r="C53" s="1004"/>
      <c r="D53" s="1004"/>
      <c r="E53" s="1004"/>
      <c r="F53" s="1004"/>
      <c r="G53" s="958"/>
      <c r="H53" s="958"/>
      <c r="I53" s="958"/>
      <c r="J53" s="958"/>
      <c r="K53" s="958"/>
      <c r="L53" s="958"/>
      <c r="M53" s="1002"/>
      <c r="N53" s="1002"/>
      <c r="O53" s="1004"/>
      <c r="P53" s="1004"/>
      <c r="Q53" s="1004"/>
      <c r="R53" s="1004"/>
      <c r="S53" s="1004"/>
      <c r="T53" s="1004"/>
      <c r="U53" s="1011"/>
      <c r="V53" s="1011"/>
      <c r="W53" s="1011"/>
      <c r="X53" s="1011"/>
      <c r="Y53" s="1002"/>
      <c r="Z53" s="958"/>
      <c r="AA53" s="1002"/>
      <c r="AB53" s="959"/>
      <c r="AC53" s="1002"/>
      <c r="AD53" s="1012"/>
      <c r="AE53" s="1012"/>
      <c r="AF53" s="1012"/>
      <c r="AG53" s="1012"/>
      <c r="AH53" s="1012"/>
      <c r="AI53" s="1012"/>
      <c r="AJ53" s="1012"/>
      <c r="AK53" s="1012"/>
      <c r="AL53" s="1013"/>
      <c r="AM53" s="1013"/>
      <c r="AN53" s="1013"/>
      <c r="AO53" s="1013"/>
      <c r="AP53" s="1013"/>
      <c r="AQ53" s="1013"/>
      <c r="AR53" s="1013"/>
      <c r="AS53" s="1013"/>
      <c r="AT53" s="1013"/>
      <c r="AU53" s="1013"/>
      <c r="AV53" s="1013"/>
      <c r="AW53" s="1014"/>
      <c r="AX53" s="1014"/>
      <c r="AY53" s="1014"/>
      <c r="AZ53" s="1015"/>
      <c r="BA53" s="1015"/>
      <c r="BB53" s="1015"/>
      <c r="BC53" s="1015"/>
      <c r="BD53" s="1015"/>
      <c r="BE53" s="1015"/>
      <c r="BF53" s="1015"/>
      <c r="BG53" s="1005"/>
      <c r="BH53" s="1005"/>
      <c r="BI53" s="1005"/>
      <c r="BJ53" s="1005"/>
      <c r="BK53" s="1005"/>
      <c r="BL53" s="1005"/>
      <c r="BM53" s="1005"/>
      <c r="BN53" s="1005"/>
      <c r="BO53" s="1005"/>
      <c r="BP53" s="1005"/>
    </row>
    <row r="54" spans="1:68" ht="15" customHeight="1">
      <c r="A54" s="1002"/>
      <c r="B54" s="1004"/>
      <c r="C54" s="1004"/>
      <c r="D54" s="1004"/>
      <c r="E54" s="1004"/>
      <c r="F54" s="1004"/>
      <c r="G54" s="958"/>
      <c r="H54" s="958"/>
      <c r="I54" s="958"/>
      <c r="J54" s="958"/>
      <c r="K54" s="958"/>
      <c r="L54" s="958"/>
      <c r="M54" s="1002"/>
      <c r="N54" s="1002"/>
      <c r="O54" s="1016"/>
      <c r="P54" s="1016"/>
      <c r="Q54" s="1016"/>
      <c r="R54" s="1004"/>
      <c r="S54" s="1004"/>
      <c r="T54" s="1004"/>
      <c r="U54" s="1011"/>
      <c r="V54" s="1011"/>
      <c r="W54" s="1011"/>
      <c r="X54" s="1011"/>
      <c r="Y54" s="1002"/>
      <c r="Z54" s="958"/>
      <c r="AA54" s="1002"/>
      <c r="AB54" s="959"/>
      <c r="AC54" s="1002"/>
      <c r="AD54" s="1012"/>
      <c r="AE54" s="1012"/>
      <c r="AF54" s="1012"/>
      <c r="AG54" s="1012"/>
      <c r="AH54" s="1012"/>
      <c r="AI54" s="1012"/>
      <c r="AJ54" s="1012"/>
      <c r="AK54" s="1012"/>
      <c r="AL54" s="1013"/>
      <c r="AM54" s="1013"/>
      <c r="AN54" s="1013"/>
      <c r="AO54" s="1013"/>
      <c r="AP54" s="1013"/>
      <c r="AQ54" s="1013"/>
      <c r="AR54" s="1013"/>
      <c r="AS54" s="1013"/>
      <c r="AT54" s="1013"/>
      <c r="AU54" s="1013"/>
      <c r="AV54" s="1013"/>
      <c r="AW54" s="1014"/>
      <c r="AX54" s="1014"/>
      <c r="AY54" s="1014"/>
      <c r="AZ54" s="1015"/>
      <c r="BA54" s="1015"/>
      <c r="BB54" s="1015"/>
      <c r="BC54" s="1015"/>
      <c r="BD54" s="1015"/>
      <c r="BE54" s="1015"/>
      <c r="BF54" s="1015"/>
      <c r="BG54" s="1005"/>
      <c r="BH54" s="1005"/>
      <c r="BI54" s="1005"/>
      <c r="BJ54" s="1005"/>
      <c r="BK54" s="1005"/>
      <c r="BL54" s="1005"/>
      <c r="BM54" s="1005"/>
      <c r="BN54" s="1005"/>
      <c r="BO54" s="1005"/>
      <c r="BP54" s="1005"/>
    </row>
    <row r="55" spans="1:68" ht="15" customHeight="1">
      <c r="A55" s="1002"/>
      <c r="B55" s="1004"/>
      <c r="C55" s="1004"/>
      <c r="D55" s="1004"/>
      <c r="E55" s="1004"/>
      <c r="F55" s="1004"/>
      <c r="G55" s="958"/>
      <c r="H55" s="958"/>
      <c r="I55" s="958"/>
      <c r="J55" s="958"/>
      <c r="K55" s="958"/>
      <c r="L55" s="958"/>
      <c r="M55" s="1002"/>
      <c r="N55" s="1002"/>
      <c r="O55" s="1016"/>
      <c r="P55" s="1016"/>
      <c r="Q55" s="1016"/>
      <c r="R55" s="1004"/>
      <c r="S55" s="1004"/>
      <c r="T55" s="1004"/>
      <c r="U55" s="1017"/>
      <c r="V55" s="1017"/>
      <c r="W55" s="1017"/>
      <c r="X55" s="958"/>
      <c r="Y55" s="1018"/>
      <c r="Z55" s="958"/>
      <c r="AA55" s="1018"/>
      <c r="AB55" s="959"/>
      <c r="AC55" s="1018"/>
      <c r="AD55" s="961"/>
      <c r="AE55" s="1010"/>
      <c r="AF55" s="1010"/>
      <c r="AG55" s="961"/>
      <c r="AH55" s="961"/>
      <c r="AI55" s="1010"/>
      <c r="AJ55" s="1010"/>
      <c r="AK55" s="961"/>
      <c r="AL55" s="1013"/>
      <c r="AM55" s="1013"/>
      <c r="AN55" s="1013"/>
      <c r="AO55" s="1013"/>
      <c r="AP55" s="1013"/>
      <c r="AQ55" s="1013"/>
      <c r="AR55" s="1013"/>
      <c r="AS55" s="1013"/>
      <c r="AT55" s="1013"/>
      <c r="AU55" s="1013"/>
      <c r="AV55" s="1013"/>
      <c r="AW55" s="1014"/>
      <c r="AX55" s="1014"/>
      <c r="AY55" s="1014"/>
      <c r="AZ55" s="1004"/>
      <c r="BA55" s="1004"/>
      <c r="BB55" s="1004"/>
      <c r="BC55" s="1004"/>
      <c r="BD55" s="1004"/>
      <c r="BE55" s="1004"/>
      <c r="BF55" s="1004"/>
      <c r="BG55" s="1005"/>
      <c r="BH55" s="1005"/>
      <c r="BI55" s="1005"/>
      <c r="BJ55" s="1005"/>
      <c r="BK55" s="1005"/>
      <c r="BL55" s="1005"/>
      <c r="BM55" s="1005"/>
      <c r="BN55" s="1005"/>
      <c r="BO55" s="1005"/>
      <c r="BP55" s="1005"/>
    </row>
    <row r="56" spans="1:68" ht="15" customHeight="1">
      <c r="A56" s="1002"/>
      <c r="B56" s="1004"/>
      <c r="C56" s="1004"/>
      <c r="D56" s="1004"/>
      <c r="E56" s="1004"/>
      <c r="F56" s="1004"/>
      <c r="G56" s="958"/>
      <c r="H56" s="958"/>
      <c r="I56" s="958"/>
      <c r="J56" s="958"/>
      <c r="K56" s="958"/>
      <c r="L56" s="958"/>
      <c r="M56" s="1002"/>
      <c r="N56" s="1002"/>
      <c r="O56" s="1004"/>
      <c r="P56" s="1004"/>
      <c r="Q56" s="1004"/>
      <c r="R56" s="1004"/>
      <c r="S56" s="1004"/>
      <c r="T56" s="1004"/>
      <c r="U56" s="1011"/>
      <c r="V56" s="1011"/>
      <c r="W56" s="1011"/>
      <c r="X56" s="1011"/>
      <c r="Y56" s="1002"/>
      <c r="Z56" s="958"/>
      <c r="AA56" s="1002"/>
      <c r="AB56" s="959"/>
      <c r="AC56" s="1002"/>
      <c r="AD56" s="1012"/>
      <c r="AE56" s="1012"/>
      <c r="AF56" s="1012"/>
      <c r="AG56" s="1012"/>
      <c r="AH56" s="1012"/>
      <c r="AI56" s="1012"/>
      <c r="AJ56" s="1012"/>
      <c r="AK56" s="1012"/>
      <c r="AL56" s="1013"/>
      <c r="AM56" s="1013"/>
      <c r="AN56" s="1013"/>
      <c r="AO56" s="1013"/>
      <c r="AP56" s="1013"/>
      <c r="AQ56" s="1013"/>
      <c r="AR56" s="1013"/>
      <c r="AS56" s="1013"/>
      <c r="AT56" s="1013"/>
      <c r="AU56" s="1013"/>
      <c r="AV56" s="1013"/>
      <c r="AW56" s="1014"/>
      <c r="AX56" s="1014"/>
      <c r="AY56" s="1014"/>
      <c r="AZ56" s="1015"/>
      <c r="BA56" s="1015"/>
      <c r="BB56" s="1015"/>
      <c r="BC56" s="1015"/>
      <c r="BD56" s="1015"/>
      <c r="BE56" s="1015"/>
      <c r="BF56" s="1015"/>
      <c r="BG56" s="1005"/>
      <c r="BH56" s="1005"/>
      <c r="BI56" s="1005"/>
      <c r="BJ56" s="1005"/>
      <c r="BK56" s="1005"/>
      <c r="BL56" s="1005"/>
      <c r="BM56" s="1005"/>
      <c r="BN56" s="1005"/>
      <c r="BO56" s="1005"/>
      <c r="BP56" s="1005"/>
    </row>
    <row r="57" spans="1:68" ht="15" customHeight="1">
      <c r="A57" s="1002"/>
      <c r="B57" s="1004"/>
      <c r="C57" s="1004"/>
      <c r="D57" s="1004"/>
      <c r="E57" s="1004"/>
      <c r="F57" s="1004"/>
      <c r="G57" s="958"/>
      <c r="H57" s="958"/>
      <c r="I57" s="958"/>
      <c r="J57" s="958"/>
      <c r="K57" s="958"/>
      <c r="L57" s="958"/>
      <c r="M57" s="1002"/>
      <c r="N57" s="1002"/>
      <c r="O57" s="1016"/>
      <c r="P57" s="1016"/>
      <c r="Q57" s="1016"/>
      <c r="R57" s="1004"/>
      <c r="S57" s="1004"/>
      <c r="T57" s="1004"/>
      <c r="U57" s="1011"/>
      <c r="V57" s="1011"/>
      <c r="W57" s="1011"/>
      <c r="X57" s="1011"/>
      <c r="Y57" s="1002"/>
      <c r="Z57" s="958"/>
      <c r="AA57" s="1002"/>
      <c r="AB57" s="959"/>
      <c r="AC57" s="1002"/>
      <c r="AD57" s="1012"/>
      <c r="AE57" s="1012"/>
      <c r="AF57" s="1012"/>
      <c r="AG57" s="1012"/>
      <c r="AH57" s="1012"/>
      <c r="AI57" s="1012"/>
      <c r="AJ57" s="1012"/>
      <c r="AK57" s="1012"/>
      <c r="AL57" s="1013"/>
      <c r="AM57" s="1013"/>
      <c r="AN57" s="1013"/>
      <c r="AO57" s="1013"/>
      <c r="AP57" s="1013"/>
      <c r="AQ57" s="1013"/>
      <c r="AR57" s="1013"/>
      <c r="AS57" s="1013"/>
      <c r="AT57" s="1013"/>
      <c r="AU57" s="1013"/>
      <c r="AV57" s="1013"/>
      <c r="AW57" s="1014"/>
      <c r="AX57" s="1014"/>
      <c r="AY57" s="1014"/>
      <c r="AZ57" s="1015"/>
      <c r="BA57" s="1015"/>
      <c r="BB57" s="1015"/>
      <c r="BC57" s="1015"/>
      <c r="BD57" s="1015"/>
      <c r="BE57" s="1015"/>
      <c r="BF57" s="1015"/>
      <c r="BG57" s="1005"/>
      <c r="BH57" s="1005"/>
      <c r="BI57" s="1005"/>
      <c r="BJ57" s="1005"/>
      <c r="BK57" s="1005"/>
      <c r="BL57" s="1005"/>
      <c r="BM57" s="1005"/>
      <c r="BN57" s="1005"/>
      <c r="BO57" s="1005"/>
      <c r="BP57" s="1005"/>
    </row>
    <row r="58" spans="1:68" ht="15" customHeight="1">
      <c r="A58" s="1002"/>
      <c r="B58" s="1004"/>
      <c r="C58" s="1004"/>
      <c r="D58" s="1004"/>
      <c r="E58" s="1004"/>
      <c r="F58" s="1004"/>
      <c r="G58" s="958"/>
      <c r="H58" s="958"/>
      <c r="I58" s="958"/>
      <c r="J58" s="958"/>
      <c r="K58" s="958"/>
      <c r="L58" s="958"/>
      <c r="M58" s="1002"/>
      <c r="N58" s="1002"/>
      <c r="O58" s="1016"/>
      <c r="P58" s="1016"/>
      <c r="Q58" s="1016"/>
      <c r="R58" s="1004"/>
      <c r="S58" s="1004"/>
      <c r="T58" s="1004"/>
      <c r="U58" s="1017"/>
      <c r="V58" s="1017"/>
      <c r="W58" s="1017"/>
      <c r="X58" s="958"/>
      <c r="Y58" s="1018"/>
      <c r="Z58" s="958"/>
      <c r="AA58" s="1018"/>
      <c r="AB58" s="959"/>
      <c r="AC58" s="1018"/>
      <c r="AD58" s="961"/>
      <c r="AE58" s="1010"/>
      <c r="AF58" s="1010"/>
      <c r="AG58" s="961"/>
      <c r="AH58" s="961"/>
      <c r="AI58" s="1010"/>
      <c r="AJ58" s="1010"/>
      <c r="AK58" s="961"/>
      <c r="AL58" s="1013"/>
      <c r="AM58" s="1013"/>
      <c r="AN58" s="1013"/>
      <c r="AO58" s="1013"/>
      <c r="AP58" s="1013"/>
      <c r="AQ58" s="1013"/>
      <c r="AR58" s="1013"/>
      <c r="AS58" s="1013"/>
      <c r="AT58" s="1013"/>
      <c r="AU58" s="1013"/>
      <c r="AV58" s="1013"/>
      <c r="AW58" s="1014"/>
      <c r="AX58" s="1014"/>
      <c r="AY58" s="1014"/>
      <c r="AZ58" s="1004"/>
      <c r="BA58" s="1004"/>
      <c r="BB58" s="1004"/>
      <c r="BC58" s="1004"/>
      <c r="BD58" s="1004"/>
      <c r="BE58" s="1004"/>
      <c r="BF58" s="1004"/>
      <c r="BG58" s="1005"/>
      <c r="BH58" s="1005"/>
      <c r="BI58" s="1005"/>
      <c r="BJ58" s="1005"/>
      <c r="BK58" s="1005"/>
      <c r="BL58" s="1005"/>
      <c r="BM58" s="1005"/>
      <c r="BN58" s="1005"/>
      <c r="BO58" s="1005"/>
      <c r="BP58" s="1005"/>
    </row>
    <row r="59" spans="1:68" ht="15" customHeight="1">
      <c r="A59" s="1002"/>
      <c r="B59" s="1004"/>
      <c r="C59" s="1004"/>
      <c r="D59" s="1004"/>
      <c r="E59" s="1004"/>
      <c r="F59" s="1004"/>
      <c r="G59" s="958"/>
      <c r="H59" s="958"/>
      <c r="I59" s="958"/>
      <c r="J59" s="958"/>
      <c r="K59" s="958"/>
      <c r="L59" s="958"/>
      <c r="M59" s="1002"/>
      <c r="N59" s="1002"/>
      <c r="O59" s="1004"/>
      <c r="P59" s="1004"/>
      <c r="Q59" s="1004"/>
      <c r="R59" s="1004"/>
      <c r="S59" s="1004"/>
      <c r="T59" s="1004"/>
      <c r="U59" s="1011"/>
      <c r="V59" s="1011"/>
      <c r="W59" s="1011"/>
      <c r="X59" s="1011"/>
      <c r="Y59" s="1002"/>
      <c r="Z59" s="958"/>
      <c r="AA59" s="1002"/>
      <c r="AB59" s="959"/>
      <c r="AC59" s="1002"/>
      <c r="AD59" s="1012"/>
      <c r="AE59" s="1012"/>
      <c r="AF59" s="1012"/>
      <c r="AG59" s="1012"/>
      <c r="AH59" s="1012"/>
      <c r="AI59" s="1012"/>
      <c r="AJ59" s="1012"/>
      <c r="AK59" s="1012"/>
      <c r="AL59" s="1013"/>
      <c r="AM59" s="1013"/>
      <c r="AN59" s="1013"/>
      <c r="AO59" s="1013"/>
      <c r="AP59" s="1013"/>
      <c r="AQ59" s="1013"/>
      <c r="AR59" s="1013"/>
      <c r="AS59" s="1013"/>
      <c r="AT59" s="1013"/>
      <c r="AU59" s="1013"/>
      <c r="AV59" s="1013"/>
      <c r="AW59" s="1014"/>
      <c r="AX59" s="1014"/>
      <c r="AY59" s="1014"/>
      <c r="AZ59" s="1015"/>
      <c r="BA59" s="1015"/>
      <c r="BB59" s="1015"/>
      <c r="BC59" s="1015"/>
      <c r="BD59" s="1015"/>
      <c r="BE59" s="1015"/>
      <c r="BF59" s="1015"/>
      <c r="BG59" s="1005"/>
      <c r="BH59" s="1005"/>
      <c r="BI59" s="1005"/>
      <c r="BJ59" s="1005"/>
      <c r="BK59" s="1005"/>
      <c r="BL59" s="1005"/>
      <c r="BM59" s="1005"/>
      <c r="BN59" s="1005"/>
      <c r="BO59" s="1005"/>
      <c r="BP59" s="1005"/>
    </row>
    <row r="60" spans="1:68" ht="15" customHeight="1">
      <c r="A60" s="1002"/>
      <c r="B60" s="1004"/>
      <c r="C60" s="1004"/>
      <c r="D60" s="1004"/>
      <c r="E60" s="1004"/>
      <c r="F60" s="1004"/>
      <c r="G60" s="958"/>
      <c r="H60" s="958"/>
      <c r="I60" s="958"/>
      <c r="J60" s="958"/>
      <c r="K60" s="958"/>
      <c r="L60" s="958"/>
      <c r="M60" s="1002"/>
      <c r="N60" s="1002"/>
      <c r="O60" s="1016"/>
      <c r="P60" s="1016"/>
      <c r="Q60" s="1016"/>
      <c r="R60" s="1004"/>
      <c r="S60" s="1004"/>
      <c r="T60" s="1004"/>
      <c r="U60" s="1011"/>
      <c r="V60" s="1011"/>
      <c r="W60" s="1011"/>
      <c r="X60" s="1011"/>
      <c r="Y60" s="1002"/>
      <c r="Z60" s="958"/>
      <c r="AA60" s="1002"/>
      <c r="AB60" s="959"/>
      <c r="AC60" s="1002"/>
      <c r="AD60" s="1012"/>
      <c r="AE60" s="1012"/>
      <c r="AF60" s="1012"/>
      <c r="AG60" s="1012"/>
      <c r="AH60" s="1012"/>
      <c r="AI60" s="1012"/>
      <c r="AJ60" s="1012"/>
      <c r="AK60" s="1012"/>
      <c r="AL60" s="1013"/>
      <c r="AM60" s="1013"/>
      <c r="AN60" s="1013"/>
      <c r="AO60" s="1013"/>
      <c r="AP60" s="1013"/>
      <c r="AQ60" s="1013"/>
      <c r="AR60" s="1013"/>
      <c r="AS60" s="1013"/>
      <c r="AT60" s="1013"/>
      <c r="AU60" s="1013"/>
      <c r="AV60" s="1013"/>
      <c r="AW60" s="1014"/>
      <c r="AX60" s="1014"/>
      <c r="AY60" s="1014"/>
      <c r="AZ60" s="1015"/>
      <c r="BA60" s="1015"/>
      <c r="BB60" s="1015"/>
      <c r="BC60" s="1015"/>
      <c r="BD60" s="1015"/>
      <c r="BE60" s="1015"/>
      <c r="BF60" s="1015"/>
      <c r="BG60" s="1019"/>
      <c r="BH60" s="1019"/>
      <c r="BI60" s="1019"/>
      <c r="BJ60" s="1019"/>
      <c r="BK60" s="1019"/>
      <c r="BL60" s="1019"/>
      <c r="BM60" s="1019"/>
      <c r="BN60" s="1019"/>
      <c r="BO60" s="1019"/>
      <c r="BP60" s="1019"/>
    </row>
    <row r="61" spans="1:68" ht="15" customHeight="1">
      <c r="A61" s="1002"/>
      <c r="B61" s="1004"/>
      <c r="C61" s="1004"/>
      <c r="D61" s="1004"/>
      <c r="E61" s="1004"/>
      <c r="F61" s="1004"/>
      <c r="G61" s="958"/>
      <c r="H61" s="958"/>
      <c r="I61" s="958"/>
      <c r="J61" s="958"/>
      <c r="K61" s="958"/>
      <c r="L61" s="958"/>
      <c r="M61" s="1002"/>
      <c r="N61" s="1002"/>
      <c r="O61" s="1016"/>
      <c r="P61" s="1016"/>
      <c r="Q61" s="1016"/>
      <c r="R61" s="1004"/>
      <c r="S61" s="1004"/>
      <c r="T61" s="1004"/>
      <c r="U61" s="1017"/>
      <c r="V61" s="1017"/>
      <c r="W61" s="1017"/>
      <c r="X61" s="958"/>
      <c r="Y61" s="1018"/>
      <c r="Z61" s="958"/>
      <c r="AA61" s="1018"/>
      <c r="AB61" s="959"/>
      <c r="AC61" s="1018"/>
      <c r="AD61" s="961"/>
      <c r="AE61" s="1010"/>
      <c r="AF61" s="1010"/>
      <c r="AG61" s="961"/>
      <c r="AH61" s="961"/>
      <c r="AI61" s="1010"/>
      <c r="AJ61" s="1010"/>
      <c r="AK61" s="961"/>
      <c r="AL61" s="1013"/>
      <c r="AM61" s="1013"/>
      <c r="AN61" s="1013"/>
      <c r="AO61" s="1013"/>
      <c r="AP61" s="1013"/>
      <c r="AQ61" s="1013"/>
      <c r="AR61" s="1013"/>
      <c r="AS61" s="1013"/>
      <c r="AT61" s="1013"/>
      <c r="AU61" s="1013"/>
      <c r="AV61" s="1013"/>
      <c r="AW61" s="1014"/>
      <c r="AX61" s="1014"/>
      <c r="AY61" s="1014"/>
      <c r="AZ61" s="1004"/>
      <c r="BA61" s="1004"/>
      <c r="BB61" s="1004"/>
      <c r="BC61" s="1004"/>
      <c r="BD61" s="1004"/>
      <c r="BE61" s="1004"/>
      <c r="BF61" s="1004"/>
      <c r="BG61" s="1019"/>
      <c r="BH61" s="1019"/>
      <c r="BI61" s="1019"/>
      <c r="BJ61" s="1019"/>
      <c r="BK61" s="1019"/>
      <c r="BL61" s="1019"/>
      <c r="BM61" s="1019"/>
      <c r="BN61" s="1019"/>
      <c r="BO61" s="1019"/>
      <c r="BP61" s="1019"/>
    </row>
    <row r="62" spans="1:68" ht="15" customHeight="1">
      <c r="A62" s="1002"/>
      <c r="B62" s="1004"/>
      <c r="C62" s="1004"/>
      <c r="D62" s="1004"/>
      <c r="E62" s="1004"/>
      <c r="F62" s="1004"/>
      <c r="G62" s="958"/>
      <c r="H62" s="958"/>
      <c r="I62" s="958"/>
      <c r="J62" s="958"/>
      <c r="K62" s="958"/>
      <c r="L62" s="958"/>
      <c r="M62" s="1002"/>
      <c r="N62" s="1002"/>
      <c r="O62" s="1004"/>
      <c r="P62" s="1004"/>
      <c r="Q62" s="1004"/>
      <c r="R62" s="1004"/>
      <c r="S62" s="1004"/>
      <c r="T62" s="1004"/>
      <c r="U62" s="1011"/>
      <c r="V62" s="1011"/>
      <c r="W62" s="1011"/>
      <c r="X62" s="1011"/>
      <c r="Y62" s="1002"/>
      <c r="Z62" s="958"/>
      <c r="AA62" s="1002"/>
      <c r="AB62" s="959"/>
      <c r="AC62" s="1002"/>
      <c r="AD62" s="1012"/>
      <c r="AE62" s="1012"/>
      <c r="AF62" s="1012"/>
      <c r="AG62" s="1012"/>
      <c r="AH62" s="1012"/>
      <c r="AI62" s="1012"/>
      <c r="AJ62" s="1012"/>
      <c r="AK62" s="1012"/>
      <c r="AL62" s="1013"/>
      <c r="AM62" s="1013"/>
      <c r="AN62" s="1013"/>
      <c r="AO62" s="1013"/>
      <c r="AP62" s="1013"/>
      <c r="AQ62" s="1013"/>
      <c r="AR62" s="1013"/>
      <c r="AS62" s="1013"/>
      <c r="AT62" s="1013"/>
      <c r="AU62" s="1013"/>
      <c r="AV62" s="1013"/>
      <c r="AW62" s="1014"/>
      <c r="AX62" s="1014"/>
      <c r="AY62" s="1014"/>
      <c r="AZ62" s="1015"/>
      <c r="BA62" s="1015"/>
      <c r="BB62" s="1015"/>
      <c r="BC62" s="1015"/>
      <c r="BD62" s="1015"/>
      <c r="BE62" s="1015"/>
      <c r="BF62" s="1015"/>
      <c r="BG62" s="1005"/>
      <c r="BH62" s="1019"/>
      <c r="BI62" s="1019"/>
      <c r="BJ62" s="1019"/>
      <c r="BK62" s="1019"/>
      <c r="BL62" s="1019"/>
      <c r="BM62" s="1019"/>
      <c r="BN62" s="1019"/>
      <c r="BO62" s="1019"/>
      <c r="BP62" s="1019"/>
    </row>
    <row r="63" spans="1:68" ht="15" customHeight="1">
      <c r="A63" s="1002"/>
      <c r="B63" s="1004"/>
      <c r="C63" s="1004"/>
      <c r="D63" s="1004"/>
      <c r="E63" s="1004"/>
      <c r="F63" s="1004"/>
      <c r="G63" s="958"/>
      <c r="H63" s="958"/>
      <c r="I63" s="958"/>
      <c r="J63" s="958"/>
      <c r="K63" s="958"/>
      <c r="L63" s="958"/>
      <c r="M63" s="1002"/>
      <c r="N63" s="1002"/>
      <c r="O63" s="1016"/>
      <c r="P63" s="1016"/>
      <c r="Q63" s="1016"/>
      <c r="R63" s="1004"/>
      <c r="S63" s="1004"/>
      <c r="T63" s="1004"/>
      <c r="U63" s="1011"/>
      <c r="V63" s="1011"/>
      <c r="W63" s="1011"/>
      <c r="X63" s="1011"/>
      <c r="Y63" s="1002"/>
      <c r="Z63" s="958"/>
      <c r="AA63" s="1002"/>
      <c r="AB63" s="959"/>
      <c r="AC63" s="1002"/>
      <c r="AD63" s="1012"/>
      <c r="AE63" s="1012"/>
      <c r="AF63" s="1012"/>
      <c r="AG63" s="1012"/>
      <c r="AH63" s="1012"/>
      <c r="AI63" s="1012"/>
      <c r="AJ63" s="1012"/>
      <c r="AK63" s="1012"/>
      <c r="AL63" s="1013"/>
      <c r="AM63" s="1013"/>
      <c r="AN63" s="1013"/>
      <c r="AO63" s="1013"/>
      <c r="AP63" s="1013"/>
      <c r="AQ63" s="1013"/>
      <c r="AR63" s="1013"/>
      <c r="AS63" s="1013"/>
      <c r="AT63" s="1013"/>
      <c r="AU63" s="1013"/>
      <c r="AV63" s="1013"/>
      <c r="AW63" s="1014"/>
      <c r="AX63" s="1014"/>
      <c r="AY63" s="1014"/>
      <c r="AZ63" s="1015"/>
      <c r="BA63" s="1015"/>
      <c r="BB63" s="1015"/>
      <c r="BC63" s="1015"/>
      <c r="BD63" s="1015"/>
      <c r="BE63" s="1015"/>
      <c r="BF63" s="1015"/>
      <c r="BG63" s="1019"/>
      <c r="BH63" s="1019"/>
      <c r="BI63" s="1019"/>
      <c r="BJ63" s="1019"/>
      <c r="BK63" s="1019"/>
      <c r="BL63" s="1019"/>
      <c r="BM63" s="1019"/>
      <c r="BN63" s="1019"/>
      <c r="BO63" s="1019"/>
      <c r="BP63" s="1019"/>
    </row>
    <row r="64" spans="1:68" ht="15" customHeight="1">
      <c r="A64" s="1002"/>
      <c r="B64" s="1004"/>
      <c r="C64" s="1004"/>
      <c r="D64" s="1004"/>
      <c r="E64" s="1004"/>
      <c r="F64" s="1004"/>
      <c r="G64" s="958"/>
      <c r="H64" s="958"/>
      <c r="I64" s="958"/>
      <c r="J64" s="958"/>
      <c r="K64" s="958"/>
      <c r="L64" s="958"/>
      <c r="M64" s="1002"/>
      <c r="N64" s="1002"/>
      <c r="O64" s="1016"/>
      <c r="P64" s="1016"/>
      <c r="Q64" s="1016"/>
      <c r="R64" s="1004"/>
      <c r="S64" s="1004"/>
      <c r="T64" s="1004"/>
      <c r="U64" s="1017"/>
      <c r="V64" s="1017"/>
      <c r="W64" s="1017"/>
      <c r="X64" s="958"/>
      <c r="Y64" s="1018"/>
      <c r="Z64" s="958"/>
      <c r="AA64" s="1018"/>
      <c r="AB64" s="959"/>
      <c r="AC64" s="1018"/>
      <c r="AD64" s="961"/>
      <c r="AE64" s="1010"/>
      <c r="AF64" s="1010"/>
      <c r="AG64" s="961"/>
      <c r="AH64" s="961"/>
      <c r="AI64" s="1010"/>
      <c r="AJ64" s="1010"/>
      <c r="AK64" s="961"/>
      <c r="AL64" s="1013"/>
      <c r="AM64" s="1013"/>
      <c r="AN64" s="1013"/>
      <c r="AO64" s="1013"/>
      <c r="AP64" s="1013"/>
      <c r="AQ64" s="1013"/>
      <c r="AR64" s="1013"/>
      <c r="AS64" s="1013"/>
      <c r="AT64" s="1013"/>
      <c r="AU64" s="1013"/>
      <c r="AV64" s="1013"/>
      <c r="AW64" s="1014"/>
      <c r="AX64" s="1014"/>
      <c r="AY64" s="1014"/>
      <c r="AZ64" s="1004"/>
      <c r="BA64" s="1004"/>
      <c r="BB64" s="1004"/>
      <c r="BC64" s="1004"/>
      <c r="BD64" s="1004"/>
      <c r="BE64" s="1004"/>
      <c r="BF64" s="1004"/>
      <c r="BG64" s="1019"/>
      <c r="BH64" s="1019"/>
      <c r="BI64" s="1019"/>
      <c r="BJ64" s="1019"/>
      <c r="BK64" s="1019"/>
      <c r="BL64" s="1019"/>
      <c r="BM64" s="1019"/>
      <c r="BN64" s="1019"/>
      <c r="BO64" s="1019"/>
      <c r="BP64" s="1019"/>
    </row>
    <row r="65" spans="1:68" ht="15" customHeight="1">
      <c r="A65" s="1002"/>
      <c r="B65" s="1004"/>
      <c r="C65" s="1004"/>
      <c r="D65" s="1004"/>
      <c r="E65" s="1004"/>
      <c r="F65" s="1004"/>
      <c r="G65" s="958"/>
      <c r="H65" s="958"/>
      <c r="I65" s="958"/>
      <c r="J65" s="958"/>
      <c r="K65" s="958"/>
      <c r="L65" s="958"/>
      <c r="M65" s="1002"/>
      <c r="N65" s="1002"/>
      <c r="O65" s="1004"/>
      <c r="P65" s="1004"/>
      <c r="Q65" s="1004"/>
      <c r="R65" s="1004"/>
      <c r="S65" s="1004"/>
      <c r="T65" s="1004"/>
      <c r="U65" s="1011"/>
      <c r="V65" s="1011"/>
      <c r="W65" s="1011"/>
      <c r="X65" s="1011"/>
      <c r="Y65" s="1002"/>
      <c r="Z65" s="958"/>
      <c r="AA65" s="1002"/>
      <c r="AB65" s="959"/>
      <c r="AC65" s="1002"/>
      <c r="AD65" s="1012"/>
      <c r="AE65" s="1012"/>
      <c r="AF65" s="1012"/>
      <c r="AG65" s="1012"/>
      <c r="AH65" s="1012"/>
      <c r="AI65" s="1012"/>
      <c r="AJ65" s="1012"/>
      <c r="AK65" s="1012"/>
      <c r="AL65" s="1013"/>
      <c r="AM65" s="1013"/>
      <c r="AN65" s="1013"/>
      <c r="AO65" s="1013"/>
      <c r="AP65" s="1013"/>
      <c r="AQ65" s="1013"/>
      <c r="AR65" s="1013"/>
      <c r="AS65" s="1013"/>
      <c r="AT65" s="1013"/>
      <c r="AU65" s="1013"/>
      <c r="AV65" s="1013"/>
      <c r="AW65" s="1014"/>
      <c r="AX65" s="1014"/>
      <c r="AY65" s="1014"/>
      <c r="AZ65" s="1015"/>
      <c r="BA65" s="1015"/>
      <c r="BB65" s="1015"/>
      <c r="BC65" s="1015"/>
      <c r="BD65" s="1015"/>
      <c r="BE65" s="1015"/>
      <c r="BF65" s="1015"/>
      <c r="BG65" s="1005"/>
      <c r="BH65" s="1019"/>
      <c r="BI65" s="1019"/>
      <c r="BJ65" s="1019"/>
      <c r="BK65" s="1019"/>
      <c r="BL65" s="1019"/>
      <c r="BM65" s="1019"/>
      <c r="BN65" s="1019"/>
      <c r="BO65" s="1019"/>
      <c r="BP65" s="1019"/>
    </row>
    <row r="66" spans="1:68" ht="15" customHeight="1">
      <c r="A66" s="1002"/>
      <c r="B66" s="1004"/>
      <c r="C66" s="1004"/>
      <c r="D66" s="1004"/>
      <c r="E66" s="1004"/>
      <c r="F66" s="1004"/>
      <c r="G66" s="958"/>
      <c r="H66" s="958"/>
      <c r="I66" s="958"/>
      <c r="J66" s="958"/>
      <c r="K66" s="958"/>
      <c r="L66" s="958"/>
      <c r="M66" s="1002"/>
      <c r="N66" s="1002"/>
      <c r="O66" s="1016"/>
      <c r="P66" s="1016"/>
      <c r="Q66" s="1016"/>
      <c r="R66" s="1004"/>
      <c r="S66" s="1004"/>
      <c r="T66" s="1004"/>
      <c r="U66" s="1011"/>
      <c r="V66" s="1011"/>
      <c r="W66" s="1011"/>
      <c r="X66" s="1011"/>
      <c r="Y66" s="1002"/>
      <c r="Z66" s="958"/>
      <c r="AA66" s="1002"/>
      <c r="AB66" s="959"/>
      <c r="AC66" s="1002"/>
      <c r="AD66" s="1012"/>
      <c r="AE66" s="1012"/>
      <c r="AF66" s="1012"/>
      <c r="AG66" s="1012"/>
      <c r="AH66" s="1012"/>
      <c r="AI66" s="1012"/>
      <c r="AJ66" s="1012"/>
      <c r="AK66" s="1012"/>
      <c r="AL66" s="1013"/>
      <c r="AM66" s="1013"/>
      <c r="AN66" s="1013"/>
      <c r="AO66" s="1013"/>
      <c r="AP66" s="1013"/>
      <c r="AQ66" s="1013"/>
      <c r="AR66" s="1013"/>
      <c r="AS66" s="1013"/>
      <c r="AT66" s="1013"/>
      <c r="AU66" s="1013"/>
      <c r="AV66" s="1013"/>
      <c r="AW66" s="1014"/>
      <c r="AX66" s="1014"/>
      <c r="AY66" s="1014"/>
      <c r="AZ66" s="1015"/>
      <c r="BA66" s="1015"/>
      <c r="BB66" s="1015"/>
      <c r="BC66" s="1015"/>
      <c r="BD66" s="1015"/>
      <c r="BE66" s="1015"/>
      <c r="BF66" s="1015"/>
      <c r="BG66" s="1019"/>
      <c r="BH66" s="1019"/>
      <c r="BI66" s="1019"/>
      <c r="BJ66" s="1019"/>
      <c r="BK66" s="1019"/>
      <c r="BL66" s="1019"/>
      <c r="BM66" s="1019"/>
      <c r="BN66" s="1019"/>
      <c r="BO66" s="1019"/>
      <c r="BP66" s="1019"/>
    </row>
    <row r="67" spans="1:68" ht="15" customHeight="1">
      <c r="A67" s="1002"/>
      <c r="B67" s="1004"/>
      <c r="C67" s="1004"/>
      <c r="D67" s="1004"/>
      <c r="E67" s="1004"/>
      <c r="F67" s="1004"/>
      <c r="G67" s="958"/>
      <c r="H67" s="958"/>
      <c r="I67" s="958"/>
      <c r="J67" s="958"/>
      <c r="K67" s="958"/>
      <c r="L67" s="958"/>
      <c r="M67" s="1002"/>
      <c r="N67" s="1002"/>
      <c r="O67" s="1016"/>
      <c r="P67" s="1016"/>
      <c r="Q67" s="1016"/>
      <c r="R67" s="1004"/>
      <c r="S67" s="1004"/>
      <c r="T67" s="1004"/>
      <c r="U67" s="1017"/>
      <c r="V67" s="1017"/>
      <c r="W67" s="1017"/>
      <c r="X67" s="958"/>
      <c r="Y67" s="1018"/>
      <c r="Z67" s="958"/>
      <c r="AA67" s="1018"/>
      <c r="AB67" s="959"/>
      <c r="AC67" s="1018"/>
      <c r="AD67" s="961"/>
      <c r="AE67" s="1010"/>
      <c r="AF67" s="1010"/>
      <c r="AG67" s="961"/>
      <c r="AH67" s="961"/>
      <c r="AI67" s="1010"/>
      <c r="AJ67" s="1010"/>
      <c r="AK67" s="961"/>
      <c r="AL67" s="1013"/>
      <c r="AM67" s="1013"/>
      <c r="AN67" s="1013"/>
      <c r="AO67" s="1013"/>
      <c r="AP67" s="1013"/>
      <c r="AQ67" s="1013"/>
      <c r="AR67" s="1013"/>
      <c r="AS67" s="1013"/>
      <c r="AT67" s="1013"/>
      <c r="AU67" s="1013"/>
      <c r="AV67" s="1013"/>
      <c r="AW67" s="1014"/>
      <c r="AX67" s="1014"/>
      <c r="AY67" s="1014"/>
      <c r="AZ67" s="1004"/>
      <c r="BA67" s="1004"/>
      <c r="BB67" s="1004"/>
      <c r="BC67" s="1004"/>
      <c r="BD67" s="1004"/>
      <c r="BE67" s="1004"/>
      <c r="BF67" s="1004"/>
      <c r="BG67" s="1019"/>
      <c r="BH67" s="1019"/>
      <c r="BI67" s="1019"/>
      <c r="BJ67" s="1019"/>
      <c r="BK67" s="1019"/>
      <c r="BL67" s="1019"/>
      <c r="BM67" s="1019"/>
      <c r="BN67" s="1019"/>
      <c r="BO67" s="1019"/>
      <c r="BP67" s="1019"/>
    </row>
    <row r="68" spans="1:68" ht="15" customHeight="1">
      <c r="A68" s="1002"/>
      <c r="B68" s="1004"/>
      <c r="C68" s="1004"/>
      <c r="D68" s="1004"/>
      <c r="E68" s="1004"/>
      <c r="F68" s="1004"/>
      <c r="G68" s="958"/>
      <c r="H68" s="958"/>
      <c r="I68" s="958"/>
      <c r="J68" s="958"/>
      <c r="K68" s="958"/>
      <c r="L68" s="958"/>
      <c r="M68" s="1002"/>
      <c r="N68" s="1002"/>
      <c r="O68" s="1004"/>
      <c r="P68" s="1004"/>
      <c r="Q68" s="1004"/>
      <c r="R68" s="1004"/>
      <c r="S68" s="1004"/>
      <c r="T68" s="1004"/>
      <c r="U68" s="1011"/>
      <c r="V68" s="1011"/>
      <c r="W68" s="1011"/>
      <c r="X68" s="1011"/>
      <c r="Y68" s="1002"/>
      <c r="Z68" s="958"/>
      <c r="AA68" s="1002"/>
      <c r="AB68" s="959"/>
      <c r="AC68" s="1002"/>
      <c r="AD68" s="1012"/>
      <c r="AE68" s="1012"/>
      <c r="AF68" s="1012"/>
      <c r="AG68" s="1012"/>
      <c r="AH68" s="1012"/>
      <c r="AI68" s="1012"/>
      <c r="AJ68" s="1012"/>
      <c r="AK68" s="1012"/>
      <c r="AL68" s="1013"/>
      <c r="AM68" s="1013"/>
      <c r="AN68" s="1013"/>
      <c r="AO68" s="1013"/>
      <c r="AP68" s="1013"/>
      <c r="AQ68" s="1013"/>
      <c r="AR68" s="1013"/>
      <c r="AS68" s="1013"/>
      <c r="AT68" s="1013"/>
      <c r="AU68" s="1013"/>
      <c r="AV68" s="1013"/>
      <c r="AW68" s="1014"/>
      <c r="AX68" s="1014"/>
      <c r="AY68" s="1014"/>
      <c r="AZ68" s="1015"/>
      <c r="BA68" s="1015"/>
      <c r="BB68" s="1015"/>
      <c r="BC68" s="1015"/>
      <c r="BD68" s="1015"/>
      <c r="BE68" s="1015"/>
      <c r="BF68" s="1015"/>
      <c r="BG68" s="1005"/>
      <c r="BH68" s="1019"/>
      <c r="BI68" s="1019"/>
      <c r="BJ68" s="1019"/>
      <c r="BK68" s="1019"/>
      <c r="BL68" s="1019"/>
      <c r="BM68" s="1019"/>
      <c r="BN68" s="1019"/>
      <c r="BO68" s="1019"/>
      <c r="BP68" s="1019"/>
    </row>
    <row r="69" spans="1:68" ht="15" customHeight="1">
      <c r="A69" s="1002"/>
      <c r="B69" s="1004"/>
      <c r="C69" s="1004"/>
      <c r="D69" s="1004"/>
      <c r="E69" s="1004"/>
      <c r="F69" s="1004"/>
      <c r="G69" s="958"/>
      <c r="H69" s="958"/>
      <c r="I69" s="958"/>
      <c r="J69" s="958"/>
      <c r="K69" s="958"/>
      <c r="L69" s="958"/>
      <c r="M69" s="1002"/>
      <c r="N69" s="1002"/>
      <c r="O69" s="1016"/>
      <c r="P69" s="1016"/>
      <c r="Q69" s="1016"/>
      <c r="R69" s="1004"/>
      <c r="S69" s="1004"/>
      <c r="T69" s="1004"/>
      <c r="U69" s="1011"/>
      <c r="V69" s="1011"/>
      <c r="W69" s="1011"/>
      <c r="X69" s="1011"/>
      <c r="Y69" s="1002"/>
      <c r="Z69" s="958"/>
      <c r="AA69" s="1002"/>
      <c r="AB69" s="959"/>
      <c r="AC69" s="1002"/>
      <c r="AD69" s="1012"/>
      <c r="AE69" s="1012"/>
      <c r="AF69" s="1012"/>
      <c r="AG69" s="1012"/>
      <c r="AH69" s="1012"/>
      <c r="AI69" s="1012"/>
      <c r="AJ69" s="1012"/>
      <c r="AK69" s="1012"/>
      <c r="AL69" s="1013"/>
      <c r="AM69" s="1013"/>
      <c r="AN69" s="1013"/>
      <c r="AO69" s="1013"/>
      <c r="AP69" s="1013"/>
      <c r="AQ69" s="1013"/>
      <c r="AR69" s="1013"/>
      <c r="AS69" s="1013"/>
      <c r="AT69" s="1013"/>
      <c r="AU69" s="1013"/>
      <c r="AV69" s="1013"/>
      <c r="AW69" s="1014"/>
      <c r="AX69" s="1014"/>
      <c r="AY69" s="1014"/>
      <c r="AZ69" s="1015"/>
      <c r="BA69" s="1015"/>
      <c r="BB69" s="1015"/>
      <c r="BC69" s="1015"/>
      <c r="BD69" s="1015"/>
      <c r="BE69" s="1015"/>
      <c r="BF69" s="1015"/>
      <c r="BG69" s="1019"/>
      <c r="BH69" s="1019"/>
      <c r="BI69" s="1019"/>
      <c r="BJ69" s="1019"/>
      <c r="BK69" s="1019"/>
      <c r="BL69" s="1019"/>
      <c r="BM69" s="1019"/>
      <c r="BN69" s="1019"/>
      <c r="BO69" s="1019"/>
      <c r="BP69" s="1019"/>
    </row>
    <row r="70" spans="1:68" ht="15" customHeight="1">
      <c r="A70" s="1002"/>
      <c r="B70" s="1004"/>
      <c r="C70" s="1004"/>
      <c r="D70" s="1004"/>
      <c r="E70" s="1004"/>
      <c r="F70" s="1004"/>
      <c r="G70" s="958"/>
      <c r="H70" s="958"/>
      <c r="I70" s="958"/>
      <c r="J70" s="958"/>
      <c r="K70" s="958"/>
      <c r="L70" s="958"/>
      <c r="M70" s="1002"/>
      <c r="N70" s="1002"/>
      <c r="O70" s="1016"/>
      <c r="P70" s="1016"/>
      <c r="Q70" s="1016"/>
      <c r="R70" s="1004"/>
      <c r="S70" s="1004"/>
      <c r="T70" s="1004"/>
      <c r="U70" s="1017"/>
      <c r="V70" s="1017"/>
      <c r="W70" s="1017"/>
      <c r="X70" s="958"/>
      <c r="Y70" s="1018"/>
      <c r="Z70" s="958"/>
      <c r="AA70" s="1018"/>
      <c r="AB70" s="959"/>
      <c r="AC70" s="1018"/>
      <c r="AD70" s="961"/>
      <c r="AE70" s="1010"/>
      <c r="AF70" s="1010"/>
      <c r="AG70" s="961"/>
      <c r="AH70" s="961"/>
      <c r="AI70" s="1010"/>
      <c r="AJ70" s="1010"/>
      <c r="AK70" s="961"/>
      <c r="AL70" s="1013"/>
      <c r="AM70" s="1013"/>
      <c r="AN70" s="1013"/>
      <c r="AO70" s="1013"/>
      <c r="AP70" s="1013"/>
      <c r="AQ70" s="1013"/>
      <c r="AR70" s="1013"/>
      <c r="AS70" s="1013"/>
      <c r="AT70" s="1013"/>
      <c r="AU70" s="1013"/>
      <c r="AV70" s="1013"/>
      <c r="AW70" s="1014"/>
      <c r="AX70" s="1014"/>
      <c r="AY70" s="1014"/>
      <c r="AZ70" s="1004"/>
      <c r="BA70" s="1004"/>
      <c r="BB70" s="1004"/>
      <c r="BC70" s="1004"/>
      <c r="BD70" s="1004"/>
      <c r="BE70" s="1004"/>
      <c r="BF70" s="1004"/>
      <c r="BG70" s="1019"/>
      <c r="BH70" s="1019"/>
      <c r="BI70" s="1019"/>
      <c r="BJ70" s="1019"/>
      <c r="BK70" s="1019"/>
      <c r="BL70" s="1019"/>
      <c r="BM70" s="1019"/>
      <c r="BN70" s="1019"/>
      <c r="BO70" s="1019"/>
      <c r="BP70" s="1019"/>
    </row>
    <row r="71" spans="1:68" ht="15" customHeight="1">
      <c r="A71" s="1002"/>
      <c r="B71" s="1004"/>
      <c r="C71" s="1004"/>
      <c r="D71" s="1004"/>
      <c r="E71" s="1004"/>
      <c r="F71" s="1004"/>
      <c r="G71" s="958"/>
      <c r="H71" s="958"/>
      <c r="I71" s="958"/>
      <c r="J71" s="958"/>
      <c r="K71" s="958"/>
      <c r="L71" s="958"/>
      <c r="M71" s="1002"/>
      <c r="N71" s="1002"/>
      <c r="O71" s="1004"/>
      <c r="P71" s="1004"/>
      <c r="Q71" s="1004"/>
      <c r="R71" s="1004"/>
      <c r="S71" s="1004"/>
      <c r="T71" s="1004"/>
      <c r="U71" s="1011"/>
      <c r="V71" s="1011"/>
      <c r="W71" s="1011"/>
      <c r="X71" s="1011"/>
      <c r="Y71" s="1002"/>
      <c r="Z71" s="958"/>
      <c r="AA71" s="1002"/>
      <c r="AB71" s="959"/>
      <c r="AC71" s="1002"/>
      <c r="AD71" s="1012"/>
      <c r="AE71" s="1012"/>
      <c r="AF71" s="1012"/>
      <c r="AG71" s="1012"/>
      <c r="AH71" s="1012"/>
      <c r="AI71" s="1012"/>
      <c r="AJ71" s="1012"/>
      <c r="AK71" s="1012"/>
      <c r="AL71" s="1013"/>
      <c r="AM71" s="1013"/>
      <c r="AN71" s="1013"/>
      <c r="AO71" s="1013"/>
      <c r="AP71" s="1013"/>
      <c r="AQ71" s="1013"/>
      <c r="AR71" s="1013"/>
      <c r="AS71" s="1013"/>
      <c r="AT71" s="1013"/>
      <c r="AU71" s="1013"/>
      <c r="AV71" s="1013"/>
      <c r="AW71" s="1014"/>
      <c r="AX71" s="1014"/>
      <c r="AY71" s="1014"/>
      <c r="AZ71" s="1015"/>
      <c r="BA71" s="1015"/>
      <c r="BB71" s="1015"/>
      <c r="BC71" s="1015"/>
      <c r="BD71" s="1015"/>
      <c r="BE71" s="1015"/>
      <c r="BF71" s="1015"/>
      <c r="BG71" s="1005"/>
      <c r="BH71" s="1019"/>
      <c r="BI71" s="1019"/>
      <c r="BJ71" s="1019"/>
      <c r="BK71" s="1019"/>
      <c r="BL71" s="1019"/>
      <c r="BM71" s="1019"/>
      <c r="BN71" s="1019"/>
      <c r="BO71" s="1019"/>
      <c r="BP71" s="1019"/>
    </row>
    <row r="72" spans="1:68" ht="15" customHeight="1">
      <c r="A72" s="1002"/>
      <c r="B72" s="1004"/>
      <c r="C72" s="1004"/>
      <c r="D72" s="1004"/>
      <c r="E72" s="1004"/>
      <c r="F72" s="1004"/>
      <c r="G72" s="958"/>
      <c r="H72" s="958"/>
      <c r="I72" s="958"/>
      <c r="J72" s="958"/>
      <c r="K72" s="958"/>
      <c r="L72" s="958"/>
      <c r="M72" s="1002"/>
      <c r="N72" s="1002"/>
      <c r="O72" s="1016"/>
      <c r="P72" s="1016"/>
      <c r="Q72" s="1016"/>
      <c r="R72" s="1004"/>
      <c r="S72" s="1004"/>
      <c r="T72" s="1004"/>
      <c r="U72" s="1011"/>
      <c r="V72" s="1011"/>
      <c r="W72" s="1011"/>
      <c r="X72" s="1011"/>
      <c r="Y72" s="1002"/>
      <c r="Z72" s="958"/>
      <c r="AA72" s="1002"/>
      <c r="AB72" s="959"/>
      <c r="AC72" s="1002"/>
      <c r="AD72" s="1012"/>
      <c r="AE72" s="1012"/>
      <c r="AF72" s="1012"/>
      <c r="AG72" s="1012"/>
      <c r="AH72" s="1012"/>
      <c r="AI72" s="1012"/>
      <c r="AJ72" s="1012"/>
      <c r="AK72" s="1012"/>
      <c r="AL72" s="1013"/>
      <c r="AM72" s="1013"/>
      <c r="AN72" s="1013"/>
      <c r="AO72" s="1013"/>
      <c r="AP72" s="1013"/>
      <c r="AQ72" s="1013"/>
      <c r="AR72" s="1013"/>
      <c r="AS72" s="1020"/>
      <c r="AT72" s="1020"/>
      <c r="AU72" s="1020"/>
      <c r="AV72" s="1020"/>
      <c r="AW72" s="1014"/>
      <c r="AX72" s="1014"/>
      <c r="AY72" s="1014"/>
      <c r="AZ72" s="1015"/>
      <c r="BA72" s="1015"/>
      <c r="BB72" s="1015"/>
      <c r="BC72" s="1015"/>
      <c r="BD72" s="1015"/>
      <c r="BE72" s="1015"/>
      <c r="BF72" s="1015"/>
      <c r="BG72" s="1019"/>
      <c r="BH72" s="1019"/>
      <c r="BI72" s="1019"/>
      <c r="BJ72" s="1019"/>
      <c r="BK72" s="1019"/>
      <c r="BL72" s="1019"/>
      <c r="BM72" s="1019"/>
      <c r="BN72" s="1019"/>
      <c r="BO72" s="1019"/>
      <c r="BP72" s="1019"/>
    </row>
    <row r="73" spans="1:68" ht="15" customHeight="1">
      <c r="A73" s="1002"/>
      <c r="B73" s="1004"/>
      <c r="C73" s="1004"/>
      <c r="D73" s="1004"/>
      <c r="E73" s="1004"/>
      <c r="F73" s="1004"/>
      <c r="G73" s="958"/>
      <c r="H73" s="958"/>
      <c r="I73" s="958"/>
      <c r="J73" s="958"/>
      <c r="K73" s="958"/>
      <c r="L73" s="958"/>
      <c r="M73" s="1002"/>
      <c r="N73" s="1002"/>
      <c r="O73" s="1016"/>
      <c r="P73" s="1016"/>
      <c r="Q73" s="1016"/>
      <c r="R73" s="1004"/>
      <c r="S73" s="1004"/>
      <c r="T73" s="1004"/>
      <c r="U73" s="1017"/>
      <c r="V73" s="1017"/>
      <c r="W73" s="1017"/>
      <c r="X73" s="958"/>
      <c r="Y73" s="1018"/>
      <c r="Z73" s="958"/>
      <c r="AA73" s="1018"/>
      <c r="AB73" s="959"/>
      <c r="AC73" s="1018"/>
      <c r="AD73" s="961"/>
      <c r="AE73" s="1010"/>
      <c r="AF73" s="1010"/>
      <c r="AG73" s="961"/>
      <c r="AH73" s="961"/>
      <c r="AI73" s="1010"/>
      <c r="AJ73" s="1010"/>
      <c r="AK73" s="961"/>
      <c r="AL73" s="1013"/>
      <c r="AM73" s="1013"/>
      <c r="AN73" s="1013"/>
      <c r="AO73" s="1014"/>
      <c r="AP73" s="1014"/>
      <c r="AQ73" s="1014"/>
      <c r="AR73" s="1014"/>
      <c r="AS73" s="1013"/>
      <c r="AT73" s="1013"/>
      <c r="AU73" s="1013"/>
      <c r="AV73" s="1013"/>
      <c r="AW73" s="1014"/>
      <c r="AX73" s="1014"/>
      <c r="AY73" s="1014"/>
      <c r="AZ73" s="1004"/>
      <c r="BA73" s="1004"/>
      <c r="BB73" s="1004"/>
      <c r="BC73" s="1004"/>
      <c r="BD73" s="1004"/>
      <c r="BE73" s="1004"/>
      <c r="BF73" s="1004"/>
      <c r="BG73" s="1019"/>
      <c r="BH73" s="1019"/>
      <c r="BI73" s="1019"/>
      <c r="BJ73" s="1019"/>
      <c r="BK73" s="1019"/>
      <c r="BL73" s="1019"/>
      <c r="BM73" s="1019"/>
      <c r="BN73" s="1019"/>
      <c r="BO73" s="1019"/>
      <c r="BP73" s="1019"/>
    </row>
    <row r="74" spans="1:68">
      <c r="A74" s="1004"/>
      <c r="B74" s="1004"/>
      <c r="C74" s="1004"/>
      <c r="D74" s="1004"/>
      <c r="E74" s="1004"/>
      <c r="F74" s="1004"/>
      <c r="G74" s="1004"/>
      <c r="H74" s="1004"/>
      <c r="I74" s="1004"/>
      <c r="J74" s="1004"/>
      <c r="K74" s="1004"/>
      <c r="L74" s="1004"/>
      <c r="M74" s="1004"/>
      <c r="N74" s="1004"/>
      <c r="O74" s="1004"/>
      <c r="P74" s="1004"/>
      <c r="Q74" s="1004"/>
      <c r="R74" s="1004"/>
      <c r="S74" s="1004"/>
      <c r="T74" s="1004"/>
      <c r="U74" s="1004"/>
      <c r="V74" s="1004"/>
      <c r="W74" s="1004"/>
      <c r="X74" s="1021"/>
      <c r="Y74" s="1022"/>
      <c r="Z74" s="1021"/>
      <c r="AA74" s="1023"/>
      <c r="AB74" s="1024"/>
      <c r="AC74" s="1022"/>
      <c r="AD74" s="1025"/>
      <c r="AE74" s="1025"/>
      <c r="AF74" s="1025"/>
      <c r="AG74" s="1025"/>
      <c r="AH74" s="1025"/>
      <c r="AI74" s="1025"/>
      <c r="AJ74" s="1025"/>
      <c r="AK74" s="1025"/>
      <c r="AL74" s="773"/>
      <c r="AM74" s="773"/>
      <c r="AN74" s="773"/>
      <c r="AO74" s="773"/>
      <c r="AP74" s="773"/>
      <c r="AQ74" s="773"/>
      <c r="AR74" s="773"/>
      <c r="AS74" s="773"/>
      <c r="AT74" s="773"/>
      <c r="AU74" s="773"/>
      <c r="AV74" s="773"/>
      <c r="AW74" s="1024"/>
      <c r="AX74" s="1026"/>
      <c r="AY74" s="1026"/>
      <c r="AZ74" s="1027"/>
      <c r="BA74" s="1027"/>
      <c r="BB74" s="1027"/>
      <c r="BC74" s="1027"/>
      <c r="BD74" s="1027"/>
      <c r="BE74" s="1027"/>
      <c r="BF74" s="1027"/>
      <c r="BG74" s="1028"/>
      <c r="BH74" s="1028"/>
      <c r="BI74" s="1028"/>
      <c r="BJ74" s="1028"/>
      <c r="BK74" s="1028"/>
      <c r="BL74" s="1028"/>
      <c r="BM74" s="1028"/>
      <c r="BN74" s="1028"/>
      <c r="BO74" s="1028"/>
      <c r="BP74" s="1028"/>
    </row>
    <row r="75" spans="1:68">
      <c r="A75" s="1004"/>
      <c r="B75" s="1004"/>
      <c r="C75" s="1004"/>
      <c r="D75" s="1004"/>
      <c r="E75" s="1004"/>
      <c r="F75" s="1004"/>
      <c r="G75" s="1004"/>
      <c r="H75" s="1004"/>
      <c r="I75" s="1004"/>
      <c r="J75" s="1004"/>
      <c r="K75" s="1004"/>
      <c r="L75" s="1004"/>
      <c r="M75" s="1004"/>
      <c r="N75" s="1004"/>
      <c r="O75" s="1004"/>
      <c r="P75" s="1004"/>
      <c r="Q75" s="1004"/>
      <c r="R75" s="1004"/>
      <c r="S75" s="1004"/>
      <c r="T75" s="1004"/>
      <c r="U75" s="1004"/>
      <c r="V75" s="1004"/>
      <c r="W75" s="1004"/>
      <c r="X75" s="1021"/>
      <c r="Y75" s="1022"/>
      <c r="Z75" s="1021"/>
      <c r="AA75" s="1022"/>
      <c r="AB75" s="1024"/>
      <c r="AC75" s="1022"/>
      <c r="AD75" s="1025"/>
      <c r="AE75" s="1025"/>
      <c r="AF75" s="1025"/>
      <c r="AG75" s="1025"/>
      <c r="AH75" s="1025"/>
      <c r="AI75" s="1025"/>
      <c r="AJ75" s="1025"/>
      <c r="AK75" s="1025"/>
      <c r="AL75" s="773"/>
      <c r="AM75" s="773"/>
      <c r="AN75" s="773"/>
      <c r="AO75" s="773"/>
      <c r="AP75" s="773"/>
      <c r="AQ75" s="773"/>
      <c r="AR75" s="773"/>
      <c r="AS75" s="773"/>
      <c r="AT75" s="773"/>
      <c r="AU75" s="773"/>
      <c r="AV75" s="773"/>
      <c r="AW75" s="1026"/>
      <c r="AX75" s="1026"/>
      <c r="AY75" s="1026"/>
      <c r="AZ75" s="1027"/>
      <c r="BA75" s="1027"/>
      <c r="BB75" s="1027"/>
      <c r="BC75" s="1027"/>
      <c r="BD75" s="1027"/>
      <c r="BE75" s="1027"/>
      <c r="BF75" s="1027"/>
      <c r="BG75" s="1028"/>
      <c r="BH75" s="1028"/>
      <c r="BI75" s="1028"/>
      <c r="BJ75" s="1028"/>
      <c r="BK75" s="1028"/>
      <c r="BL75" s="1028"/>
      <c r="BM75" s="1028"/>
      <c r="BN75" s="1028"/>
      <c r="BO75" s="1028"/>
      <c r="BP75" s="1028"/>
    </row>
    <row r="76" spans="1:68">
      <c r="A76" s="735"/>
      <c r="B76" s="735"/>
      <c r="C76" s="993"/>
      <c r="D76" s="993"/>
      <c r="E76" s="993"/>
      <c r="F76" s="116"/>
      <c r="G76" s="116"/>
      <c r="H76" s="116"/>
      <c r="I76" s="116"/>
      <c r="J76" s="116"/>
      <c r="K76" s="116"/>
      <c r="L76" s="116"/>
      <c r="M76" s="116"/>
      <c r="N76" s="116"/>
      <c r="O76" s="116"/>
      <c r="P76" s="116"/>
      <c r="Q76" s="116"/>
      <c r="R76" s="116"/>
      <c r="S76" s="116"/>
      <c r="T76" s="116"/>
      <c r="U76" s="116"/>
      <c r="V76" s="116"/>
      <c r="W76" s="116"/>
      <c r="X76" s="116"/>
      <c r="Y76" s="116"/>
      <c r="Z76" s="116"/>
      <c r="AA76" s="116"/>
      <c r="AB76" s="116"/>
      <c r="AC76" s="116"/>
      <c r="AD76" s="116"/>
      <c r="AE76" s="116"/>
      <c r="AF76" s="116"/>
      <c r="AG76" s="116"/>
      <c r="AH76" s="116"/>
      <c r="AI76" s="116"/>
      <c r="AJ76" s="116"/>
      <c r="AK76" s="116"/>
      <c r="AL76" s="116"/>
      <c r="AM76" s="116"/>
      <c r="AN76" s="116"/>
      <c r="AO76" s="116"/>
      <c r="AP76" s="116"/>
      <c r="AQ76" s="116"/>
      <c r="AR76" s="116"/>
      <c r="AS76" s="116"/>
      <c r="AT76" s="116"/>
      <c r="AU76" s="116"/>
      <c r="AV76" s="116"/>
      <c r="AW76" s="116"/>
      <c r="AX76" s="116"/>
      <c r="AY76" s="116"/>
      <c r="AZ76" s="116"/>
      <c r="BA76" s="116"/>
      <c r="BB76" s="116"/>
      <c r="BC76" s="116"/>
      <c r="BD76" s="116"/>
      <c r="BE76" s="116"/>
      <c r="BF76" s="116"/>
      <c r="BG76" s="116"/>
      <c r="BH76" s="116"/>
      <c r="BI76" s="116"/>
      <c r="BJ76" s="116"/>
      <c r="BK76" s="116"/>
      <c r="BL76" s="116"/>
      <c r="BM76" s="116"/>
      <c r="BN76" s="116"/>
      <c r="BO76" s="116"/>
      <c r="BP76" s="116"/>
    </row>
    <row r="77" spans="1:68">
      <c r="A77" s="725"/>
      <c r="B77" s="725"/>
      <c r="C77" s="993"/>
      <c r="D77" s="993"/>
      <c r="E77" s="993"/>
      <c r="F77" s="116"/>
      <c r="G77" s="116"/>
      <c r="H77" s="116"/>
      <c r="I77" s="116"/>
      <c r="J77" s="116"/>
      <c r="K77" s="116"/>
      <c r="L77" s="116"/>
      <c r="M77" s="116"/>
      <c r="N77" s="116"/>
      <c r="O77" s="116"/>
      <c r="P77" s="116"/>
      <c r="Q77" s="116"/>
      <c r="R77" s="116"/>
      <c r="S77" s="116"/>
      <c r="T77" s="116"/>
      <c r="U77" s="116"/>
      <c r="V77" s="116"/>
      <c r="W77" s="116"/>
      <c r="X77" s="116"/>
      <c r="Y77" s="116"/>
      <c r="Z77" s="116"/>
      <c r="AA77" s="116"/>
      <c r="AB77" s="116"/>
      <c r="AC77" s="116"/>
      <c r="AD77" s="116"/>
      <c r="AE77" s="116"/>
      <c r="AF77" s="116"/>
      <c r="AG77" s="116"/>
      <c r="AH77" s="116"/>
      <c r="AI77" s="116"/>
      <c r="AJ77" s="116"/>
      <c r="AK77" s="116"/>
      <c r="AL77" s="116"/>
      <c r="AM77" s="116"/>
      <c r="AN77" s="116"/>
      <c r="AO77" s="116"/>
      <c r="AP77" s="116"/>
      <c r="AQ77" s="116"/>
      <c r="AR77" s="116"/>
      <c r="AS77" s="116"/>
      <c r="AT77" s="116"/>
      <c r="AU77" s="116"/>
      <c r="AV77" s="116"/>
      <c r="AW77" s="116"/>
      <c r="AX77" s="116"/>
      <c r="AY77" s="116"/>
      <c r="AZ77" s="116"/>
      <c r="BA77" s="116"/>
      <c r="BB77" s="116"/>
      <c r="BC77" s="116"/>
      <c r="BD77" s="116"/>
      <c r="BE77" s="116"/>
      <c r="BF77" s="116"/>
      <c r="BG77" s="116"/>
      <c r="BH77" s="116"/>
      <c r="BI77" s="116"/>
      <c r="BJ77" s="116"/>
      <c r="BK77" s="116"/>
      <c r="BL77" s="116"/>
      <c r="BM77" s="116"/>
      <c r="BN77" s="116"/>
      <c r="BO77" s="116"/>
      <c r="BP77" s="116"/>
    </row>
    <row r="78" spans="1:68">
      <c r="A78" s="735"/>
      <c r="B78" s="994"/>
      <c r="C78" s="993"/>
      <c r="D78" s="993"/>
      <c r="E78" s="993"/>
      <c r="F78" s="1029"/>
      <c r="G78" s="1029"/>
      <c r="H78" s="1029"/>
      <c r="I78" s="1029"/>
      <c r="J78" s="1029"/>
      <c r="K78" s="1029"/>
      <c r="L78" s="1029"/>
      <c r="M78" s="1029"/>
      <c r="N78" s="1029"/>
      <c r="O78" s="1029"/>
      <c r="P78" s="1029"/>
      <c r="Q78" s="1029"/>
      <c r="R78" s="1029"/>
      <c r="S78" s="1029"/>
      <c r="T78" s="1029"/>
      <c r="U78" s="1029"/>
      <c r="V78" s="1029"/>
      <c r="W78" s="1029"/>
      <c r="X78" s="1029"/>
      <c r="Y78" s="1029"/>
      <c r="Z78" s="1029"/>
      <c r="AA78" s="1029"/>
      <c r="AB78" s="1029"/>
      <c r="AC78" s="1029"/>
      <c r="AD78" s="1029"/>
      <c r="AE78" s="1029"/>
      <c r="AF78" s="1029"/>
      <c r="AG78" s="1029"/>
      <c r="AH78" s="1029"/>
      <c r="AI78" s="1029"/>
      <c r="AJ78" s="1029"/>
      <c r="AK78" s="1029"/>
      <c r="AL78" s="1029"/>
      <c r="AM78" s="1029"/>
      <c r="AN78" s="1029"/>
      <c r="AO78" s="1029"/>
      <c r="AP78" s="1029"/>
      <c r="AQ78" s="1029"/>
      <c r="AR78" s="1029"/>
      <c r="AS78" s="1029"/>
      <c r="AT78" s="1029"/>
      <c r="AU78" s="1029"/>
      <c r="AV78" s="1029"/>
      <c r="AW78" s="1029"/>
      <c r="AX78" s="1029"/>
      <c r="AY78" s="1029"/>
      <c r="AZ78" s="1029"/>
      <c r="BA78" s="1029"/>
      <c r="BB78" s="1029"/>
      <c r="BC78" s="1029"/>
      <c r="BD78" s="1029"/>
      <c r="BE78" s="1029"/>
      <c r="BF78" s="1029"/>
      <c r="BG78" s="1029"/>
      <c r="BH78" s="1029"/>
      <c r="BI78" s="1029"/>
      <c r="BJ78" s="1029"/>
      <c r="BK78" s="1029"/>
      <c r="BL78" s="1029"/>
      <c r="BM78" s="1029"/>
      <c r="BN78" s="1029"/>
      <c r="BO78" s="1029"/>
      <c r="BP78" s="1029"/>
    </row>
    <row r="79" spans="1:68">
      <c r="A79" s="735"/>
      <c r="B79" s="735"/>
      <c r="C79" s="993"/>
      <c r="D79" s="993"/>
      <c r="E79" s="993"/>
      <c r="F79" s="1029"/>
      <c r="G79" s="1029"/>
      <c r="H79" s="1029"/>
      <c r="I79" s="1029"/>
      <c r="J79" s="1029"/>
      <c r="K79" s="1029"/>
      <c r="L79" s="1029"/>
      <c r="M79" s="1029"/>
      <c r="N79" s="1029"/>
      <c r="O79" s="1029"/>
      <c r="P79" s="1029"/>
      <c r="Q79" s="1029"/>
      <c r="R79" s="1029"/>
      <c r="S79" s="1029"/>
      <c r="T79" s="1029"/>
      <c r="U79" s="1029"/>
      <c r="V79" s="1029"/>
      <c r="W79" s="1029"/>
      <c r="X79" s="1029"/>
      <c r="Y79" s="1029"/>
      <c r="Z79" s="1029"/>
      <c r="AA79" s="1029"/>
      <c r="AB79" s="1029"/>
      <c r="AC79" s="1029"/>
      <c r="AD79" s="1029"/>
      <c r="AE79" s="1029"/>
      <c r="AF79" s="1029"/>
      <c r="AG79" s="1029"/>
      <c r="AH79" s="1029"/>
      <c r="AI79" s="1029"/>
      <c r="AJ79" s="1029"/>
      <c r="AK79" s="1029"/>
      <c r="AL79" s="1029"/>
      <c r="AM79" s="1029"/>
      <c r="AN79" s="1029"/>
      <c r="AO79" s="1029"/>
      <c r="AP79" s="1029"/>
      <c r="AQ79" s="1029"/>
      <c r="AR79" s="1029"/>
      <c r="AS79" s="1029"/>
      <c r="AT79" s="1029"/>
      <c r="AU79" s="1029"/>
      <c r="AV79" s="1029"/>
      <c r="AW79" s="1029"/>
      <c r="AX79" s="1029"/>
      <c r="AY79" s="1029"/>
      <c r="AZ79" s="1029"/>
      <c r="BA79" s="1029"/>
      <c r="BB79" s="1029"/>
      <c r="BC79" s="1029"/>
      <c r="BD79" s="1029"/>
      <c r="BE79" s="1029"/>
      <c r="BF79" s="1029"/>
      <c r="BG79" s="1029"/>
      <c r="BH79" s="1029"/>
      <c r="BI79" s="1029"/>
      <c r="BJ79" s="1029"/>
      <c r="BK79" s="1029"/>
      <c r="BL79" s="1029"/>
      <c r="BM79" s="1029"/>
      <c r="BN79" s="1029"/>
      <c r="BO79" s="1029"/>
      <c r="BP79" s="1029"/>
    </row>
    <row r="80" spans="1:68">
      <c r="A80" s="735"/>
      <c r="B80" s="735"/>
      <c r="C80" s="993"/>
      <c r="D80" s="993"/>
      <c r="E80" s="993"/>
      <c r="F80" s="1029"/>
      <c r="G80" s="1029"/>
      <c r="H80" s="1029"/>
      <c r="I80" s="1029"/>
      <c r="J80" s="1029"/>
      <c r="K80" s="1029"/>
      <c r="L80" s="1029"/>
      <c r="M80" s="1029"/>
      <c r="N80" s="1029"/>
      <c r="O80" s="1029"/>
      <c r="P80" s="1029"/>
      <c r="Q80" s="1029"/>
      <c r="R80" s="1029"/>
      <c r="S80" s="1029"/>
      <c r="T80" s="1029"/>
      <c r="U80" s="1029"/>
      <c r="V80" s="1029"/>
      <c r="W80" s="1029"/>
      <c r="X80" s="1029"/>
      <c r="Y80" s="1029"/>
      <c r="Z80" s="1029"/>
      <c r="AA80" s="1029"/>
      <c r="AB80" s="1029"/>
      <c r="AC80" s="1029"/>
      <c r="AD80" s="1029"/>
      <c r="AE80" s="1029"/>
      <c r="AF80" s="1029"/>
      <c r="AG80" s="1029"/>
      <c r="AH80" s="1029"/>
      <c r="AI80" s="1029"/>
      <c r="AJ80" s="1029"/>
      <c r="AK80" s="1029"/>
      <c r="AL80" s="1029"/>
      <c r="AM80" s="1029"/>
      <c r="AN80" s="1029"/>
      <c r="AO80" s="1029"/>
      <c r="AP80" s="1029"/>
      <c r="AQ80" s="1029"/>
      <c r="AR80" s="1029"/>
      <c r="AS80" s="1029"/>
      <c r="AT80" s="1029"/>
      <c r="AU80" s="1029"/>
      <c r="AV80" s="1029"/>
      <c r="AW80" s="1029"/>
      <c r="AX80" s="1029"/>
      <c r="AY80" s="1029"/>
      <c r="AZ80" s="1029"/>
      <c r="BA80" s="1029"/>
      <c r="BB80" s="1029"/>
      <c r="BC80" s="1029"/>
      <c r="BD80" s="1029"/>
      <c r="BE80" s="1029"/>
      <c r="BF80" s="1029"/>
      <c r="BG80" s="1029"/>
      <c r="BH80" s="1029"/>
      <c r="BI80" s="1029"/>
      <c r="BJ80" s="1029"/>
      <c r="BK80" s="1029"/>
      <c r="BL80" s="1029"/>
      <c r="BM80" s="1029"/>
      <c r="BN80" s="1029"/>
      <c r="BO80" s="1029"/>
      <c r="BP80" s="1029"/>
    </row>
    <row r="81" spans="1:68">
      <c r="A81" s="735"/>
      <c r="B81" s="735"/>
      <c r="C81" s="993"/>
      <c r="D81" s="993"/>
      <c r="E81" s="993"/>
      <c r="F81" s="1029"/>
      <c r="G81" s="1029"/>
      <c r="H81" s="1029"/>
      <c r="I81" s="1029"/>
      <c r="J81" s="1029"/>
      <c r="K81" s="1029"/>
      <c r="L81" s="1029"/>
      <c r="M81" s="1029"/>
      <c r="N81" s="1029"/>
      <c r="O81" s="1029"/>
      <c r="P81" s="1029"/>
      <c r="Q81" s="1029"/>
      <c r="R81" s="1029"/>
      <c r="S81" s="1029"/>
      <c r="T81" s="1029"/>
      <c r="U81" s="1029"/>
      <c r="V81" s="1029"/>
      <c r="W81" s="1029"/>
      <c r="X81" s="1029"/>
      <c r="Y81" s="1029"/>
      <c r="Z81" s="1029"/>
      <c r="AA81" s="1029"/>
      <c r="AB81" s="1029"/>
      <c r="AC81" s="1029"/>
      <c r="AD81" s="1029"/>
      <c r="AE81" s="1029"/>
      <c r="AF81" s="1029"/>
      <c r="AG81" s="1029"/>
      <c r="AH81" s="1029"/>
      <c r="AI81" s="1029"/>
      <c r="AJ81" s="1029"/>
      <c r="AK81" s="1029"/>
      <c r="AL81" s="1029"/>
      <c r="AM81" s="1029"/>
      <c r="AN81" s="1029"/>
      <c r="AO81" s="1029"/>
      <c r="AP81" s="1029"/>
      <c r="AQ81" s="1029"/>
      <c r="AR81" s="1029"/>
      <c r="AS81" s="1029"/>
      <c r="AT81" s="1029"/>
      <c r="AU81" s="1029"/>
      <c r="AV81" s="1029"/>
      <c r="AW81" s="1029"/>
      <c r="AX81" s="1029"/>
      <c r="AY81" s="1029"/>
      <c r="AZ81" s="1029"/>
      <c r="BA81" s="1029"/>
      <c r="BB81" s="1029"/>
      <c r="BC81" s="1029"/>
      <c r="BD81" s="1029"/>
      <c r="BE81" s="1029"/>
      <c r="BF81" s="1029"/>
      <c r="BG81" s="1029"/>
      <c r="BH81" s="1029"/>
      <c r="BI81" s="1029"/>
      <c r="BJ81" s="1029"/>
      <c r="BK81" s="1029"/>
      <c r="BL81" s="1029"/>
      <c r="BM81" s="1029"/>
      <c r="BN81" s="1029"/>
      <c r="BO81" s="1029"/>
      <c r="BP81" s="1029"/>
    </row>
    <row r="82" spans="1:68">
      <c r="A82" s="735"/>
      <c r="B82" s="735"/>
      <c r="C82" s="993"/>
      <c r="D82" s="993"/>
      <c r="E82" s="993"/>
      <c r="F82" s="1029"/>
      <c r="G82" s="1030"/>
      <c r="H82" s="1030"/>
      <c r="I82" s="1030"/>
      <c r="J82" s="1030"/>
      <c r="K82" s="1030"/>
      <c r="L82" s="1030"/>
      <c r="M82" s="1030"/>
      <c r="N82" s="1030"/>
      <c r="O82" s="1030"/>
      <c r="P82" s="1030"/>
      <c r="Q82" s="1030"/>
      <c r="R82" s="1030"/>
      <c r="S82" s="1030"/>
      <c r="T82" s="1030"/>
      <c r="U82" s="1030"/>
      <c r="V82" s="1030"/>
      <c r="W82" s="1030"/>
      <c r="X82" s="1030"/>
      <c r="Y82" s="1030"/>
      <c r="Z82" s="1030"/>
      <c r="AA82" s="1030"/>
      <c r="AB82" s="1030"/>
      <c r="AC82" s="1030"/>
      <c r="AD82" s="1030"/>
      <c r="AE82" s="1030"/>
      <c r="AF82" s="1030"/>
      <c r="AG82" s="1030"/>
      <c r="AH82" s="1030"/>
      <c r="AI82" s="1030"/>
      <c r="AJ82" s="1030"/>
      <c r="AK82" s="1030"/>
      <c r="AL82" s="1030"/>
      <c r="AM82" s="1030"/>
      <c r="AN82" s="1030"/>
      <c r="AO82" s="1030"/>
      <c r="AP82" s="1030"/>
      <c r="AQ82" s="1030"/>
      <c r="AR82" s="1030"/>
      <c r="AS82" s="1030"/>
      <c r="AT82" s="1030"/>
      <c r="AU82" s="1030"/>
      <c r="AV82" s="1030"/>
      <c r="AW82" s="1030"/>
      <c r="AX82" s="1030"/>
      <c r="AY82" s="1030"/>
      <c r="AZ82" s="1030"/>
      <c r="BA82" s="1030"/>
      <c r="BB82" s="1030"/>
      <c r="BC82" s="1030"/>
      <c r="BD82" s="1030"/>
      <c r="BE82" s="1030"/>
      <c r="BF82" s="1030"/>
      <c r="BG82" s="1030"/>
      <c r="BH82" s="1030"/>
      <c r="BI82" s="1030"/>
      <c r="BJ82" s="1030"/>
      <c r="BK82" s="1030"/>
      <c r="BL82" s="1030"/>
      <c r="BM82" s="1030"/>
      <c r="BN82" s="1030"/>
      <c r="BO82" s="1030"/>
      <c r="BP82" s="1030"/>
    </row>
    <row r="83" spans="1:68">
      <c r="A83" s="735"/>
      <c r="B83" s="735"/>
      <c r="C83" s="993"/>
      <c r="D83" s="993"/>
      <c r="E83" s="993"/>
      <c r="F83" s="1030"/>
      <c r="G83" s="1030"/>
      <c r="H83" s="1030"/>
      <c r="I83" s="1030"/>
      <c r="J83" s="1030"/>
      <c r="K83" s="1030"/>
      <c r="L83" s="1030"/>
      <c r="M83" s="1030"/>
      <c r="N83" s="1030"/>
      <c r="O83" s="1030"/>
      <c r="P83" s="1030"/>
      <c r="Q83" s="1030"/>
      <c r="R83" s="1030"/>
      <c r="S83" s="1030"/>
      <c r="T83" s="1030"/>
      <c r="U83" s="1030"/>
      <c r="V83" s="1030"/>
      <c r="W83" s="1030"/>
      <c r="X83" s="1030"/>
      <c r="Y83" s="1030"/>
      <c r="Z83" s="1030"/>
      <c r="AA83" s="1030"/>
      <c r="AB83" s="1030"/>
      <c r="AC83" s="1030"/>
      <c r="AD83" s="1030"/>
      <c r="AE83" s="1030"/>
      <c r="AF83" s="1030"/>
      <c r="AG83" s="1030"/>
      <c r="AH83" s="1030"/>
      <c r="AI83" s="1030"/>
      <c r="AJ83" s="1030"/>
      <c r="AK83" s="1030"/>
      <c r="AL83" s="1030"/>
      <c r="AM83" s="1030"/>
      <c r="AN83" s="1030"/>
      <c r="AO83" s="1030"/>
      <c r="AP83" s="1030"/>
      <c r="AQ83" s="1030"/>
      <c r="AR83" s="1030"/>
      <c r="AS83" s="1030"/>
      <c r="AT83" s="1030"/>
      <c r="AU83" s="1030"/>
      <c r="AV83" s="1030"/>
      <c r="AW83" s="1030"/>
      <c r="AX83" s="1030"/>
      <c r="AY83" s="1030"/>
      <c r="AZ83" s="1030"/>
      <c r="BA83" s="1030"/>
      <c r="BB83" s="1030"/>
      <c r="BC83" s="1030"/>
      <c r="BD83" s="1030"/>
      <c r="BE83" s="1030"/>
      <c r="BF83" s="1030"/>
      <c r="BG83" s="1030"/>
      <c r="BH83" s="1030"/>
      <c r="BI83" s="1030"/>
      <c r="BJ83" s="1030"/>
      <c r="BK83" s="1030"/>
      <c r="BL83" s="1030"/>
      <c r="BM83" s="1030"/>
      <c r="BN83" s="1030"/>
      <c r="BO83" s="1030"/>
      <c r="BP83" s="1030"/>
    </row>
    <row r="84" spans="1:68">
      <c r="C84" s="995"/>
      <c r="D84" s="995"/>
      <c r="E84" s="995"/>
      <c r="F84" s="735"/>
      <c r="G84" s="735"/>
      <c r="H84" s="735"/>
      <c r="I84" s="735"/>
      <c r="J84" s="735"/>
      <c r="K84" s="735"/>
      <c r="L84" s="735"/>
      <c r="M84" s="735"/>
      <c r="N84" s="735"/>
      <c r="O84" s="735"/>
      <c r="P84" s="735"/>
      <c r="Q84" s="735"/>
      <c r="R84" s="735"/>
      <c r="S84" s="735"/>
      <c r="T84" s="735"/>
      <c r="U84" s="735"/>
      <c r="V84" s="735"/>
      <c r="W84" s="735"/>
      <c r="X84" s="735"/>
      <c r="Y84" s="735"/>
      <c r="Z84" s="735"/>
      <c r="AA84" s="735"/>
      <c r="AB84" s="735"/>
      <c r="AC84" s="735"/>
      <c r="AD84" s="735"/>
      <c r="AE84" s="735"/>
      <c r="AF84" s="735"/>
      <c r="AG84" s="735"/>
      <c r="AH84" s="735"/>
      <c r="AI84" s="735"/>
      <c r="AJ84" s="735"/>
      <c r="AK84" s="735"/>
      <c r="AL84" s="735"/>
      <c r="AM84" s="735"/>
      <c r="AN84" s="735"/>
      <c r="AO84" s="735"/>
      <c r="AP84" s="735"/>
      <c r="AQ84" s="735"/>
      <c r="AR84" s="735"/>
      <c r="AS84" s="735"/>
      <c r="AT84" s="735"/>
      <c r="AU84" s="735"/>
      <c r="AV84" s="735"/>
      <c r="AW84" s="735"/>
      <c r="AX84" s="735"/>
      <c r="AY84" s="735"/>
      <c r="AZ84" s="735"/>
      <c r="BA84" s="735"/>
      <c r="BB84" s="735"/>
      <c r="BC84" s="735"/>
      <c r="BD84" s="735"/>
      <c r="BE84" s="735"/>
      <c r="BF84" s="735"/>
      <c r="BG84" s="735"/>
      <c r="BH84" s="735"/>
      <c r="BI84" s="735"/>
      <c r="BJ84" s="735"/>
      <c r="BK84" s="735"/>
      <c r="BL84" s="735"/>
      <c r="BM84" s="735"/>
      <c r="BN84" s="735"/>
      <c r="BO84" s="735"/>
      <c r="BP84" s="735"/>
    </row>
  </sheetData>
  <sheetProtection algorithmName="SHA-512" hashValue="BBIkJ4De+uzkliF08Q2meDJJZvag2+QtSYvJw0Jnk+x/DZWcmwncBQEG24f27mlNEIgD7jO7mmrUcgiclj3P2A==" saltValue="m1go9GWu3m2PMoURVbAK5Q==" spinCount="100000" sheet="1" objects="1" scenarios="1"/>
  <mergeCells count="300">
    <mergeCell ref="AL32:AV33"/>
    <mergeCell ref="AW32:AY33"/>
    <mergeCell ref="AS29:AV29"/>
    <mergeCell ref="AW29:AY31"/>
    <mergeCell ref="AZ29:BB30"/>
    <mergeCell ref="BG29:BP31"/>
    <mergeCell ref="R29:T31"/>
    <mergeCell ref="U29:W30"/>
    <mergeCell ref="X29:X30"/>
    <mergeCell ref="Y29:Y30"/>
    <mergeCell ref="Z29:Z30"/>
    <mergeCell ref="AA29:AA30"/>
    <mergeCell ref="AC29:AC30"/>
    <mergeCell ref="AD29:AG30"/>
    <mergeCell ref="AH29:AK30"/>
    <mergeCell ref="AL29:AN29"/>
    <mergeCell ref="AO29:AR29"/>
    <mergeCell ref="D41:BP41"/>
    <mergeCell ref="A3:BP3"/>
    <mergeCell ref="D34:BP35"/>
    <mergeCell ref="D36:BP36"/>
    <mergeCell ref="D37:BP38"/>
    <mergeCell ref="D39:BP40"/>
    <mergeCell ref="AZ32:BB33"/>
    <mergeCell ref="BC32:BF33"/>
    <mergeCell ref="BG32:BP33"/>
    <mergeCell ref="A34:B34"/>
    <mergeCell ref="AI31:AJ31"/>
    <mergeCell ref="AL31:AN31"/>
    <mergeCell ref="AO31:AR31"/>
    <mergeCell ref="AS31:AV31"/>
    <mergeCell ref="AZ31:BB31"/>
    <mergeCell ref="A32:W33"/>
    <mergeCell ref="AD32:AG33"/>
    <mergeCell ref="AH32:AK33"/>
    <mergeCell ref="AL30:AN30"/>
    <mergeCell ref="AO30:AR30"/>
    <mergeCell ref="AS30:AV30"/>
    <mergeCell ref="U31:W31"/>
    <mergeCell ref="AE31:AF31"/>
    <mergeCell ref="AB29:AB30"/>
    <mergeCell ref="A29:A31"/>
    <mergeCell ref="B29:F30"/>
    <mergeCell ref="G29:L31"/>
    <mergeCell ref="M29:M31"/>
    <mergeCell ref="N29:N31"/>
    <mergeCell ref="O29:Q29"/>
    <mergeCell ref="B31:D31"/>
    <mergeCell ref="E31:F31"/>
    <mergeCell ref="B28:D28"/>
    <mergeCell ref="E28:F28"/>
    <mergeCell ref="O30:Q31"/>
    <mergeCell ref="A26:A28"/>
    <mergeCell ref="B26:F27"/>
    <mergeCell ref="G26:L28"/>
    <mergeCell ref="M26:M28"/>
    <mergeCell ref="N26:N28"/>
    <mergeCell ref="O26:Q26"/>
    <mergeCell ref="AE28:AF28"/>
    <mergeCell ref="AI28:AJ28"/>
    <mergeCell ref="AL28:AN28"/>
    <mergeCell ref="AZ26:BB27"/>
    <mergeCell ref="BG26:BP28"/>
    <mergeCell ref="O27:Q28"/>
    <mergeCell ref="AL27:AN27"/>
    <mergeCell ref="AO27:AR27"/>
    <mergeCell ref="AS27:AV27"/>
    <mergeCell ref="AO28:AR28"/>
    <mergeCell ref="AS28:AV28"/>
    <mergeCell ref="AZ28:BB28"/>
    <mergeCell ref="AD26:AG27"/>
    <mergeCell ref="AH26:AK27"/>
    <mergeCell ref="AL26:AN26"/>
    <mergeCell ref="AO26:AR26"/>
    <mergeCell ref="AS26:AV26"/>
    <mergeCell ref="AW26:AY28"/>
    <mergeCell ref="X26:X27"/>
    <mergeCell ref="Y26:Y27"/>
    <mergeCell ref="Z26:Z27"/>
    <mergeCell ref="AA26:AA27"/>
    <mergeCell ref="AB26:AB27"/>
    <mergeCell ref="AC26:AC27"/>
    <mergeCell ref="R26:T28"/>
    <mergeCell ref="U26:W27"/>
    <mergeCell ref="B25:D25"/>
    <mergeCell ref="E25:F25"/>
    <mergeCell ref="U25:W25"/>
    <mergeCell ref="U28:W28"/>
    <mergeCell ref="BG23:BP25"/>
    <mergeCell ref="O24:Q25"/>
    <mergeCell ref="AL24:AN24"/>
    <mergeCell ref="AO24:AR24"/>
    <mergeCell ref="AS24:AV24"/>
    <mergeCell ref="AO25:AR25"/>
    <mergeCell ref="AA23:AA24"/>
    <mergeCell ref="AB23:AB24"/>
    <mergeCell ref="AC23:AC24"/>
    <mergeCell ref="AD23:AG24"/>
    <mergeCell ref="AH23:AK24"/>
    <mergeCell ref="AL23:AN23"/>
    <mergeCell ref="O23:Q23"/>
    <mergeCell ref="R23:T25"/>
    <mergeCell ref="U23:W24"/>
    <mergeCell ref="X23:X24"/>
    <mergeCell ref="Y23:Y24"/>
    <mergeCell ref="Z23:Z24"/>
    <mergeCell ref="AS25:AV25"/>
    <mergeCell ref="AZ25:BB25"/>
    <mergeCell ref="AE25:AF25"/>
    <mergeCell ref="AI25:AJ25"/>
    <mergeCell ref="AL25:AN25"/>
    <mergeCell ref="AZ22:BB22"/>
    <mergeCell ref="A23:A25"/>
    <mergeCell ref="B23:F24"/>
    <mergeCell ref="G23:L25"/>
    <mergeCell ref="M23:M25"/>
    <mergeCell ref="N23:N25"/>
    <mergeCell ref="A20:A22"/>
    <mergeCell ref="B20:F21"/>
    <mergeCell ref="G20:L22"/>
    <mergeCell ref="M20:M22"/>
    <mergeCell ref="N20:N22"/>
    <mergeCell ref="B22:D22"/>
    <mergeCell ref="E22:F22"/>
    <mergeCell ref="AO23:AR23"/>
    <mergeCell ref="AS23:AV23"/>
    <mergeCell ref="AW23:AY25"/>
    <mergeCell ref="AZ23:BB24"/>
    <mergeCell ref="AS20:AV20"/>
    <mergeCell ref="AW20:AY22"/>
    <mergeCell ref="AZ20:BB21"/>
    <mergeCell ref="BG20:BP22"/>
    <mergeCell ref="O21:Q22"/>
    <mergeCell ref="AL21:AN21"/>
    <mergeCell ref="AO21:AR21"/>
    <mergeCell ref="AS21:AV21"/>
    <mergeCell ref="U22:W22"/>
    <mergeCell ref="AE22:AF22"/>
    <mergeCell ref="AB20:AB21"/>
    <mergeCell ref="AC20:AC21"/>
    <mergeCell ref="AD20:AG21"/>
    <mergeCell ref="AH20:AK21"/>
    <mergeCell ref="AL20:AN20"/>
    <mergeCell ref="AO20:AR20"/>
    <mergeCell ref="R20:T22"/>
    <mergeCell ref="U20:W21"/>
    <mergeCell ref="X20:X21"/>
    <mergeCell ref="Y20:Y21"/>
    <mergeCell ref="Z20:Z21"/>
    <mergeCell ref="AA20:AA21"/>
    <mergeCell ref="O20:Q20"/>
    <mergeCell ref="AI22:AJ22"/>
    <mergeCell ref="AL22:AN22"/>
    <mergeCell ref="AO22:AR22"/>
    <mergeCell ref="AS22:AV22"/>
    <mergeCell ref="AE19:AF19"/>
    <mergeCell ref="AI19:AJ19"/>
    <mergeCell ref="AL19:AN19"/>
    <mergeCell ref="AZ17:BB18"/>
    <mergeCell ref="BG17:BP19"/>
    <mergeCell ref="O18:Q19"/>
    <mergeCell ref="AL18:AN18"/>
    <mergeCell ref="AO18:AR18"/>
    <mergeCell ref="AS18:AV18"/>
    <mergeCell ref="AO19:AR19"/>
    <mergeCell ref="AS19:AV19"/>
    <mergeCell ref="AZ19:BB19"/>
    <mergeCell ref="AD17:AG18"/>
    <mergeCell ref="AH17:AK18"/>
    <mergeCell ref="AL17:AN17"/>
    <mergeCell ref="AO17:AR17"/>
    <mergeCell ref="AS17:AV17"/>
    <mergeCell ref="AW17:AY19"/>
    <mergeCell ref="X17:X18"/>
    <mergeCell ref="Y17:Y18"/>
    <mergeCell ref="Z17:Z18"/>
    <mergeCell ref="AA17:AA18"/>
    <mergeCell ref="AB17:AB18"/>
    <mergeCell ref="AC17:AC18"/>
    <mergeCell ref="A17:A19"/>
    <mergeCell ref="B17:F18"/>
    <mergeCell ref="G17:L19"/>
    <mergeCell ref="M17:M19"/>
    <mergeCell ref="N17:N19"/>
    <mergeCell ref="O17:Q17"/>
    <mergeCell ref="R17:T19"/>
    <mergeCell ref="U17:W18"/>
    <mergeCell ref="B16:D16"/>
    <mergeCell ref="E16:F16"/>
    <mergeCell ref="U16:W16"/>
    <mergeCell ref="B19:D19"/>
    <mergeCell ref="E19:F19"/>
    <mergeCell ref="U19:W19"/>
    <mergeCell ref="BG14:BP16"/>
    <mergeCell ref="O15:Q16"/>
    <mergeCell ref="AL15:AN15"/>
    <mergeCell ref="AO15:AR15"/>
    <mergeCell ref="AS15:AV15"/>
    <mergeCell ref="AO16:AR16"/>
    <mergeCell ref="AA14:AA15"/>
    <mergeCell ref="AB14:AB15"/>
    <mergeCell ref="AC14:AC15"/>
    <mergeCell ref="AD14:AG15"/>
    <mergeCell ref="AH14:AK15"/>
    <mergeCell ref="AL14:AN14"/>
    <mergeCell ref="O14:Q14"/>
    <mergeCell ref="R14:T16"/>
    <mergeCell ref="U14:W15"/>
    <mergeCell ref="X14:X15"/>
    <mergeCell ref="Y14:Y15"/>
    <mergeCell ref="Z14:Z15"/>
    <mergeCell ref="AS16:AV16"/>
    <mergeCell ref="AZ16:BB16"/>
    <mergeCell ref="AE16:AF16"/>
    <mergeCell ref="AI16:AJ16"/>
    <mergeCell ref="AL16:AN16"/>
    <mergeCell ref="AZ13:BB13"/>
    <mergeCell ref="A14:A16"/>
    <mergeCell ref="B14:F15"/>
    <mergeCell ref="G14:L16"/>
    <mergeCell ref="M14:M16"/>
    <mergeCell ref="N14:N16"/>
    <mergeCell ref="A11:A13"/>
    <mergeCell ref="B11:F12"/>
    <mergeCell ref="G11:L13"/>
    <mergeCell ref="M11:M13"/>
    <mergeCell ref="N11:N13"/>
    <mergeCell ref="B13:D13"/>
    <mergeCell ref="E13:F13"/>
    <mergeCell ref="AO14:AR14"/>
    <mergeCell ref="AS14:AV14"/>
    <mergeCell ref="AW14:AY16"/>
    <mergeCell ref="AZ14:BB15"/>
    <mergeCell ref="AS11:AV11"/>
    <mergeCell ref="AW11:AY13"/>
    <mergeCell ref="BG11:BP13"/>
    <mergeCell ref="O12:Q13"/>
    <mergeCell ref="AL12:AN12"/>
    <mergeCell ref="AO12:AR12"/>
    <mergeCell ref="AS12:AV12"/>
    <mergeCell ref="U13:W13"/>
    <mergeCell ref="AE13:AF13"/>
    <mergeCell ref="AB11:AB12"/>
    <mergeCell ref="AC11:AC12"/>
    <mergeCell ref="AD11:AG12"/>
    <mergeCell ref="AH11:AK12"/>
    <mergeCell ref="AL11:AN11"/>
    <mergeCell ref="AO11:AR11"/>
    <mergeCell ref="R11:T13"/>
    <mergeCell ref="U11:W12"/>
    <mergeCell ref="X11:X12"/>
    <mergeCell ref="Y11:Y12"/>
    <mergeCell ref="Z11:Z12"/>
    <mergeCell ref="AA11:AA12"/>
    <mergeCell ref="O11:Q11"/>
    <mergeCell ref="AI13:AJ13"/>
    <mergeCell ref="AL13:AN13"/>
    <mergeCell ref="AO13:AR13"/>
    <mergeCell ref="AS13:AV13"/>
    <mergeCell ref="BC5:BF10"/>
    <mergeCell ref="E9:F10"/>
    <mergeCell ref="AL9:AN9"/>
    <mergeCell ref="AO9:AR9"/>
    <mergeCell ref="AS9:AV9"/>
    <mergeCell ref="AZ9:BB10"/>
    <mergeCell ref="AE10:AF10"/>
    <mergeCell ref="AI10:AJ10"/>
    <mergeCell ref="AL10:AN10"/>
    <mergeCell ref="AO10:AR10"/>
    <mergeCell ref="O8:Q10"/>
    <mergeCell ref="U8:W10"/>
    <mergeCell ref="X8:Y10"/>
    <mergeCell ref="AL8:AN8"/>
    <mergeCell ref="AO8:AR8"/>
    <mergeCell ref="AS8:AV8"/>
    <mergeCell ref="AS10:AV10"/>
    <mergeCell ref="B9:D10"/>
    <mergeCell ref="AZ11:BB12"/>
    <mergeCell ref="A1:BP1"/>
    <mergeCell ref="A5:A10"/>
    <mergeCell ref="B5:F8"/>
    <mergeCell ref="G5:L10"/>
    <mergeCell ref="M5:M10"/>
    <mergeCell ref="N5:N10"/>
    <mergeCell ref="O5:Q7"/>
    <mergeCell ref="R5:T10"/>
    <mergeCell ref="BG5:BP6"/>
    <mergeCell ref="AD6:AG9"/>
    <mergeCell ref="AH6:AK9"/>
    <mergeCell ref="U7:Y7"/>
    <mergeCell ref="Z7:AA10"/>
    <mergeCell ref="AB7:AC10"/>
    <mergeCell ref="AL7:AV7"/>
    <mergeCell ref="AZ7:BB8"/>
    <mergeCell ref="BG7:BP10"/>
    <mergeCell ref="U5:AC6"/>
    <mergeCell ref="AD5:AK5"/>
    <mergeCell ref="AL5:AV6"/>
    <mergeCell ref="AW5:AY10"/>
    <mergeCell ref="AZ5:BB6"/>
  </mergeCells>
  <phoneticPr fontId="4"/>
  <conditionalFormatting sqref="B13:D13">
    <cfRule type="containsBlanks" dxfId="340" priority="15">
      <formula>LEN(TRIM(B13))=0</formula>
    </cfRule>
  </conditionalFormatting>
  <conditionalFormatting sqref="B16:D16">
    <cfRule type="containsBlanks" dxfId="339" priority="13">
      <formula>LEN(TRIM(B16))=0</formula>
    </cfRule>
  </conditionalFormatting>
  <conditionalFormatting sqref="B19:D19">
    <cfRule type="containsBlanks" dxfId="338" priority="11">
      <formula>LEN(TRIM(B19))=0</formula>
    </cfRule>
  </conditionalFormatting>
  <conditionalFormatting sqref="B22:D22">
    <cfRule type="containsBlanks" dxfId="337" priority="9">
      <formula>LEN(TRIM(B22))=0</formula>
    </cfRule>
  </conditionalFormatting>
  <conditionalFormatting sqref="B25:D25">
    <cfRule type="containsBlanks" dxfId="336" priority="7">
      <formula>LEN(TRIM(B25))=0</formula>
    </cfRule>
  </conditionalFormatting>
  <conditionalFormatting sqref="B28:D28">
    <cfRule type="containsBlanks" dxfId="335" priority="5">
      <formula>LEN(TRIM(B28))=0</formula>
    </cfRule>
  </conditionalFormatting>
  <conditionalFormatting sqref="B31:D31">
    <cfRule type="containsBlanks" dxfId="334" priority="3">
      <formula>LEN(TRIM(B31))=0</formula>
    </cfRule>
  </conditionalFormatting>
  <conditionalFormatting sqref="B11:F12 E13:F13">
    <cfRule type="containsBlanks" dxfId="333" priority="16">
      <formula>LEN(TRIM(B11))=0</formula>
    </cfRule>
  </conditionalFormatting>
  <conditionalFormatting sqref="B14:F15 E16:F16">
    <cfRule type="containsBlanks" dxfId="332" priority="14">
      <formula>LEN(TRIM(B14))=0</formula>
    </cfRule>
  </conditionalFormatting>
  <conditionalFormatting sqref="B17:F18 E19:F19">
    <cfRule type="containsBlanks" dxfId="331" priority="12">
      <formula>LEN(TRIM(B17))=0</formula>
    </cfRule>
  </conditionalFormatting>
  <conditionalFormatting sqref="B20:F21 E22:F22">
    <cfRule type="containsBlanks" dxfId="330" priority="10">
      <formula>LEN(TRIM(B20))=0</formula>
    </cfRule>
  </conditionalFormatting>
  <conditionalFormatting sqref="B23:F24 E25:F25">
    <cfRule type="containsBlanks" dxfId="329" priority="8">
      <formula>LEN(TRIM(B23))=0</formula>
    </cfRule>
  </conditionalFormatting>
  <conditionalFormatting sqref="B26:F27 E28:F28">
    <cfRule type="containsBlanks" dxfId="328" priority="6">
      <formula>LEN(TRIM(B26))=0</formula>
    </cfRule>
  </conditionalFormatting>
  <conditionalFormatting sqref="B29:F30 E31:F31">
    <cfRule type="containsBlanks" dxfId="327" priority="4">
      <formula>LEN(TRIM(B29))=0</formula>
    </cfRule>
  </conditionalFormatting>
  <conditionalFormatting sqref="B53:G53 M53:M73 B54:F55 B56:G56 B57:F58 B59:G59 B60:F61 B62:G62 B63:F64 B65:G65 B66:F67 B68:G68 B69:F70 B71:G71 B72:F73">
    <cfRule type="containsBlanks" dxfId="326" priority="28">
      <formula>LEN(TRIM(B53))=0</formula>
    </cfRule>
  </conditionalFormatting>
  <conditionalFormatting sqref="G11 AO11:AR30 AD11:AN31 AS11:AV31 G14 G17 G20">
    <cfRule type="containsBlanks" dxfId="325" priority="25">
      <formula>LEN(TRIM(G11))=0</formula>
    </cfRule>
  </conditionalFormatting>
  <conditionalFormatting sqref="G26">
    <cfRule type="containsBlanks" dxfId="324" priority="21">
      <formula>LEN(TRIM(G26))=0</formula>
    </cfRule>
  </conditionalFormatting>
  <conditionalFormatting sqref="G29">
    <cfRule type="containsBlanks" dxfId="323" priority="23">
      <formula>LEN(TRIM(G29))=0</formula>
    </cfRule>
  </conditionalFormatting>
  <conditionalFormatting sqref="M11:M31 G23">
    <cfRule type="containsBlanks" dxfId="322" priority="19">
      <formula>LEN(TRIM(G11))=0</formula>
    </cfRule>
  </conditionalFormatting>
  <conditionalFormatting sqref="N11:O12 N13 N14:O15 N16 N17:O18 N19 N20:O21 N22">
    <cfRule type="containsBlanks" dxfId="321" priority="24">
      <formula>LEN(TRIM(N11))=0</formula>
    </cfRule>
  </conditionalFormatting>
  <conditionalFormatting sqref="N26:O27 N28">
    <cfRule type="containsBlanks" dxfId="320" priority="20">
      <formula>LEN(TRIM(N26))=0</formula>
    </cfRule>
  </conditionalFormatting>
  <conditionalFormatting sqref="N29:O30 N31">
    <cfRule type="containsBlanks" dxfId="319" priority="22">
      <formula>LEN(TRIM(N29))=0</formula>
    </cfRule>
  </conditionalFormatting>
  <conditionalFormatting sqref="N53:O54 R53:T73 N55 N56:O57 N58 N59:O60 N61 N62:O63 N64 N65:O66 N67 N68:O69 N70 N71:O72 N73">
    <cfRule type="containsBlanks" dxfId="318" priority="27">
      <formula>LEN(TRIM(N53))=0</formula>
    </cfRule>
  </conditionalFormatting>
  <conditionalFormatting sqref="R11:T31 N23:O24 N25">
    <cfRule type="containsBlanks" dxfId="317" priority="18">
      <formula>LEN(TRIM(N11))=0</formula>
    </cfRule>
  </conditionalFormatting>
  <conditionalFormatting sqref="U11:X31 Z11:Z31">
    <cfRule type="containsBlanks" dxfId="316" priority="17">
      <formula>LEN(TRIM(U11))=0</formula>
    </cfRule>
  </conditionalFormatting>
  <conditionalFormatting sqref="U53:BF73">
    <cfRule type="containsBlanks" dxfId="315" priority="1">
      <formula>LEN(TRIM(U53))=0</formula>
    </cfRule>
  </conditionalFormatting>
  <conditionalFormatting sqref="AO31">
    <cfRule type="containsBlanks" dxfId="314" priority="30">
      <formula>LEN(TRIM(AO31))=0</formula>
    </cfRule>
  </conditionalFormatting>
  <conditionalFormatting sqref="AZ11:BB31">
    <cfRule type="containsBlanks" dxfId="313" priority="2">
      <formula>LEN(TRIM(AZ11))=0</formula>
    </cfRule>
  </conditionalFormatting>
  <conditionalFormatting sqref="BG11 BG14 BG17 BG20 BG23 BG26 BG29">
    <cfRule type="containsBlanks" dxfId="312" priority="29">
      <formula>LEN(TRIM(BG11))=0</formula>
    </cfRule>
  </conditionalFormatting>
  <conditionalFormatting sqref="BG53 BG56 BG59 BG62 BG65 BG68 BG71">
    <cfRule type="containsBlanks" dxfId="311" priority="26">
      <formula>LEN(TRIM(BG53))=0</formula>
    </cfRule>
  </conditionalFormatting>
  <dataValidations count="4">
    <dataValidation type="list" allowBlank="1" showInputMessage="1" showErrorMessage="1" sqref="B31:D31 B13:D13 B16:D16 B19:D19 B22:D22 B25:D25 B28:D28" xr:uid="{5F135956-5A46-4478-8861-66B2E4C22E69}">
      <formula1>"　,常勤,短時間"</formula1>
    </dataValidation>
    <dataValidation type="list" allowBlank="1" showInputMessage="1" showErrorMessage="1" sqref="O69 O60 O72 O54 O63 O66 O57 O30 O18 O15 O12 O21 O27 O24" xr:uid="{8C3353F7-C277-4F8A-9FDF-3ED23617C6DB}">
      <formula1>"　,施設長,保育士,看護師,准看護師,管理栄養士,栄養士,調理師,子育て支援員（地域型保育コース）,家庭的保育者,幼稚園教諭,小学校教諭,養護教諭"</formula1>
    </dataValidation>
    <dataValidation type="list" allowBlank="1" showInputMessage="1" showErrorMessage="1" sqref="O71:Q71 O68:Q68 O65:Q65 O62:Q62 O59:Q59 O56:Q56 O53:Q53 N53:N73 O11:Q11 O29:Q29 O20:Q20 O17:Q17 O14:Q14 O26:Q26 N11:N31 O23:Q23" xr:uid="{588D5F69-17B2-4B08-87D2-AFBD50E43E3E}">
      <formula1>"　,有,無"</formula1>
    </dataValidation>
    <dataValidation type="list" allowBlank="1" showInputMessage="1" showErrorMessage="1" sqref="R53:T73 R11:T31" xr:uid="{AB85342B-1314-4B96-BD8C-8A499B8B6D92}">
      <formula1>"　,大学院,大学,短大,専門学校,高校,中学校,特別支援学校"</formula1>
    </dataValidation>
  </dataValidations>
  <printOptions horizontalCentered="1"/>
  <pageMargins left="0.39370078740157483" right="0.19685039370078741" top="0.62992125984251968" bottom="0.39370078740157483" header="0.19685039370078741" footer="0.19685039370078741"/>
  <pageSetup paperSize="9" scale="96" fitToWidth="0" fitToHeight="0" orientation="landscape" cellComments="asDisplayed" r:id="rId1"/>
  <headerFooter alignWithMargins="0"/>
  <rowBreaks count="1" manualBreakCount="1">
    <brk id="42" max="67" man="1"/>
  </rowBreaks>
  <drawing r:id="rId2"/>
  <legacyDrawing r:id="rId3"/>
  <mc:AlternateContent xmlns:mc="http://schemas.openxmlformats.org/markup-compatibility/2006">
    <mc:Choice Requires="x14">
      <controls>
        <mc:AlternateContent xmlns:mc="http://schemas.openxmlformats.org/markup-compatibility/2006">
          <mc:Choice Requires="x14">
            <control shapeId="1307649" r:id="rId4" name="Check Box 1">
              <controlPr defaultSize="0" autoFill="0" autoLine="0" autoPict="0">
                <anchor moveWithCells="1" sizeWithCells="1">
                  <from>
                    <xdr:col>54</xdr:col>
                    <xdr:colOff>38100</xdr:colOff>
                    <xdr:row>10</xdr:row>
                    <xdr:rowOff>114300</xdr:rowOff>
                  </from>
                  <to>
                    <xdr:col>58</xdr:col>
                    <xdr:colOff>0</xdr:colOff>
                    <xdr:row>11</xdr:row>
                    <xdr:rowOff>114300</xdr:rowOff>
                  </to>
                </anchor>
              </controlPr>
            </control>
          </mc:Choice>
        </mc:AlternateContent>
        <mc:AlternateContent xmlns:mc="http://schemas.openxmlformats.org/markup-compatibility/2006">
          <mc:Choice Requires="x14">
            <control shapeId="1307650" r:id="rId5" name="Check Box 2">
              <controlPr defaultSize="0" autoFill="0" autoLine="0" autoPict="0">
                <anchor moveWithCells="1" sizeWithCells="1">
                  <from>
                    <xdr:col>54</xdr:col>
                    <xdr:colOff>38100</xdr:colOff>
                    <xdr:row>11</xdr:row>
                    <xdr:rowOff>133350</xdr:rowOff>
                  </from>
                  <to>
                    <xdr:col>58</xdr:col>
                    <xdr:colOff>0</xdr:colOff>
                    <xdr:row>12</xdr:row>
                    <xdr:rowOff>133350</xdr:rowOff>
                  </to>
                </anchor>
              </controlPr>
            </control>
          </mc:Choice>
        </mc:AlternateContent>
        <mc:AlternateContent xmlns:mc="http://schemas.openxmlformats.org/markup-compatibility/2006">
          <mc:Choice Requires="x14">
            <control shapeId="1307651" r:id="rId6" name="Check Box 3">
              <controlPr defaultSize="0" autoFill="0" autoLine="0" autoPict="0">
                <anchor moveWithCells="1" sizeWithCells="1">
                  <from>
                    <xdr:col>54</xdr:col>
                    <xdr:colOff>38100</xdr:colOff>
                    <xdr:row>13</xdr:row>
                    <xdr:rowOff>104775</xdr:rowOff>
                  </from>
                  <to>
                    <xdr:col>58</xdr:col>
                    <xdr:colOff>0</xdr:colOff>
                    <xdr:row>14</xdr:row>
                    <xdr:rowOff>104775</xdr:rowOff>
                  </to>
                </anchor>
              </controlPr>
            </control>
          </mc:Choice>
        </mc:AlternateContent>
        <mc:AlternateContent xmlns:mc="http://schemas.openxmlformats.org/markup-compatibility/2006">
          <mc:Choice Requires="x14">
            <control shapeId="1307652" r:id="rId7" name="Check Box 4">
              <controlPr defaultSize="0" autoFill="0" autoLine="0" autoPict="0">
                <anchor moveWithCells="1" sizeWithCells="1">
                  <from>
                    <xdr:col>54</xdr:col>
                    <xdr:colOff>38100</xdr:colOff>
                    <xdr:row>14</xdr:row>
                    <xdr:rowOff>123825</xdr:rowOff>
                  </from>
                  <to>
                    <xdr:col>58</xdr:col>
                    <xdr:colOff>0</xdr:colOff>
                    <xdr:row>15</xdr:row>
                    <xdr:rowOff>123825</xdr:rowOff>
                  </to>
                </anchor>
              </controlPr>
            </control>
          </mc:Choice>
        </mc:AlternateContent>
        <mc:AlternateContent xmlns:mc="http://schemas.openxmlformats.org/markup-compatibility/2006">
          <mc:Choice Requires="x14">
            <control shapeId="1307653" r:id="rId8" name="Check Box 5">
              <controlPr defaultSize="0" autoFill="0" autoLine="0" autoPict="0">
                <anchor moveWithCells="1" sizeWithCells="1">
                  <from>
                    <xdr:col>54</xdr:col>
                    <xdr:colOff>38100</xdr:colOff>
                    <xdr:row>16</xdr:row>
                    <xdr:rowOff>85725</xdr:rowOff>
                  </from>
                  <to>
                    <xdr:col>58</xdr:col>
                    <xdr:colOff>0</xdr:colOff>
                    <xdr:row>17</xdr:row>
                    <xdr:rowOff>85725</xdr:rowOff>
                  </to>
                </anchor>
              </controlPr>
            </control>
          </mc:Choice>
        </mc:AlternateContent>
        <mc:AlternateContent xmlns:mc="http://schemas.openxmlformats.org/markup-compatibility/2006">
          <mc:Choice Requires="x14">
            <control shapeId="1307654" r:id="rId9" name="Check Box 6">
              <controlPr defaultSize="0" autoFill="0" autoLine="0" autoPict="0">
                <anchor moveWithCells="1" sizeWithCells="1">
                  <from>
                    <xdr:col>54</xdr:col>
                    <xdr:colOff>38100</xdr:colOff>
                    <xdr:row>17</xdr:row>
                    <xdr:rowOff>104775</xdr:rowOff>
                  </from>
                  <to>
                    <xdr:col>58</xdr:col>
                    <xdr:colOff>0</xdr:colOff>
                    <xdr:row>18</xdr:row>
                    <xdr:rowOff>104775</xdr:rowOff>
                  </to>
                </anchor>
              </controlPr>
            </control>
          </mc:Choice>
        </mc:AlternateContent>
        <mc:AlternateContent xmlns:mc="http://schemas.openxmlformats.org/markup-compatibility/2006">
          <mc:Choice Requires="x14">
            <control shapeId="1307655" r:id="rId10" name="Check Box 7">
              <controlPr defaultSize="0" autoFill="0" autoLine="0" autoPict="0">
                <anchor moveWithCells="1" sizeWithCells="1">
                  <from>
                    <xdr:col>54</xdr:col>
                    <xdr:colOff>38100</xdr:colOff>
                    <xdr:row>19</xdr:row>
                    <xdr:rowOff>104775</xdr:rowOff>
                  </from>
                  <to>
                    <xdr:col>58</xdr:col>
                    <xdr:colOff>0</xdr:colOff>
                    <xdr:row>20</xdr:row>
                    <xdr:rowOff>104775</xdr:rowOff>
                  </to>
                </anchor>
              </controlPr>
            </control>
          </mc:Choice>
        </mc:AlternateContent>
        <mc:AlternateContent xmlns:mc="http://schemas.openxmlformats.org/markup-compatibility/2006">
          <mc:Choice Requires="x14">
            <control shapeId="1307656" r:id="rId11" name="Check Box 8">
              <controlPr defaultSize="0" autoFill="0" autoLine="0" autoPict="0">
                <anchor moveWithCells="1" sizeWithCells="1">
                  <from>
                    <xdr:col>54</xdr:col>
                    <xdr:colOff>38100</xdr:colOff>
                    <xdr:row>20</xdr:row>
                    <xdr:rowOff>123825</xdr:rowOff>
                  </from>
                  <to>
                    <xdr:col>58</xdr:col>
                    <xdr:colOff>0</xdr:colOff>
                    <xdr:row>21</xdr:row>
                    <xdr:rowOff>123825</xdr:rowOff>
                  </to>
                </anchor>
              </controlPr>
            </control>
          </mc:Choice>
        </mc:AlternateContent>
        <mc:AlternateContent xmlns:mc="http://schemas.openxmlformats.org/markup-compatibility/2006">
          <mc:Choice Requires="x14">
            <control shapeId="1307657" r:id="rId12" name="Check Box 9">
              <controlPr defaultSize="0" autoFill="0" autoLine="0" autoPict="0">
                <anchor moveWithCells="1" sizeWithCells="1">
                  <from>
                    <xdr:col>54</xdr:col>
                    <xdr:colOff>38100</xdr:colOff>
                    <xdr:row>22</xdr:row>
                    <xdr:rowOff>95250</xdr:rowOff>
                  </from>
                  <to>
                    <xdr:col>58</xdr:col>
                    <xdr:colOff>0</xdr:colOff>
                    <xdr:row>23</xdr:row>
                    <xdr:rowOff>95250</xdr:rowOff>
                  </to>
                </anchor>
              </controlPr>
            </control>
          </mc:Choice>
        </mc:AlternateContent>
        <mc:AlternateContent xmlns:mc="http://schemas.openxmlformats.org/markup-compatibility/2006">
          <mc:Choice Requires="x14">
            <control shapeId="1307658" r:id="rId13" name="Check Box 10">
              <controlPr defaultSize="0" autoFill="0" autoLine="0" autoPict="0">
                <anchor moveWithCells="1" sizeWithCells="1">
                  <from>
                    <xdr:col>54</xdr:col>
                    <xdr:colOff>38100</xdr:colOff>
                    <xdr:row>23</xdr:row>
                    <xdr:rowOff>114300</xdr:rowOff>
                  </from>
                  <to>
                    <xdr:col>58</xdr:col>
                    <xdr:colOff>0</xdr:colOff>
                    <xdr:row>24</xdr:row>
                    <xdr:rowOff>114300</xdr:rowOff>
                  </to>
                </anchor>
              </controlPr>
            </control>
          </mc:Choice>
        </mc:AlternateContent>
        <mc:AlternateContent xmlns:mc="http://schemas.openxmlformats.org/markup-compatibility/2006">
          <mc:Choice Requires="x14">
            <control shapeId="1307659" r:id="rId14" name="Check Box 11">
              <controlPr defaultSize="0" autoFill="0" autoLine="0" autoPict="0">
                <anchor moveWithCells="1" sizeWithCells="1">
                  <from>
                    <xdr:col>54</xdr:col>
                    <xdr:colOff>38100</xdr:colOff>
                    <xdr:row>25</xdr:row>
                    <xdr:rowOff>95250</xdr:rowOff>
                  </from>
                  <to>
                    <xdr:col>58</xdr:col>
                    <xdr:colOff>0</xdr:colOff>
                    <xdr:row>26</xdr:row>
                    <xdr:rowOff>95250</xdr:rowOff>
                  </to>
                </anchor>
              </controlPr>
            </control>
          </mc:Choice>
        </mc:AlternateContent>
        <mc:AlternateContent xmlns:mc="http://schemas.openxmlformats.org/markup-compatibility/2006">
          <mc:Choice Requires="x14">
            <control shapeId="1307660" r:id="rId15" name="Check Box 12">
              <controlPr defaultSize="0" autoFill="0" autoLine="0" autoPict="0">
                <anchor moveWithCells="1" sizeWithCells="1">
                  <from>
                    <xdr:col>54</xdr:col>
                    <xdr:colOff>38100</xdr:colOff>
                    <xdr:row>26</xdr:row>
                    <xdr:rowOff>114300</xdr:rowOff>
                  </from>
                  <to>
                    <xdr:col>58</xdr:col>
                    <xdr:colOff>0</xdr:colOff>
                    <xdr:row>27</xdr:row>
                    <xdr:rowOff>114300</xdr:rowOff>
                  </to>
                </anchor>
              </controlPr>
            </control>
          </mc:Choice>
        </mc:AlternateContent>
        <mc:AlternateContent xmlns:mc="http://schemas.openxmlformats.org/markup-compatibility/2006">
          <mc:Choice Requires="x14">
            <control shapeId="1307661" r:id="rId16" name="Check Box 13">
              <controlPr defaultSize="0" autoFill="0" autoLine="0" autoPict="0">
                <anchor moveWithCells="1" sizeWithCells="1">
                  <from>
                    <xdr:col>54</xdr:col>
                    <xdr:colOff>38100</xdr:colOff>
                    <xdr:row>28</xdr:row>
                    <xdr:rowOff>95250</xdr:rowOff>
                  </from>
                  <to>
                    <xdr:col>58</xdr:col>
                    <xdr:colOff>0</xdr:colOff>
                    <xdr:row>29</xdr:row>
                    <xdr:rowOff>95250</xdr:rowOff>
                  </to>
                </anchor>
              </controlPr>
            </control>
          </mc:Choice>
        </mc:AlternateContent>
        <mc:AlternateContent xmlns:mc="http://schemas.openxmlformats.org/markup-compatibility/2006">
          <mc:Choice Requires="x14">
            <control shapeId="1307662" r:id="rId17" name="Check Box 14">
              <controlPr defaultSize="0" autoFill="0" autoLine="0" autoPict="0">
                <anchor moveWithCells="1" sizeWithCells="1">
                  <from>
                    <xdr:col>54</xdr:col>
                    <xdr:colOff>38100</xdr:colOff>
                    <xdr:row>29</xdr:row>
                    <xdr:rowOff>114300</xdr:rowOff>
                  </from>
                  <to>
                    <xdr:col>58</xdr:col>
                    <xdr:colOff>0</xdr:colOff>
                    <xdr:row>30</xdr:row>
                    <xdr:rowOff>114300</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5A0CC9-B0C0-48AD-92EA-CBCB75CB961E}">
  <sheetPr>
    <tabColor theme="7" tint="0.59999389629810485"/>
  </sheetPr>
  <dimension ref="A1:BY166"/>
  <sheetViews>
    <sheetView showGridLines="0" view="pageBreakPreview" zoomScaleNormal="100" zoomScaleSheetLayoutView="100" workbookViewId="0">
      <selection sqref="A1:BP1"/>
    </sheetView>
  </sheetViews>
  <sheetFormatPr defaultColWidth="8" defaultRowHeight="12"/>
  <cols>
    <col min="1" max="6" width="2.375" style="538" customWidth="1"/>
    <col min="7" max="11" width="2" style="538" customWidth="1"/>
    <col min="12" max="14" width="2.625" style="538" customWidth="1"/>
    <col min="15" max="17" width="3.125" style="538" customWidth="1"/>
    <col min="18" max="20" width="1.875" style="538" customWidth="1"/>
    <col min="21" max="21" width="2.125" style="538" customWidth="1"/>
    <col min="22" max="22" width="1.625" style="538" customWidth="1"/>
    <col min="23" max="23" width="2.125" style="538" customWidth="1"/>
    <col min="24" max="28" width="2.625" style="538" customWidth="1"/>
    <col min="29" max="29" width="2.375" style="538" customWidth="1"/>
    <col min="30" max="31" width="1.875" style="538" customWidth="1"/>
    <col min="32" max="32" width="2.875" style="538" customWidth="1"/>
    <col min="33" max="35" width="1.875" style="538" customWidth="1"/>
    <col min="36" max="36" width="2.875" style="538" customWidth="1"/>
    <col min="37" max="37" width="1.875" style="538" customWidth="1"/>
    <col min="38" max="40" width="2.625" style="538" customWidth="1"/>
    <col min="41" max="51" width="2" style="538" customWidth="1"/>
    <col min="52" max="54" width="2.125" style="538" customWidth="1"/>
    <col min="55" max="58" width="1.875" style="538" customWidth="1"/>
    <col min="59" max="61" width="2.125" style="538" customWidth="1"/>
    <col min="62" max="62" width="2.625" style="538" customWidth="1"/>
    <col min="63" max="68" width="1.875" style="538" customWidth="1"/>
    <col min="69" max="71" width="2.125" style="538" customWidth="1"/>
    <col min="72" max="73" width="8" style="538" hidden="1" customWidth="1"/>
    <col min="74" max="16384" width="8" style="538"/>
  </cols>
  <sheetData>
    <row r="1" spans="1:74" ht="14.1" customHeight="1">
      <c r="A1" s="3372" t="s">
        <v>1435</v>
      </c>
      <c r="B1" s="3373"/>
      <c r="C1" s="3373"/>
      <c r="D1" s="3373"/>
      <c r="E1" s="3373"/>
      <c r="F1" s="3373"/>
      <c r="G1" s="3373"/>
      <c r="H1" s="3373"/>
      <c r="I1" s="3373"/>
      <c r="J1" s="3373"/>
      <c r="K1" s="3373"/>
      <c r="L1" s="3373"/>
      <c r="M1" s="3373"/>
      <c r="N1" s="3373"/>
      <c r="O1" s="3373"/>
      <c r="P1" s="3373"/>
      <c r="Q1" s="3373"/>
      <c r="R1" s="3373"/>
      <c r="S1" s="3373"/>
      <c r="T1" s="3373"/>
      <c r="U1" s="3373"/>
      <c r="V1" s="3373"/>
      <c r="W1" s="3373"/>
      <c r="X1" s="3373"/>
      <c r="Y1" s="3373"/>
      <c r="Z1" s="3373"/>
      <c r="AA1" s="3373"/>
      <c r="AB1" s="3373"/>
      <c r="AC1" s="3373"/>
      <c r="AD1" s="3373"/>
      <c r="AE1" s="3373"/>
      <c r="AF1" s="3373"/>
      <c r="AG1" s="3373"/>
      <c r="AH1" s="3373"/>
      <c r="AI1" s="3373"/>
      <c r="AJ1" s="3373"/>
      <c r="AK1" s="3373"/>
      <c r="AL1" s="3373"/>
      <c r="AM1" s="3373"/>
      <c r="AN1" s="3373"/>
      <c r="AO1" s="3373"/>
      <c r="AP1" s="3373"/>
      <c r="AQ1" s="3373"/>
      <c r="AR1" s="3373"/>
      <c r="AS1" s="3373"/>
      <c r="AT1" s="3373"/>
      <c r="AU1" s="3373"/>
      <c r="AV1" s="3373"/>
      <c r="AW1" s="3373"/>
      <c r="AX1" s="3373"/>
      <c r="AY1" s="3373"/>
      <c r="AZ1" s="3373"/>
      <c r="BA1" s="3373"/>
      <c r="BB1" s="3373"/>
      <c r="BC1" s="3373"/>
      <c r="BD1" s="3373"/>
      <c r="BE1" s="3373"/>
      <c r="BF1" s="3373"/>
      <c r="BG1" s="3373"/>
      <c r="BH1" s="3373"/>
      <c r="BI1" s="3373"/>
      <c r="BJ1" s="3373"/>
      <c r="BK1" s="3373"/>
      <c r="BL1" s="3373"/>
      <c r="BM1" s="3373"/>
      <c r="BN1" s="3373"/>
      <c r="BO1" s="3373"/>
      <c r="BP1" s="3373"/>
      <c r="BR1" s="646"/>
      <c r="BS1" s="646"/>
      <c r="BT1" s="646"/>
      <c r="BU1" s="646"/>
      <c r="BV1" s="646"/>
    </row>
    <row r="2" spans="1:74" ht="5.0999999999999996" customHeight="1"/>
    <row r="3" spans="1:74" ht="14.1" customHeight="1">
      <c r="A3" s="3627" t="s">
        <v>1638</v>
      </c>
      <c r="B3" s="3627"/>
      <c r="C3" s="3627"/>
      <c r="D3" s="3627"/>
      <c r="E3" s="3627"/>
      <c r="F3" s="3627"/>
      <c r="G3" s="3627"/>
      <c r="H3" s="3627"/>
      <c r="I3" s="3627"/>
      <c r="J3" s="3627"/>
      <c r="K3" s="3627"/>
      <c r="L3" s="3627"/>
      <c r="M3" s="3627"/>
      <c r="N3" s="3627"/>
      <c r="O3" s="3627"/>
      <c r="P3" s="3627"/>
      <c r="Q3" s="3627"/>
      <c r="R3" s="3627"/>
      <c r="S3" s="3627"/>
      <c r="T3" s="3627"/>
      <c r="U3" s="3627"/>
      <c r="V3" s="3627"/>
      <c r="W3" s="3627"/>
      <c r="X3" s="3627"/>
      <c r="Y3" s="3627"/>
      <c r="Z3" s="3627"/>
      <c r="AA3" s="3627"/>
      <c r="AB3" s="3627"/>
      <c r="AC3" s="3627"/>
      <c r="AD3" s="3627"/>
      <c r="AE3" s="3627"/>
      <c r="AF3" s="3627"/>
      <c r="AG3" s="3627"/>
      <c r="AH3" s="3627"/>
      <c r="AI3" s="3627"/>
      <c r="AJ3" s="3627"/>
      <c r="AK3" s="3627"/>
      <c r="AL3" s="3627"/>
      <c r="AM3" s="3627"/>
      <c r="AN3" s="3627"/>
      <c r="AO3" s="3627"/>
      <c r="AP3" s="3627"/>
      <c r="AQ3" s="3627"/>
      <c r="AR3" s="3627"/>
      <c r="AS3" s="3627"/>
      <c r="AT3" s="3627"/>
      <c r="AU3" s="3627"/>
      <c r="AV3" s="3627"/>
      <c r="AW3" s="3627"/>
      <c r="AX3" s="3627"/>
      <c r="AY3" s="3627"/>
      <c r="AZ3" s="3627"/>
      <c r="BA3" s="3627"/>
      <c r="BB3" s="3627"/>
      <c r="BC3" s="3627"/>
      <c r="BD3" s="3627"/>
      <c r="BE3" s="3627"/>
      <c r="BF3" s="3627"/>
      <c r="BG3" s="3627"/>
      <c r="BH3" s="3627"/>
      <c r="BI3" s="3627"/>
      <c r="BJ3" s="3627"/>
      <c r="BK3" s="3627"/>
      <c r="BL3" s="3627"/>
      <c r="BM3" s="3627"/>
      <c r="BN3" s="3627"/>
      <c r="BO3" s="3627"/>
      <c r="BP3" s="3627"/>
    </row>
    <row r="4" spans="1:74" ht="6.95" customHeight="1" thickBot="1">
      <c r="A4" s="946"/>
      <c r="B4" s="946"/>
      <c r="C4" s="539"/>
      <c r="D4" s="539"/>
      <c r="E4" s="539"/>
      <c r="F4" s="539"/>
      <c r="G4" s="539"/>
      <c r="H4" s="539"/>
      <c r="I4" s="539"/>
      <c r="J4" s="539"/>
      <c r="K4" s="539"/>
      <c r="L4" s="539"/>
      <c r="M4" s="539"/>
      <c r="N4" s="539"/>
      <c r="O4" s="539"/>
      <c r="P4" s="539"/>
      <c r="Q4" s="539"/>
      <c r="R4" s="539"/>
      <c r="S4" s="539"/>
      <c r="T4" s="539"/>
      <c r="U4" s="539"/>
      <c r="V4" s="539"/>
      <c r="W4" s="539"/>
      <c r="X4" s="539"/>
      <c r="Y4" s="539"/>
      <c r="Z4" s="539"/>
      <c r="AA4" s="539"/>
      <c r="AB4" s="539"/>
      <c r="AC4" s="539"/>
      <c r="AD4" s="539"/>
      <c r="AE4" s="539"/>
      <c r="AF4" s="539"/>
      <c r="AG4" s="539"/>
      <c r="AH4" s="539"/>
      <c r="AI4" s="539"/>
      <c r="AJ4" s="539"/>
    </row>
    <row r="5" spans="1:74" s="735" customFormat="1" ht="12.95" customHeight="1">
      <c r="A5" s="3374" t="s">
        <v>55</v>
      </c>
      <c r="B5" s="3376" t="s">
        <v>56</v>
      </c>
      <c r="C5" s="3377"/>
      <c r="D5" s="3377"/>
      <c r="E5" s="3377"/>
      <c r="F5" s="3378"/>
      <c r="G5" s="3376" t="s">
        <v>51</v>
      </c>
      <c r="H5" s="3377"/>
      <c r="I5" s="3377"/>
      <c r="J5" s="3377"/>
      <c r="K5" s="3377"/>
      <c r="L5" s="3378"/>
      <c r="M5" s="3383" t="s">
        <v>52</v>
      </c>
      <c r="N5" s="3386" t="s">
        <v>935</v>
      </c>
      <c r="O5" s="3389" t="s">
        <v>936</v>
      </c>
      <c r="P5" s="3390"/>
      <c r="Q5" s="3391"/>
      <c r="R5" s="3389" t="s">
        <v>96</v>
      </c>
      <c r="S5" s="3390"/>
      <c r="T5" s="3391"/>
      <c r="U5" s="3376" t="s">
        <v>57</v>
      </c>
      <c r="V5" s="3377"/>
      <c r="W5" s="3377"/>
      <c r="X5" s="3377"/>
      <c r="Y5" s="3377"/>
      <c r="Z5" s="3377"/>
      <c r="AA5" s="3377"/>
      <c r="AB5" s="3377"/>
      <c r="AC5" s="3377"/>
      <c r="AD5" s="3426" t="s">
        <v>1291</v>
      </c>
      <c r="AE5" s="3427"/>
      <c r="AF5" s="3427"/>
      <c r="AG5" s="3427"/>
      <c r="AH5" s="3427"/>
      <c r="AI5" s="3427"/>
      <c r="AJ5" s="3427"/>
      <c r="AK5" s="3428"/>
      <c r="AL5" s="3429" t="s">
        <v>1427</v>
      </c>
      <c r="AM5" s="3430"/>
      <c r="AN5" s="3430"/>
      <c r="AO5" s="3430"/>
      <c r="AP5" s="3430"/>
      <c r="AQ5" s="3430"/>
      <c r="AR5" s="3430"/>
      <c r="AS5" s="3430"/>
      <c r="AT5" s="3430"/>
      <c r="AU5" s="3430"/>
      <c r="AV5" s="3431"/>
      <c r="AW5" s="3435" t="s">
        <v>1189</v>
      </c>
      <c r="AX5" s="3436"/>
      <c r="AY5" s="3436"/>
      <c r="AZ5" s="3441" t="s">
        <v>257</v>
      </c>
      <c r="BA5" s="3442"/>
      <c r="BB5" s="3443"/>
      <c r="BC5" s="3447" t="s">
        <v>1444</v>
      </c>
      <c r="BD5" s="3448"/>
      <c r="BE5" s="3448"/>
      <c r="BF5" s="3449"/>
      <c r="BG5" s="3392" t="s">
        <v>1639</v>
      </c>
      <c r="BH5" s="3390"/>
      <c r="BI5" s="3390"/>
      <c r="BJ5" s="3390"/>
      <c r="BK5" s="3390"/>
      <c r="BL5" s="3390"/>
      <c r="BM5" s="3390"/>
      <c r="BN5" s="3390"/>
      <c r="BO5" s="3390"/>
      <c r="BP5" s="3393"/>
    </row>
    <row r="6" spans="1:74" s="735" customFormat="1" ht="12.95" customHeight="1">
      <c r="A6" s="3375"/>
      <c r="B6" s="3363"/>
      <c r="C6" s="3364"/>
      <c r="D6" s="3364"/>
      <c r="E6" s="3364"/>
      <c r="F6" s="3379"/>
      <c r="G6" s="3363"/>
      <c r="H6" s="3364"/>
      <c r="I6" s="3364"/>
      <c r="J6" s="3364"/>
      <c r="K6" s="3364"/>
      <c r="L6" s="3379"/>
      <c r="M6" s="3384"/>
      <c r="N6" s="3387"/>
      <c r="O6" s="2158"/>
      <c r="P6" s="2159"/>
      <c r="Q6" s="2160"/>
      <c r="R6" s="2158"/>
      <c r="S6" s="2159"/>
      <c r="T6" s="2160"/>
      <c r="U6" s="3424"/>
      <c r="V6" s="3425"/>
      <c r="W6" s="3425"/>
      <c r="X6" s="3425"/>
      <c r="Y6" s="3425"/>
      <c r="Z6" s="3425"/>
      <c r="AA6" s="3425"/>
      <c r="AB6" s="3425"/>
      <c r="AC6" s="3425"/>
      <c r="AD6" s="3397" t="s">
        <v>1640</v>
      </c>
      <c r="AE6" s="3398"/>
      <c r="AF6" s="3398"/>
      <c r="AG6" s="3398"/>
      <c r="AH6" s="3401" t="s">
        <v>1641</v>
      </c>
      <c r="AI6" s="3398"/>
      <c r="AJ6" s="3398"/>
      <c r="AK6" s="3402"/>
      <c r="AL6" s="3432"/>
      <c r="AM6" s="3433"/>
      <c r="AN6" s="3433"/>
      <c r="AO6" s="3433"/>
      <c r="AP6" s="3433"/>
      <c r="AQ6" s="3433"/>
      <c r="AR6" s="3433"/>
      <c r="AS6" s="3433"/>
      <c r="AT6" s="3433"/>
      <c r="AU6" s="3433"/>
      <c r="AV6" s="3434"/>
      <c r="AW6" s="3437"/>
      <c r="AX6" s="3438"/>
      <c r="AY6" s="3438"/>
      <c r="AZ6" s="3444"/>
      <c r="BA6" s="3445"/>
      <c r="BB6" s="3446"/>
      <c r="BC6" s="3450"/>
      <c r="BD6" s="3451"/>
      <c r="BE6" s="3451"/>
      <c r="BF6" s="3452"/>
      <c r="BG6" s="3394"/>
      <c r="BH6" s="3395"/>
      <c r="BI6" s="3395"/>
      <c r="BJ6" s="3395"/>
      <c r="BK6" s="3395"/>
      <c r="BL6" s="3395"/>
      <c r="BM6" s="3395"/>
      <c r="BN6" s="3395"/>
      <c r="BO6" s="3395"/>
      <c r="BP6" s="3396"/>
    </row>
    <row r="7" spans="1:74" s="735" customFormat="1" ht="15" customHeight="1">
      <c r="A7" s="3375"/>
      <c r="B7" s="3363"/>
      <c r="C7" s="3364"/>
      <c r="D7" s="3364"/>
      <c r="E7" s="3364"/>
      <c r="F7" s="3379"/>
      <c r="G7" s="3363"/>
      <c r="H7" s="3364"/>
      <c r="I7" s="3364"/>
      <c r="J7" s="3364"/>
      <c r="K7" s="3364"/>
      <c r="L7" s="3379"/>
      <c r="M7" s="3384"/>
      <c r="N7" s="3387"/>
      <c r="O7" s="2161"/>
      <c r="P7" s="2162"/>
      <c r="Q7" s="2163"/>
      <c r="R7" s="2158"/>
      <c r="S7" s="2159"/>
      <c r="T7" s="2160"/>
      <c r="U7" s="3405" t="s">
        <v>58</v>
      </c>
      <c r="V7" s="3406"/>
      <c r="W7" s="3406"/>
      <c r="X7" s="3406"/>
      <c r="Y7" s="3406"/>
      <c r="Z7" s="3401" t="s">
        <v>60</v>
      </c>
      <c r="AA7" s="3398"/>
      <c r="AB7" s="3407" t="s">
        <v>98</v>
      </c>
      <c r="AC7" s="3408"/>
      <c r="AD7" s="3399"/>
      <c r="AE7" s="3400"/>
      <c r="AF7" s="3400"/>
      <c r="AG7" s="3400"/>
      <c r="AH7" s="3403"/>
      <c r="AI7" s="3400"/>
      <c r="AJ7" s="3400"/>
      <c r="AK7" s="3404"/>
      <c r="AL7" s="3409" t="s">
        <v>1642</v>
      </c>
      <c r="AM7" s="3410"/>
      <c r="AN7" s="3410"/>
      <c r="AO7" s="3410"/>
      <c r="AP7" s="3410"/>
      <c r="AQ7" s="3410"/>
      <c r="AR7" s="3410"/>
      <c r="AS7" s="3410"/>
      <c r="AT7" s="3410"/>
      <c r="AU7" s="3410"/>
      <c r="AV7" s="3411"/>
      <c r="AW7" s="3437"/>
      <c r="AX7" s="3438"/>
      <c r="AY7" s="3438"/>
      <c r="AZ7" s="3412" t="s">
        <v>258</v>
      </c>
      <c r="BA7" s="3413"/>
      <c r="BB7" s="3414"/>
      <c r="BC7" s="3450"/>
      <c r="BD7" s="3451"/>
      <c r="BE7" s="3451"/>
      <c r="BF7" s="3452"/>
      <c r="BG7" s="3418" t="s">
        <v>1428</v>
      </c>
      <c r="BH7" s="3419"/>
      <c r="BI7" s="3419"/>
      <c r="BJ7" s="3419"/>
      <c r="BK7" s="3419"/>
      <c r="BL7" s="3419"/>
      <c r="BM7" s="3419"/>
      <c r="BN7" s="3419"/>
      <c r="BO7" s="3419"/>
      <c r="BP7" s="3420"/>
    </row>
    <row r="8" spans="1:74" s="735" customFormat="1" ht="15" customHeight="1">
      <c r="A8" s="3375"/>
      <c r="B8" s="3380"/>
      <c r="C8" s="3381"/>
      <c r="D8" s="3381"/>
      <c r="E8" s="3381"/>
      <c r="F8" s="3382"/>
      <c r="G8" s="3363"/>
      <c r="H8" s="3364"/>
      <c r="I8" s="3364"/>
      <c r="J8" s="3364"/>
      <c r="K8" s="3364"/>
      <c r="L8" s="3379"/>
      <c r="M8" s="3384"/>
      <c r="N8" s="3387"/>
      <c r="O8" s="3437" t="s">
        <v>850</v>
      </c>
      <c r="P8" s="3438"/>
      <c r="Q8" s="3473"/>
      <c r="R8" s="2158"/>
      <c r="S8" s="2159"/>
      <c r="T8" s="2160"/>
      <c r="U8" s="3407" t="s">
        <v>1429</v>
      </c>
      <c r="V8" s="3408"/>
      <c r="W8" s="3408"/>
      <c r="X8" s="3407" t="s">
        <v>97</v>
      </c>
      <c r="Y8" s="3474"/>
      <c r="Z8" s="3400"/>
      <c r="AA8" s="3400"/>
      <c r="AB8" s="2158"/>
      <c r="AC8" s="2159"/>
      <c r="AD8" s="3399"/>
      <c r="AE8" s="3400"/>
      <c r="AF8" s="3400"/>
      <c r="AG8" s="3400"/>
      <c r="AH8" s="3403"/>
      <c r="AI8" s="3400"/>
      <c r="AJ8" s="3400"/>
      <c r="AK8" s="3404"/>
      <c r="AL8" s="3475" t="s">
        <v>1673</v>
      </c>
      <c r="AM8" s="3476"/>
      <c r="AN8" s="3477"/>
      <c r="AO8" s="3478" t="s">
        <v>1674</v>
      </c>
      <c r="AP8" s="3479"/>
      <c r="AQ8" s="3479"/>
      <c r="AR8" s="3480"/>
      <c r="AS8" s="3478" t="s">
        <v>1182</v>
      </c>
      <c r="AT8" s="3479"/>
      <c r="AU8" s="3479"/>
      <c r="AV8" s="3480"/>
      <c r="AW8" s="3437"/>
      <c r="AX8" s="3438"/>
      <c r="AY8" s="3438"/>
      <c r="AZ8" s="3415"/>
      <c r="BA8" s="3416"/>
      <c r="BB8" s="3417"/>
      <c r="BC8" s="3450"/>
      <c r="BD8" s="3451"/>
      <c r="BE8" s="3451"/>
      <c r="BF8" s="3452"/>
      <c r="BG8" s="3418"/>
      <c r="BH8" s="3419"/>
      <c r="BI8" s="3419"/>
      <c r="BJ8" s="3419"/>
      <c r="BK8" s="3419"/>
      <c r="BL8" s="3419"/>
      <c r="BM8" s="3419"/>
      <c r="BN8" s="3419"/>
      <c r="BO8" s="3419"/>
      <c r="BP8" s="3420"/>
    </row>
    <row r="9" spans="1:74" s="735" customFormat="1" ht="15" customHeight="1">
      <c r="A9" s="3375"/>
      <c r="B9" s="3360" t="s">
        <v>262</v>
      </c>
      <c r="C9" s="3361"/>
      <c r="D9" s="3362"/>
      <c r="E9" s="3456" t="s">
        <v>261</v>
      </c>
      <c r="F9" s="3457"/>
      <c r="G9" s="3363"/>
      <c r="H9" s="3364"/>
      <c r="I9" s="3364"/>
      <c r="J9" s="3364"/>
      <c r="K9" s="3364"/>
      <c r="L9" s="3379"/>
      <c r="M9" s="3384"/>
      <c r="N9" s="3387"/>
      <c r="O9" s="3437"/>
      <c r="P9" s="3438"/>
      <c r="Q9" s="3473"/>
      <c r="R9" s="2158"/>
      <c r="S9" s="2159"/>
      <c r="T9" s="2160"/>
      <c r="U9" s="2158"/>
      <c r="V9" s="2159"/>
      <c r="W9" s="2159"/>
      <c r="X9" s="2158"/>
      <c r="Y9" s="2160"/>
      <c r="Z9" s="3400"/>
      <c r="AA9" s="3400"/>
      <c r="AB9" s="2158"/>
      <c r="AC9" s="2159"/>
      <c r="AD9" s="3399"/>
      <c r="AE9" s="3400"/>
      <c r="AF9" s="3400"/>
      <c r="AG9" s="3400"/>
      <c r="AH9" s="3403"/>
      <c r="AI9" s="3400"/>
      <c r="AJ9" s="3400"/>
      <c r="AK9" s="3404"/>
      <c r="AL9" s="3460" t="s">
        <v>1675</v>
      </c>
      <c r="AM9" s="3461"/>
      <c r="AN9" s="3462"/>
      <c r="AO9" s="3460" t="s">
        <v>1676</v>
      </c>
      <c r="AP9" s="3461"/>
      <c r="AQ9" s="3461"/>
      <c r="AR9" s="3462"/>
      <c r="AS9" s="3460" t="s">
        <v>1183</v>
      </c>
      <c r="AT9" s="3461"/>
      <c r="AU9" s="3461"/>
      <c r="AV9" s="3462"/>
      <c r="AW9" s="3437"/>
      <c r="AX9" s="3438"/>
      <c r="AY9" s="3438"/>
      <c r="AZ9" s="3415" t="s">
        <v>259</v>
      </c>
      <c r="BA9" s="3416"/>
      <c r="BB9" s="3417"/>
      <c r="BC9" s="3450"/>
      <c r="BD9" s="3451"/>
      <c r="BE9" s="3451"/>
      <c r="BF9" s="3452"/>
      <c r="BG9" s="3418"/>
      <c r="BH9" s="3419"/>
      <c r="BI9" s="3419"/>
      <c r="BJ9" s="3419"/>
      <c r="BK9" s="3419"/>
      <c r="BL9" s="3419"/>
      <c r="BM9" s="3419"/>
      <c r="BN9" s="3419"/>
      <c r="BO9" s="3419"/>
      <c r="BP9" s="3420"/>
    </row>
    <row r="10" spans="1:74" s="735" customFormat="1" ht="15" customHeight="1">
      <c r="A10" s="3375"/>
      <c r="B10" s="3363"/>
      <c r="C10" s="3364"/>
      <c r="D10" s="3365"/>
      <c r="E10" s="3458"/>
      <c r="F10" s="3459"/>
      <c r="G10" s="3363"/>
      <c r="H10" s="3364"/>
      <c r="I10" s="3364"/>
      <c r="J10" s="3364"/>
      <c r="K10" s="3364"/>
      <c r="L10" s="3379"/>
      <c r="M10" s="3385"/>
      <c r="N10" s="3388"/>
      <c r="O10" s="3437"/>
      <c r="P10" s="3438"/>
      <c r="Q10" s="3473"/>
      <c r="R10" s="2158"/>
      <c r="S10" s="2159"/>
      <c r="T10" s="2160"/>
      <c r="U10" s="2158"/>
      <c r="V10" s="2159"/>
      <c r="W10" s="2159"/>
      <c r="X10" s="2158"/>
      <c r="Y10" s="2160"/>
      <c r="Z10" s="3400"/>
      <c r="AA10" s="3400"/>
      <c r="AB10" s="2158"/>
      <c r="AC10" s="2159"/>
      <c r="AD10" s="947" t="s">
        <v>27</v>
      </c>
      <c r="AE10" s="3466" t="s">
        <v>266</v>
      </c>
      <c r="AF10" s="3466"/>
      <c r="AG10" s="948" t="s">
        <v>17</v>
      </c>
      <c r="AH10" s="949" t="s">
        <v>27</v>
      </c>
      <c r="AI10" s="3466" t="s">
        <v>266</v>
      </c>
      <c r="AJ10" s="3466"/>
      <c r="AK10" s="950" t="s">
        <v>17</v>
      </c>
      <c r="AL10" s="3467" t="s">
        <v>1677</v>
      </c>
      <c r="AM10" s="3468"/>
      <c r="AN10" s="3469"/>
      <c r="AO10" s="3470" t="s">
        <v>1181</v>
      </c>
      <c r="AP10" s="3471"/>
      <c r="AQ10" s="3471"/>
      <c r="AR10" s="3472"/>
      <c r="AS10" s="3467" t="s">
        <v>162</v>
      </c>
      <c r="AT10" s="3468"/>
      <c r="AU10" s="3468"/>
      <c r="AV10" s="3469"/>
      <c r="AW10" s="3439"/>
      <c r="AX10" s="3440"/>
      <c r="AY10" s="3440"/>
      <c r="AZ10" s="3463"/>
      <c r="BA10" s="3464"/>
      <c r="BB10" s="3465"/>
      <c r="BC10" s="3453"/>
      <c r="BD10" s="3454"/>
      <c r="BE10" s="3454"/>
      <c r="BF10" s="3455"/>
      <c r="BG10" s="3421"/>
      <c r="BH10" s="3422"/>
      <c r="BI10" s="3422"/>
      <c r="BJ10" s="3422"/>
      <c r="BK10" s="3422"/>
      <c r="BL10" s="3422"/>
      <c r="BM10" s="3422"/>
      <c r="BN10" s="3422"/>
      <c r="BO10" s="3422"/>
      <c r="BP10" s="3423"/>
    </row>
    <row r="11" spans="1:74" s="735" customFormat="1" ht="15" customHeight="1">
      <c r="A11" s="3555">
        <v>1</v>
      </c>
      <c r="B11" s="3770"/>
      <c r="C11" s="3771"/>
      <c r="D11" s="3771"/>
      <c r="E11" s="3771"/>
      <c r="F11" s="3772"/>
      <c r="G11" s="3770"/>
      <c r="H11" s="3771"/>
      <c r="I11" s="3771"/>
      <c r="J11" s="3771"/>
      <c r="K11" s="3771"/>
      <c r="L11" s="3772"/>
      <c r="M11" s="3773"/>
      <c r="N11" s="3774"/>
      <c r="O11" s="3744"/>
      <c r="P11" s="3745"/>
      <c r="Q11" s="3746"/>
      <c r="R11" s="3728"/>
      <c r="S11" s="3729"/>
      <c r="T11" s="3730"/>
      <c r="U11" s="3734"/>
      <c r="V11" s="3735"/>
      <c r="W11" s="3736"/>
      <c r="X11" s="3740"/>
      <c r="Y11" s="3524" t="s">
        <v>99</v>
      </c>
      <c r="Z11" s="3742"/>
      <c r="AA11" s="3524" t="s">
        <v>99</v>
      </c>
      <c r="AB11" s="3501">
        <f>IF((X13+Z13)&gt;=12,X11+Z11+1,X11+Z11)</f>
        <v>0</v>
      </c>
      <c r="AC11" s="3503" t="s">
        <v>99</v>
      </c>
      <c r="AD11" s="3717"/>
      <c r="AE11" s="3718"/>
      <c r="AF11" s="3718"/>
      <c r="AG11" s="3718"/>
      <c r="AH11" s="3721"/>
      <c r="AI11" s="3718"/>
      <c r="AJ11" s="3718"/>
      <c r="AK11" s="3722"/>
      <c r="AL11" s="3725"/>
      <c r="AM11" s="3726"/>
      <c r="AN11" s="3727"/>
      <c r="AO11" s="3725"/>
      <c r="AP11" s="3726"/>
      <c r="AQ11" s="3726"/>
      <c r="AR11" s="3727"/>
      <c r="AS11" s="3783"/>
      <c r="AT11" s="3784"/>
      <c r="AU11" s="3784"/>
      <c r="AV11" s="3785"/>
      <c r="AW11" s="3574">
        <f>AH11+SUM(AL11:AV13)</f>
        <v>0</v>
      </c>
      <c r="AX11" s="3575"/>
      <c r="AY11" s="3575"/>
      <c r="AZ11" s="3786"/>
      <c r="BA11" s="3787"/>
      <c r="BB11" s="3788"/>
      <c r="BC11" s="951"/>
      <c r="BD11" s="952"/>
      <c r="BE11" s="952"/>
      <c r="BF11" s="953"/>
      <c r="BG11" s="3696"/>
      <c r="BH11" s="3697"/>
      <c r="BI11" s="3697"/>
      <c r="BJ11" s="3697"/>
      <c r="BK11" s="3697"/>
      <c r="BL11" s="3697"/>
      <c r="BM11" s="3697"/>
      <c r="BN11" s="3697"/>
      <c r="BO11" s="3697"/>
      <c r="BP11" s="3698"/>
    </row>
    <row r="12" spans="1:74" s="735" customFormat="1" ht="15" customHeight="1">
      <c r="A12" s="3543"/>
      <c r="B12" s="3758"/>
      <c r="C12" s="3759"/>
      <c r="D12" s="3759"/>
      <c r="E12" s="3759"/>
      <c r="F12" s="3760"/>
      <c r="G12" s="3761"/>
      <c r="H12" s="3762"/>
      <c r="I12" s="3762"/>
      <c r="J12" s="3762"/>
      <c r="K12" s="3762"/>
      <c r="L12" s="3763"/>
      <c r="M12" s="3765"/>
      <c r="N12" s="3768"/>
      <c r="O12" s="3705"/>
      <c r="P12" s="3706"/>
      <c r="Q12" s="3707"/>
      <c r="R12" s="3731"/>
      <c r="S12" s="3732"/>
      <c r="T12" s="3733"/>
      <c r="U12" s="3737"/>
      <c r="V12" s="3738"/>
      <c r="W12" s="3739"/>
      <c r="X12" s="3741"/>
      <c r="Y12" s="3379"/>
      <c r="Z12" s="3743"/>
      <c r="AA12" s="3379"/>
      <c r="AB12" s="3502"/>
      <c r="AC12" s="3504"/>
      <c r="AD12" s="3719"/>
      <c r="AE12" s="3720"/>
      <c r="AF12" s="3720"/>
      <c r="AG12" s="3720"/>
      <c r="AH12" s="3723"/>
      <c r="AI12" s="3720"/>
      <c r="AJ12" s="3720"/>
      <c r="AK12" s="3724"/>
      <c r="AL12" s="3708"/>
      <c r="AM12" s="3709"/>
      <c r="AN12" s="3710"/>
      <c r="AO12" s="3708"/>
      <c r="AP12" s="3709"/>
      <c r="AQ12" s="3709"/>
      <c r="AR12" s="3710"/>
      <c r="AS12" s="3711"/>
      <c r="AT12" s="3712"/>
      <c r="AU12" s="3712"/>
      <c r="AV12" s="3713"/>
      <c r="AW12" s="3566"/>
      <c r="AX12" s="3567"/>
      <c r="AY12" s="3567"/>
      <c r="AZ12" s="3789"/>
      <c r="BA12" s="3790"/>
      <c r="BB12" s="3791"/>
      <c r="BC12" s="730"/>
      <c r="BD12" s="564"/>
      <c r="BE12" s="564"/>
      <c r="BF12" s="955"/>
      <c r="BG12" s="3699"/>
      <c r="BH12" s="3700"/>
      <c r="BI12" s="3700"/>
      <c r="BJ12" s="3700"/>
      <c r="BK12" s="3700"/>
      <c r="BL12" s="3700"/>
      <c r="BM12" s="3700"/>
      <c r="BN12" s="3700"/>
      <c r="BO12" s="3700"/>
      <c r="BP12" s="3701"/>
    </row>
    <row r="13" spans="1:74" s="735" customFormat="1" ht="15" customHeight="1">
      <c r="A13" s="3543"/>
      <c r="B13" s="3775"/>
      <c r="C13" s="3776"/>
      <c r="D13" s="3777"/>
      <c r="E13" s="3778"/>
      <c r="F13" s="3779"/>
      <c r="G13" s="3761"/>
      <c r="H13" s="3762"/>
      <c r="I13" s="3762"/>
      <c r="J13" s="3762"/>
      <c r="K13" s="3762"/>
      <c r="L13" s="3763"/>
      <c r="M13" s="3765"/>
      <c r="N13" s="3768"/>
      <c r="O13" s="3705"/>
      <c r="P13" s="3706"/>
      <c r="Q13" s="3707"/>
      <c r="R13" s="3731"/>
      <c r="S13" s="3732"/>
      <c r="T13" s="3733"/>
      <c r="U13" s="3714"/>
      <c r="V13" s="3715"/>
      <c r="W13" s="3715"/>
      <c r="X13" s="1031"/>
      <c r="Y13" s="957" t="s">
        <v>28</v>
      </c>
      <c r="Z13" s="1032"/>
      <c r="AA13" s="957" t="s">
        <v>28</v>
      </c>
      <c r="AB13" s="959">
        <f>IF((X13+Z13)&gt;=12,X13+Z13-12,X13+Z13)</f>
        <v>0</v>
      </c>
      <c r="AC13" s="957" t="s">
        <v>28</v>
      </c>
      <c r="AD13" s="1033" t="s">
        <v>27</v>
      </c>
      <c r="AE13" s="3716"/>
      <c r="AF13" s="3716"/>
      <c r="AG13" s="1034" t="s">
        <v>17</v>
      </c>
      <c r="AH13" s="1035" t="s">
        <v>27</v>
      </c>
      <c r="AI13" s="3716"/>
      <c r="AJ13" s="3716"/>
      <c r="AK13" s="1036" t="s">
        <v>17</v>
      </c>
      <c r="AL13" s="3747"/>
      <c r="AM13" s="3748"/>
      <c r="AN13" s="3749"/>
      <c r="AO13" s="3747"/>
      <c r="AP13" s="3748"/>
      <c r="AQ13" s="3748"/>
      <c r="AR13" s="3749"/>
      <c r="AS13" s="3750"/>
      <c r="AT13" s="3751"/>
      <c r="AU13" s="3751"/>
      <c r="AV13" s="3752"/>
      <c r="AW13" s="3566"/>
      <c r="AX13" s="3567"/>
      <c r="AY13" s="3567"/>
      <c r="AZ13" s="3753"/>
      <c r="BA13" s="3732"/>
      <c r="BB13" s="3754"/>
      <c r="BC13" s="964"/>
      <c r="BD13" s="965"/>
      <c r="BE13" s="965"/>
      <c r="BF13" s="966"/>
      <c r="BG13" s="3702"/>
      <c r="BH13" s="3703"/>
      <c r="BI13" s="3703"/>
      <c r="BJ13" s="3703"/>
      <c r="BK13" s="3703"/>
      <c r="BL13" s="3703"/>
      <c r="BM13" s="3703"/>
      <c r="BN13" s="3703"/>
      <c r="BO13" s="3703"/>
      <c r="BP13" s="3704"/>
    </row>
    <row r="14" spans="1:74" s="735" customFormat="1" ht="15" customHeight="1">
      <c r="A14" s="3542">
        <v>2</v>
      </c>
      <c r="B14" s="3755"/>
      <c r="C14" s="3756"/>
      <c r="D14" s="3756"/>
      <c r="E14" s="3756"/>
      <c r="F14" s="3757"/>
      <c r="G14" s="3755"/>
      <c r="H14" s="3756"/>
      <c r="I14" s="3756"/>
      <c r="J14" s="3756"/>
      <c r="K14" s="3756"/>
      <c r="L14" s="3757"/>
      <c r="M14" s="3764"/>
      <c r="N14" s="3767"/>
      <c r="O14" s="3805"/>
      <c r="P14" s="3806"/>
      <c r="Q14" s="3807"/>
      <c r="R14" s="3808"/>
      <c r="S14" s="3809"/>
      <c r="T14" s="3810"/>
      <c r="U14" s="3814"/>
      <c r="V14" s="3815"/>
      <c r="W14" s="3815"/>
      <c r="X14" s="3818"/>
      <c r="Y14" s="3587" t="s">
        <v>99</v>
      </c>
      <c r="Z14" s="3819"/>
      <c r="AA14" s="3587" t="s">
        <v>99</v>
      </c>
      <c r="AB14" s="3588">
        <f>IF((X16+Z16)&gt;=12,X14+Z14+1,X14+Z14)</f>
        <v>0</v>
      </c>
      <c r="AC14" s="3589" t="s">
        <v>99</v>
      </c>
      <c r="AD14" s="3801"/>
      <c r="AE14" s="3802"/>
      <c r="AF14" s="3802"/>
      <c r="AG14" s="3802"/>
      <c r="AH14" s="3803"/>
      <c r="AI14" s="3802"/>
      <c r="AJ14" s="3802"/>
      <c r="AK14" s="3804"/>
      <c r="AL14" s="3708"/>
      <c r="AM14" s="3709"/>
      <c r="AN14" s="3710"/>
      <c r="AO14" s="3708"/>
      <c r="AP14" s="3709"/>
      <c r="AQ14" s="3709"/>
      <c r="AR14" s="3710"/>
      <c r="AS14" s="3711"/>
      <c r="AT14" s="3712"/>
      <c r="AU14" s="3712"/>
      <c r="AV14" s="3713"/>
      <c r="AW14" s="3566">
        <f>AH14+SUM(AL14:AV16)</f>
        <v>0</v>
      </c>
      <c r="AX14" s="3567"/>
      <c r="AY14" s="3567"/>
      <c r="AZ14" s="3780"/>
      <c r="BA14" s="3781"/>
      <c r="BB14" s="3782"/>
      <c r="BC14" s="730"/>
      <c r="BD14" s="564"/>
      <c r="BE14" s="564"/>
      <c r="BF14" s="955"/>
      <c r="BG14" s="3792"/>
      <c r="BH14" s="3793"/>
      <c r="BI14" s="3793"/>
      <c r="BJ14" s="3793"/>
      <c r="BK14" s="3793"/>
      <c r="BL14" s="3793"/>
      <c r="BM14" s="3793"/>
      <c r="BN14" s="3793"/>
      <c r="BO14" s="3793"/>
      <c r="BP14" s="3794"/>
    </row>
    <row r="15" spans="1:74" s="735" customFormat="1" ht="15" customHeight="1">
      <c r="A15" s="3543"/>
      <c r="B15" s="3758"/>
      <c r="C15" s="3759"/>
      <c r="D15" s="3759"/>
      <c r="E15" s="3759"/>
      <c r="F15" s="3760"/>
      <c r="G15" s="3761"/>
      <c r="H15" s="3762"/>
      <c r="I15" s="3762"/>
      <c r="J15" s="3762"/>
      <c r="K15" s="3762"/>
      <c r="L15" s="3763"/>
      <c r="M15" s="3765"/>
      <c r="N15" s="3768"/>
      <c r="O15" s="3795"/>
      <c r="P15" s="3796"/>
      <c r="Q15" s="3797"/>
      <c r="R15" s="3731"/>
      <c r="S15" s="3732"/>
      <c r="T15" s="3733"/>
      <c r="U15" s="3816"/>
      <c r="V15" s="3817"/>
      <c r="W15" s="3817"/>
      <c r="X15" s="3741"/>
      <c r="Y15" s="3379"/>
      <c r="Z15" s="3743"/>
      <c r="AA15" s="3379"/>
      <c r="AB15" s="3502"/>
      <c r="AC15" s="3504"/>
      <c r="AD15" s="3719"/>
      <c r="AE15" s="3720"/>
      <c r="AF15" s="3720"/>
      <c r="AG15" s="3720"/>
      <c r="AH15" s="3723"/>
      <c r="AI15" s="3720"/>
      <c r="AJ15" s="3720"/>
      <c r="AK15" s="3724"/>
      <c r="AL15" s="3708"/>
      <c r="AM15" s="3709"/>
      <c r="AN15" s="3710"/>
      <c r="AO15" s="3708"/>
      <c r="AP15" s="3709"/>
      <c r="AQ15" s="3709"/>
      <c r="AR15" s="3710"/>
      <c r="AS15" s="3711"/>
      <c r="AT15" s="3712"/>
      <c r="AU15" s="3712"/>
      <c r="AV15" s="3713"/>
      <c r="AW15" s="3566"/>
      <c r="AX15" s="3567"/>
      <c r="AY15" s="3567"/>
      <c r="AZ15" s="3780"/>
      <c r="BA15" s="3781"/>
      <c r="BB15" s="3782"/>
      <c r="BC15" s="730"/>
      <c r="BD15" s="564"/>
      <c r="BE15" s="564"/>
      <c r="BF15" s="955"/>
      <c r="BG15" s="3699"/>
      <c r="BH15" s="3700"/>
      <c r="BI15" s="3700"/>
      <c r="BJ15" s="3700"/>
      <c r="BK15" s="3700"/>
      <c r="BL15" s="3700"/>
      <c r="BM15" s="3700"/>
      <c r="BN15" s="3700"/>
      <c r="BO15" s="3700"/>
      <c r="BP15" s="3701"/>
    </row>
    <row r="16" spans="1:74" s="735" customFormat="1" ht="15" customHeight="1">
      <c r="A16" s="3544"/>
      <c r="B16" s="3775"/>
      <c r="C16" s="3776"/>
      <c r="D16" s="3777"/>
      <c r="E16" s="3778"/>
      <c r="F16" s="3779"/>
      <c r="G16" s="3758"/>
      <c r="H16" s="3759"/>
      <c r="I16" s="3759"/>
      <c r="J16" s="3759"/>
      <c r="K16" s="3759"/>
      <c r="L16" s="3760"/>
      <c r="M16" s="3766"/>
      <c r="N16" s="3769"/>
      <c r="O16" s="3798"/>
      <c r="P16" s="3799"/>
      <c r="Q16" s="3800"/>
      <c r="R16" s="3811"/>
      <c r="S16" s="3812"/>
      <c r="T16" s="3813"/>
      <c r="U16" s="3823"/>
      <c r="V16" s="3824"/>
      <c r="W16" s="3824"/>
      <c r="X16" s="1037"/>
      <c r="Y16" s="968" t="s">
        <v>28</v>
      </c>
      <c r="Z16" s="1038"/>
      <c r="AA16" s="968" t="s">
        <v>28</v>
      </c>
      <c r="AB16" s="970">
        <f>IF((X16+Z16)&gt;=12,X16+Z16-12,X16+Z16)</f>
        <v>0</v>
      </c>
      <c r="AC16" s="968" t="s">
        <v>28</v>
      </c>
      <c r="AD16" s="1039" t="s">
        <v>27</v>
      </c>
      <c r="AE16" s="3822"/>
      <c r="AF16" s="3822"/>
      <c r="AG16" s="1040" t="s">
        <v>17</v>
      </c>
      <c r="AH16" s="1041" t="s">
        <v>27</v>
      </c>
      <c r="AI16" s="3822"/>
      <c r="AJ16" s="3822"/>
      <c r="AK16" s="1042" t="s">
        <v>17</v>
      </c>
      <c r="AL16" s="3708"/>
      <c r="AM16" s="3709"/>
      <c r="AN16" s="3710"/>
      <c r="AO16" s="3747"/>
      <c r="AP16" s="3748"/>
      <c r="AQ16" s="3748"/>
      <c r="AR16" s="3749"/>
      <c r="AS16" s="3711"/>
      <c r="AT16" s="3712"/>
      <c r="AU16" s="3712"/>
      <c r="AV16" s="3713"/>
      <c r="AW16" s="3566"/>
      <c r="AX16" s="3567"/>
      <c r="AY16" s="3567"/>
      <c r="AZ16" s="3820"/>
      <c r="BA16" s="3806"/>
      <c r="BB16" s="3821"/>
      <c r="BC16" s="964"/>
      <c r="BD16" s="965"/>
      <c r="BE16" s="965"/>
      <c r="BF16" s="966"/>
      <c r="BG16" s="3702"/>
      <c r="BH16" s="3703"/>
      <c r="BI16" s="3703"/>
      <c r="BJ16" s="3703"/>
      <c r="BK16" s="3703"/>
      <c r="BL16" s="3703"/>
      <c r="BM16" s="3703"/>
      <c r="BN16" s="3703"/>
      <c r="BO16" s="3703"/>
      <c r="BP16" s="3704"/>
    </row>
    <row r="17" spans="1:77" s="735" customFormat="1" ht="15" customHeight="1">
      <c r="A17" s="3543">
        <v>3</v>
      </c>
      <c r="B17" s="3755"/>
      <c r="C17" s="3756"/>
      <c r="D17" s="3756"/>
      <c r="E17" s="3756"/>
      <c r="F17" s="3757"/>
      <c r="G17" s="3761"/>
      <c r="H17" s="3762"/>
      <c r="I17" s="3762"/>
      <c r="J17" s="3762"/>
      <c r="K17" s="3762"/>
      <c r="L17" s="3763"/>
      <c r="M17" s="3765"/>
      <c r="N17" s="3768"/>
      <c r="O17" s="3811"/>
      <c r="P17" s="3812"/>
      <c r="Q17" s="3813"/>
      <c r="R17" s="3731"/>
      <c r="S17" s="3732"/>
      <c r="T17" s="3733"/>
      <c r="U17" s="3816"/>
      <c r="V17" s="3817"/>
      <c r="W17" s="3817"/>
      <c r="X17" s="3741"/>
      <c r="Y17" s="3379" t="s">
        <v>99</v>
      </c>
      <c r="Z17" s="3743"/>
      <c r="AA17" s="3379" t="s">
        <v>99</v>
      </c>
      <c r="AB17" s="3502">
        <f>IF((X19+Z19)&gt;=12,X17+Z17+1,X17+Z17)</f>
        <v>0</v>
      </c>
      <c r="AC17" s="3504" t="s">
        <v>99</v>
      </c>
      <c r="AD17" s="3719"/>
      <c r="AE17" s="3720"/>
      <c r="AF17" s="3720"/>
      <c r="AG17" s="3720"/>
      <c r="AH17" s="3723"/>
      <c r="AI17" s="3720"/>
      <c r="AJ17" s="3720"/>
      <c r="AK17" s="3724"/>
      <c r="AL17" s="3833"/>
      <c r="AM17" s="3834"/>
      <c r="AN17" s="3835"/>
      <c r="AO17" s="3708"/>
      <c r="AP17" s="3709"/>
      <c r="AQ17" s="3709"/>
      <c r="AR17" s="3710"/>
      <c r="AS17" s="3836"/>
      <c r="AT17" s="3837"/>
      <c r="AU17" s="3837"/>
      <c r="AV17" s="3838"/>
      <c r="AW17" s="3566">
        <f>AH17+SUM(AL17:AV19)</f>
        <v>0</v>
      </c>
      <c r="AX17" s="3567"/>
      <c r="AY17" s="3567"/>
      <c r="AZ17" s="3789"/>
      <c r="BA17" s="3790"/>
      <c r="BB17" s="3791"/>
      <c r="BC17" s="730"/>
      <c r="BD17" s="564"/>
      <c r="BE17" s="564"/>
      <c r="BF17" s="955"/>
      <c r="BG17" s="3792"/>
      <c r="BH17" s="3793"/>
      <c r="BI17" s="3793"/>
      <c r="BJ17" s="3793"/>
      <c r="BK17" s="3793"/>
      <c r="BL17" s="3793"/>
      <c r="BM17" s="3793"/>
      <c r="BN17" s="3793"/>
      <c r="BO17" s="3793"/>
      <c r="BP17" s="3794"/>
      <c r="BY17" s="588"/>
    </row>
    <row r="18" spans="1:77" s="735" customFormat="1" ht="15" customHeight="1">
      <c r="A18" s="3543"/>
      <c r="B18" s="3758"/>
      <c r="C18" s="3759"/>
      <c r="D18" s="3759"/>
      <c r="E18" s="3759"/>
      <c r="F18" s="3760"/>
      <c r="G18" s="3761"/>
      <c r="H18" s="3762"/>
      <c r="I18" s="3762"/>
      <c r="J18" s="3762"/>
      <c r="K18" s="3762"/>
      <c r="L18" s="3763"/>
      <c r="M18" s="3765"/>
      <c r="N18" s="3768"/>
      <c r="O18" s="3705"/>
      <c r="P18" s="3706"/>
      <c r="Q18" s="3707"/>
      <c r="R18" s="3731"/>
      <c r="S18" s="3732"/>
      <c r="T18" s="3733"/>
      <c r="U18" s="3816"/>
      <c r="V18" s="3817"/>
      <c r="W18" s="3817"/>
      <c r="X18" s="3741"/>
      <c r="Y18" s="3379"/>
      <c r="Z18" s="3743"/>
      <c r="AA18" s="3379"/>
      <c r="AB18" s="3502"/>
      <c r="AC18" s="3504"/>
      <c r="AD18" s="3719"/>
      <c r="AE18" s="3720"/>
      <c r="AF18" s="3720"/>
      <c r="AG18" s="3720"/>
      <c r="AH18" s="3723"/>
      <c r="AI18" s="3720"/>
      <c r="AJ18" s="3720"/>
      <c r="AK18" s="3724"/>
      <c r="AL18" s="3708"/>
      <c r="AM18" s="3709"/>
      <c r="AN18" s="3710"/>
      <c r="AO18" s="3708"/>
      <c r="AP18" s="3709"/>
      <c r="AQ18" s="3709"/>
      <c r="AR18" s="3710"/>
      <c r="AS18" s="3711"/>
      <c r="AT18" s="3712"/>
      <c r="AU18" s="3712"/>
      <c r="AV18" s="3713"/>
      <c r="AW18" s="3566"/>
      <c r="AX18" s="3567"/>
      <c r="AY18" s="3567"/>
      <c r="AZ18" s="3780"/>
      <c r="BA18" s="3781"/>
      <c r="BB18" s="3782"/>
      <c r="BC18" s="730"/>
      <c r="BD18" s="564"/>
      <c r="BE18" s="564"/>
      <c r="BF18" s="955"/>
      <c r="BG18" s="3825"/>
      <c r="BH18" s="3826"/>
      <c r="BI18" s="3826"/>
      <c r="BJ18" s="3826"/>
      <c r="BK18" s="3826"/>
      <c r="BL18" s="3826"/>
      <c r="BM18" s="3826"/>
      <c r="BN18" s="3826"/>
      <c r="BO18" s="3826"/>
      <c r="BP18" s="3827"/>
    </row>
    <row r="19" spans="1:77" s="735" customFormat="1" ht="15" customHeight="1">
      <c r="A19" s="3543"/>
      <c r="B19" s="3775"/>
      <c r="C19" s="3776"/>
      <c r="D19" s="3777"/>
      <c r="E19" s="3778"/>
      <c r="F19" s="3779"/>
      <c r="G19" s="3761"/>
      <c r="H19" s="3762"/>
      <c r="I19" s="3762"/>
      <c r="J19" s="3762"/>
      <c r="K19" s="3762"/>
      <c r="L19" s="3763"/>
      <c r="M19" s="3765"/>
      <c r="N19" s="3768"/>
      <c r="O19" s="3705"/>
      <c r="P19" s="3706"/>
      <c r="Q19" s="3707"/>
      <c r="R19" s="3731"/>
      <c r="S19" s="3732"/>
      <c r="T19" s="3733"/>
      <c r="U19" s="3714"/>
      <c r="V19" s="3715"/>
      <c r="W19" s="3715"/>
      <c r="X19" s="1031"/>
      <c r="Y19" s="957" t="s">
        <v>28</v>
      </c>
      <c r="Z19" s="1032"/>
      <c r="AA19" s="957" t="s">
        <v>28</v>
      </c>
      <c r="AB19" s="959">
        <f>IF((X19+Z19)&gt;=12,X19+Z19-12,X19+Z19)</f>
        <v>0</v>
      </c>
      <c r="AC19" s="957" t="s">
        <v>28</v>
      </c>
      <c r="AD19" s="1033" t="s">
        <v>27</v>
      </c>
      <c r="AE19" s="3716"/>
      <c r="AF19" s="3716"/>
      <c r="AG19" s="1034" t="s">
        <v>17</v>
      </c>
      <c r="AH19" s="1035" t="s">
        <v>27</v>
      </c>
      <c r="AI19" s="3716"/>
      <c r="AJ19" s="3716"/>
      <c r="AK19" s="1036" t="s">
        <v>17</v>
      </c>
      <c r="AL19" s="3747"/>
      <c r="AM19" s="3748"/>
      <c r="AN19" s="3749"/>
      <c r="AO19" s="3708"/>
      <c r="AP19" s="3709"/>
      <c r="AQ19" s="3709"/>
      <c r="AR19" s="3710"/>
      <c r="AS19" s="3750"/>
      <c r="AT19" s="3751"/>
      <c r="AU19" s="3751"/>
      <c r="AV19" s="3752"/>
      <c r="AW19" s="3566"/>
      <c r="AX19" s="3567"/>
      <c r="AY19" s="3567"/>
      <c r="AZ19" s="3831"/>
      <c r="BA19" s="3809"/>
      <c r="BB19" s="3832"/>
      <c r="BC19" s="964"/>
      <c r="BD19" s="965"/>
      <c r="BE19" s="965"/>
      <c r="BF19" s="966"/>
      <c r="BG19" s="3828"/>
      <c r="BH19" s="3829"/>
      <c r="BI19" s="3829"/>
      <c r="BJ19" s="3829"/>
      <c r="BK19" s="3829"/>
      <c r="BL19" s="3829"/>
      <c r="BM19" s="3829"/>
      <c r="BN19" s="3829"/>
      <c r="BO19" s="3829"/>
      <c r="BP19" s="3830"/>
    </row>
    <row r="20" spans="1:77" s="735" customFormat="1" ht="15" customHeight="1">
      <c r="A20" s="3542">
        <v>4</v>
      </c>
      <c r="B20" s="3755"/>
      <c r="C20" s="3756"/>
      <c r="D20" s="3756"/>
      <c r="E20" s="3756"/>
      <c r="F20" s="3757"/>
      <c r="G20" s="3755"/>
      <c r="H20" s="3756"/>
      <c r="I20" s="3756"/>
      <c r="J20" s="3756"/>
      <c r="K20" s="3756"/>
      <c r="L20" s="3757"/>
      <c r="M20" s="3764"/>
      <c r="N20" s="3767"/>
      <c r="O20" s="3805"/>
      <c r="P20" s="3806"/>
      <c r="Q20" s="3807"/>
      <c r="R20" s="3808"/>
      <c r="S20" s="3809"/>
      <c r="T20" s="3810"/>
      <c r="U20" s="3814"/>
      <c r="V20" s="3815"/>
      <c r="W20" s="3815"/>
      <c r="X20" s="3818"/>
      <c r="Y20" s="3587" t="s">
        <v>99</v>
      </c>
      <c r="Z20" s="3819"/>
      <c r="AA20" s="3587" t="s">
        <v>99</v>
      </c>
      <c r="AB20" s="3588">
        <f>IF((X22+Z22)&gt;=12,X20+Z20+1,X20+Z20)</f>
        <v>0</v>
      </c>
      <c r="AC20" s="3589" t="s">
        <v>99</v>
      </c>
      <c r="AD20" s="3801"/>
      <c r="AE20" s="3802"/>
      <c r="AF20" s="3802"/>
      <c r="AG20" s="3802"/>
      <c r="AH20" s="3803"/>
      <c r="AI20" s="3802"/>
      <c r="AJ20" s="3802"/>
      <c r="AK20" s="3804"/>
      <c r="AL20" s="3708"/>
      <c r="AM20" s="3709"/>
      <c r="AN20" s="3710"/>
      <c r="AO20" s="3708"/>
      <c r="AP20" s="3709"/>
      <c r="AQ20" s="3709"/>
      <c r="AR20" s="3710"/>
      <c r="AS20" s="3711"/>
      <c r="AT20" s="3712"/>
      <c r="AU20" s="3712"/>
      <c r="AV20" s="3713"/>
      <c r="AW20" s="3566">
        <f>AH20+SUM(AL20:AV22)</f>
        <v>0</v>
      </c>
      <c r="AX20" s="3567"/>
      <c r="AY20" s="3567"/>
      <c r="AZ20" s="3780"/>
      <c r="BA20" s="3781"/>
      <c r="BB20" s="3782"/>
      <c r="BC20" s="730"/>
      <c r="BD20" s="564"/>
      <c r="BE20" s="564"/>
      <c r="BF20" s="955"/>
      <c r="BG20" s="3792"/>
      <c r="BH20" s="3839"/>
      <c r="BI20" s="3839"/>
      <c r="BJ20" s="3839"/>
      <c r="BK20" s="3839"/>
      <c r="BL20" s="3839"/>
      <c r="BM20" s="3839"/>
      <c r="BN20" s="3839"/>
      <c r="BO20" s="3839"/>
      <c r="BP20" s="3840"/>
    </row>
    <row r="21" spans="1:77" s="735" customFormat="1" ht="15" customHeight="1">
      <c r="A21" s="3543"/>
      <c r="B21" s="3758"/>
      <c r="C21" s="3759"/>
      <c r="D21" s="3759"/>
      <c r="E21" s="3759"/>
      <c r="F21" s="3760"/>
      <c r="G21" s="3761"/>
      <c r="H21" s="3762"/>
      <c r="I21" s="3762"/>
      <c r="J21" s="3762"/>
      <c r="K21" s="3762"/>
      <c r="L21" s="3763"/>
      <c r="M21" s="3765"/>
      <c r="N21" s="3768"/>
      <c r="O21" s="3795"/>
      <c r="P21" s="3796"/>
      <c r="Q21" s="3797"/>
      <c r="R21" s="3731"/>
      <c r="S21" s="3732"/>
      <c r="T21" s="3733"/>
      <c r="U21" s="3816"/>
      <c r="V21" s="3817"/>
      <c r="W21" s="3817"/>
      <c r="X21" s="3741"/>
      <c r="Y21" s="3379"/>
      <c r="Z21" s="3743"/>
      <c r="AA21" s="3379"/>
      <c r="AB21" s="3502"/>
      <c r="AC21" s="3504"/>
      <c r="AD21" s="3719"/>
      <c r="AE21" s="3720"/>
      <c r="AF21" s="3720"/>
      <c r="AG21" s="3720"/>
      <c r="AH21" s="3723"/>
      <c r="AI21" s="3720"/>
      <c r="AJ21" s="3720"/>
      <c r="AK21" s="3724"/>
      <c r="AL21" s="3708"/>
      <c r="AM21" s="3709"/>
      <c r="AN21" s="3710"/>
      <c r="AO21" s="3708"/>
      <c r="AP21" s="3709"/>
      <c r="AQ21" s="3709"/>
      <c r="AR21" s="3710"/>
      <c r="AS21" s="3711"/>
      <c r="AT21" s="3712"/>
      <c r="AU21" s="3712"/>
      <c r="AV21" s="3713"/>
      <c r="AW21" s="3566"/>
      <c r="AX21" s="3567"/>
      <c r="AY21" s="3567"/>
      <c r="AZ21" s="3780"/>
      <c r="BA21" s="3781"/>
      <c r="BB21" s="3782"/>
      <c r="BC21" s="730"/>
      <c r="BD21" s="564"/>
      <c r="BE21" s="564"/>
      <c r="BF21" s="955"/>
      <c r="BG21" s="3825"/>
      <c r="BH21" s="3826"/>
      <c r="BI21" s="3826"/>
      <c r="BJ21" s="3826"/>
      <c r="BK21" s="3826"/>
      <c r="BL21" s="3826"/>
      <c r="BM21" s="3826"/>
      <c r="BN21" s="3826"/>
      <c r="BO21" s="3826"/>
      <c r="BP21" s="3827"/>
    </row>
    <row r="22" spans="1:77" s="735" customFormat="1" ht="15" customHeight="1">
      <c r="A22" s="3544"/>
      <c r="B22" s="3775"/>
      <c r="C22" s="3776"/>
      <c r="D22" s="3777"/>
      <c r="E22" s="3778"/>
      <c r="F22" s="3779"/>
      <c r="G22" s="3758"/>
      <c r="H22" s="3759"/>
      <c r="I22" s="3759"/>
      <c r="J22" s="3759"/>
      <c r="K22" s="3759"/>
      <c r="L22" s="3760"/>
      <c r="M22" s="3766"/>
      <c r="N22" s="3769"/>
      <c r="O22" s="3798"/>
      <c r="P22" s="3799"/>
      <c r="Q22" s="3800"/>
      <c r="R22" s="3811"/>
      <c r="S22" s="3812"/>
      <c r="T22" s="3813"/>
      <c r="U22" s="3823"/>
      <c r="V22" s="3824"/>
      <c r="W22" s="3824"/>
      <c r="X22" s="1037"/>
      <c r="Y22" s="968" t="s">
        <v>28</v>
      </c>
      <c r="Z22" s="1038"/>
      <c r="AA22" s="968" t="s">
        <v>28</v>
      </c>
      <c r="AB22" s="970">
        <f>IF((X22+Z22)&gt;=12,X22+Z22-12,X22+Z22)</f>
        <v>0</v>
      </c>
      <c r="AC22" s="968" t="s">
        <v>28</v>
      </c>
      <c r="AD22" s="1039" t="s">
        <v>27</v>
      </c>
      <c r="AE22" s="3822"/>
      <c r="AF22" s="3822"/>
      <c r="AG22" s="1040" t="s">
        <v>17</v>
      </c>
      <c r="AH22" s="1041" t="s">
        <v>27</v>
      </c>
      <c r="AI22" s="3822"/>
      <c r="AJ22" s="3822"/>
      <c r="AK22" s="1042" t="s">
        <v>17</v>
      </c>
      <c r="AL22" s="3708"/>
      <c r="AM22" s="3709"/>
      <c r="AN22" s="3710"/>
      <c r="AO22" s="3708"/>
      <c r="AP22" s="3709"/>
      <c r="AQ22" s="3709"/>
      <c r="AR22" s="3710"/>
      <c r="AS22" s="3711"/>
      <c r="AT22" s="3712"/>
      <c r="AU22" s="3712"/>
      <c r="AV22" s="3713"/>
      <c r="AW22" s="3566"/>
      <c r="AX22" s="3567"/>
      <c r="AY22" s="3567"/>
      <c r="AZ22" s="3820"/>
      <c r="BA22" s="3806"/>
      <c r="BB22" s="3821"/>
      <c r="BC22" s="964"/>
      <c r="BD22" s="965"/>
      <c r="BE22" s="965"/>
      <c r="BF22" s="966"/>
      <c r="BG22" s="3828"/>
      <c r="BH22" s="3829"/>
      <c r="BI22" s="3829"/>
      <c r="BJ22" s="3829"/>
      <c r="BK22" s="3829"/>
      <c r="BL22" s="3829"/>
      <c r="BM22" s="3829"/>
      <c r="BN22" s="3829"/>
      <c r="BO22" s="3829"/>
      <c r="BP22" s="3830"/>
    </row>
    <row r="23" spans="1:77" s="735" customFormat="1" ht="15" customHeight="1">
      <c r="A23" s="3543">
        <v>5</v>
      </c>
      <c r="B23" s="3755"/>
      <c r="C23" s="3756"/>
      <c r="D23" s="3756"/>
      <c r="E23" s="3756"/>
      <c r="F23" s="3757"/>
      <c r="G23" s="3761"/>
      <c r="H23" s="3762"/>
      <c r="I23" s="3762"/>
      <c r="J23" s="3762"/>
      <c r="K23" s="3762"/>
      <c r="L23" s="3763"/>
      <c r="M23" s="3765"/>
      <c r="N23" s="3768"/>
      <c r="O23" s="3811"/>
      <c r="P23" s="3812"/>
      <c r="Q23" s="3813"/>
      <c r="R23" s="3731"/>
      <c r="S23" s="3732"/>
      <c r="T23" s="3733"/>
      <c r="U23" s="3816"/>
      <c r="V23" s="3817"/>
      <c r="W23" s="3817"/>
      <c r="X23" s="3741"/>
      <c r="Y23" s="3379" t="s">
        <v>99</v>
      </c>
      <c r="Z23" s="3743"/>
      <c r="AA23" s="3379" t="s">
        <v>99</v>
      </c>
      <c r="AB23" s="3502">
        <f>IF((X25+Z25)&gt;=12,X23+Z23+1,X23+Z23)</f>
        <v>0</v>
      </c>
      <c r="AC23" s="3504" t="s">
        <v>99</v>
      </c>
      <c r="AD23" s="3719"/>
      <c r="AE23" s="3720"/>
      <c r="AF23" s="3720"/>
      <c r="AG23" s="3720"/>
      <c r="AH23" s="3723"/>
      <c r="AI23" s="3720"/>
      <c r="AJ23" s="3720"/>
      <c r="AK23" s="3724"/>
      <c r="AL23" s="3833"/>
      <c r="AM23" s="3834"/>
      <c r="AN23" s="3835"/>
      <c r="AO23" s="3708"/>
      <c r="AP23" s="3709"/>
      <c r="AQ23" s="3709"/>
      <c r="AR23" s="3710"/>
      <c r="AS23" s="3836"/>
      <c r="AT23" s="3837"/>
      <c r="AU23" s="3837"/>
      <c r="AV23" s="3838"/>
      <c r="AW23" s="3566">
        <f>AH23+SUM(AL23:AV25)</f>
        <v>0</v>
      </c>
      <c r="AX23" s="3567"/>
      <c r="AY23" s="3567"/>
      <c r="AZ23" s="3789"/>
      <c r="BA23" s="3790"/>
      <c r="BB23" s="3791"/>
      <c r="BC23" s="730"/>
      <c r="BD23" s="564"/>
      <c r="BE23" s="564"/>
      <c r="BF23" s="955"/>
      <c r="BG23" s="3792"/>
      <c r="BH23" s="3839"/>
      <c r="BI23" s="3839"/>
      <c r="BJ23" s="3839"/>
      <c r="BK23" s="3839"/>
      <c r="BL23" s="3839"/>
      <c r="BM23" s="3839"/>
      <c r="BN23" s="3839"/>
      <c r="BO23" s="3839"/>
      <c r="BP23" s="3840"/>
    </row>
    <row r="24" spans="1:77" s="735" customFormat="1" ht="15" customHeight="1">
      <c r="A24" s="3543"/>
      <c r="B24" s="3758"/>
      <c r="C24" s="3759"/>
      <c r="D24" s="3759"/>
      <c r="E24" s="3759"/>
      <c r="F24" s="3760"/>
      <c r="G24" s="3761"/>
      <c r="H24" s="3762"/>
      <c r="I24" s="3762"/>
      <c r="J24" s="3762"/>
      <c r="K24" s="3762"/>
      <c r="L24" s="3763"/>
      <c r="M24" s="3765"/>
      <c r="N24" s="3768"/>
      <c r="O24" s="3705"/>
      <c r="P24" s="3706"/>
      <c r="Q24" s="3707"/>
      <c r="R24" s="3731"/>
      <c r="S24" s="3732"/>
      <c r="T24" s="3733"/>
      <c r="U24" s="3816"/>
      <c r="V24" s="3817"/>
      <c r="W24" s="3817"/>
      <c r="X24" s="3741"/>
      <c r="Y24" s="3379"/>
      <c r="Z24" s="3743"/>
      <c r="AA24" s="3379"/>
      <c r="AB24" s="3502"/>
      <c r="AC24" s="3504"/>
      <c r="AD24" s="3719"/>
      <c r="AE24" s="3720"/>
      <c r="AF24" s="3720"/>
      <c r="AG24" s="3720"/>
      <c r="AH24" s="3723"/>
      <c r="AI24" s="3720"/>
      <c r="AJ24" s="3720"/>
      <c r="AK24" s="3724"/>
      <c r="AL24" s="3708"/>
      <c r="AM24" s="3709"/>
      <c r="AN24" s="3710"/>
      <c r="AO24" s="3708"/>
      <c r="AP24" s="3709"/>
      <c r="AQ24" s="3709"/>
      <c r="AR24" s="3710"/>
      <c r="AS24" s="3711"/>
      <c r="AT24" s="3712"/>
      <c r="AU24" s="3712"/>
      <c r="AV24" s="3713"/>
      <c r="AW24" s="3566"/>
      <c r="AX24" s="3567"/>
      <c r="AY24" s="3567"/>
      <c r="AZ24" s="3780"/>
      <c r="BA24" s="3781"/>
      <c r="BB24" s="3782"/>
      <c r="BC24" s="730"/>
      <c r="BD24" s="564"/>
      <c r="BE24" s="564"/>
      <c r="BF24" s="955"/>
      <c r="BG24" s="3825"/>
      <c r="BH24" s="3826"/>
      <c r="BI24" s="3826"/>
      <c r="BJ24" s="3826"/>
      <c r="BK24" s="3826"/>
      <c r="BL24" s="3826"/>
      <c r="BM24" s="3826"/>
      <c r="BN24" s="3826"/>
      <c r="BO24" s="3826"/>
      <c r="BP24" s="3827"/>
    </row>
    <row r="25" spans="1:77" s="735" customFormat="1" ht="15" customHeight="1">
      <c r="A25" s="3543"/>
      <c r="B25" s="3775"/>
      <c r="C25" s="3776"/>
      <c r="D25" s="3777"/>
      <c r="E25" s="3778"/>
      <c r="F25" s="3779"/>
      <c r="G25" s="3761"/>
      <c r="H25" s="3762"/>
      <c r="I25" s="3762"/>
      <c r="J25" s="3762"/>
      <c r="K25" s="3762"/>
      <c r="L25" s="3763"/>
      <c r="M25" s="3765"/>
      <c r="N25" s="3768"/>
      <c r="O25" s="3705"/>
      <c r="P25" s="3706"/>
      <c r="Q25" s="3707"/>
      <c r="R25" s="3731"/>
      <c r="S25" s="3732"/>
      <c r="T25" s="3733"/>
      <c r="U25" s="3714"/>
      <c r="V25" s="3715"/>
      <c r="W25" s="3715"/>
      <c r="X25" s="1031"/>
      <c r="Y25" s="957" t="s">
        <v>28</v>
      </c>
      <c r="Z25" s="1032"/>
      <c r="AA25" s="957" t="s">
        <v>28</v>
      </c>
      <c r="AB25" s="959">
        <f>IF((X25+Z25)&gt;=12,X25+Z25-12,X25+Z25)</f>
        <v>0</v>
      </c>
      <c r="AC25" s="957" t="s">
        <v>28</v>
      </c>
      <c r="AD25" s="1033" t="s">
        <v>27</v>
      </c>
      <c r="AE25" s="3716"/>
      <c r="AF25" s="3716"/>
      <c r="AG25" s="1034" t="s">
        <v>17</v>
      </c>
      <c r="AH25" s="1035" t="s">
        <v>27</v>
      </c>
      <c r="AI25" s="3716"/>
      <c r="AJ25" s="3716"/>
      <c r="AK25" s="1036" t="s">
        <v>17</v>
      </c>
      <c r="AL25" s="3747"/>
      <c r="AM25" s="3748"/>
      <c r="AN25" s="3749"/>
      <c r="AO25" s="3708"/>
      <c r="AP25" s="3709"/>
      <c r="AQ25" s="3709"/>
      <c r="AR25" s="3710"/>
      <c r="AS25" s="3750"/>
      <c r="AT25" s="3751"/>
      <c r="AU25" s="3751"/>
      <c r="AV25" s="3752"/>
      <c r="AW25" s="3566"/>
      <c r="AX25" s="3567"/>
      <c r="AY25" s="3567"/>
      <c r="AZ25" s="3831"/>
      <c r="BA25" s="3809"/>
      <c r="BB25" s="3832"/>
      <c r="BC25" s="964"/>
      <c r="BD25" s="965"/>
      <c r="BE25" s="965"/>
      <c r="BF25" s="966"/>
      <c r="BG25" s="3828"/>
      <c r="BH25" s="3829"/>
      <c r="BI25" s="3829"/>
      <c r="BJ25" s="3829"/>
      <c r="BK25" s="3829"/>
      <c r="BL25" s="3829"/>
      <c r="BM25" s="3829"/>
      <c r="BN25" s="3829"/>
      <c r="BO25" s="3829"/>
      <c r="BP25" s="3830"/>
    </row>
    <row r="26" spans="1:77" s="735" customFormat="1" ht="15" customHeight="1">
      <c r="A26" s="3542">
        <v>6</v>
      </c>
      <c r="B26" s="3755"/>
      <c r="C26" s="3756"/>
      <c r="D26" s="3756"/>
      <c r="E26" s="3756"/>
      <c r="F26" s="3757"/>
      <c r="G26" s="3755"/>
      <c r="H26" s="3756"/>
      <c r="I26" s="3756"/>
      <c r="J26" s="3756"/>
      <c r="K26" s="3756"/>
      <c r="L26" s="3757"/>
      <c r="M26" s="3764"/>
      <c r="N26" s="3767"/>
      <c r="O26" s="3805"/>
      <c r="P26" s="3806"/>
      <c r="Q26" s="3807"/>
      <c r="R26" s="3808"/>
      <c r="S26" s="3809"/>
      <c r="T26" s="3810"/>
      <c r="U26" s="3814"/>
      <c r="V26" s="3815"/>
      <c r="W26" s="3815"/>
      <c r="X26" s="3818"/>
      <c r="Y26" s="3587" t="s">
        <v>99</v>
      </c>
      <c r="Z26" s="3819"/>
      <c r="AA26" s="3587" t="s">
        <v>99</v>
      </c>
      <c r="AB26" s="3588">
        <f>IF((X28+Z28)&gt;=12,X26+Z26+1,X26+Z26)</f>
        <v>0</v>
      </c>
      <c r="AC26" s="3589" t="s">
        <v>99</v>
      </c>
      <c r="AD26" s="3801"/>
      <c r="AE26" s="3802"/>
      <c r="AF26" s="3802"/>
      <c r="AG26" s="3802"/>
      <c r="AH26" s="3803"/>
      <c r="AI26" s="3802"/>
      <c r="AJ26" s="3802"/>
      <c r="AK26" s="3804"/>
      <c r="AL26" s="3708"/>
      <c r="AM26" s="3709"/>
      <c r="AN26" s="3710"/>
      <c r="AO26" s="3708"/>
      <c r="AP26" s="3709"/>
      <c r="AQ26" s="3709"/>
      <c r="AR26" s="3710"/>
      <c r="AS26" s="3711"/>
      <c r="AT26" s="3712"/>
      <c r="AU26" s="3712"/>
      <c r="AV26" s="3713"/>
      <c r="AW26" s="3566">
        <f>AH26+SUM(AL26:AV28)</f>
        <v>0</v>
      </c>
      <c r="AX26" s="3567"/>
      <c r="AY26" s="3567"/>
      <c r="AZ26" s="3780"/>
      <c r="BA26" s="3781"/>
      <c r="BB26" s="3782"/>
      <c r="BC26" s="730"/>
      <c r="BD26" s="564"/>
      <c r="BE26" s="564"/>
      <c r="BF26" s="955"/>
      <c r="BG26" s="3792"/>
      <c r="BH26" s="3839"/>
      <c r="BI26" s="3839"/>
      <c r="BJ26" s="3839"/>
      <c r="BK26" s="3839"/>
      <c r="BL26" s="3839"/>
      <c r="BM26" s="3839"/>
      <c r="BN26" s="3839"/>
      <c r="BO26" s="3839"/>
      <c r="BP26" s="3840"/>
    </row>
    <row r="27" spans="1:77" s="735" customFormat="1" ht="15" customHeight="1">
      <c r="A27" s="3543"/>
      <c r="B27" s="3758"/>
      <c r="C27" s="3759"/>
      <c r="D27" s="3759"/>
      <c r="E27" s="3759"/>
      <c r="F27" s="3760"/>
      <c r="G27" s="3761"/>
      <c r="H27" s="3762"/>
      <c r="I27" s="3762"/>
      <c r="J27" s="3762"/>
      <c r="K27" s="3762"/>
      <c r="L27" s="3763"/>
      <c r="M27" s="3765"/>
      <c r="N27" s="3768"/>
      <c r="O27" s="3795"/>
      <c r="P27" s="3796"/>
      <c r="Q27" s="3797"/>
      <c r="R27" s="3731"/>
      <c r="S27" s="3732"/>
      <c r="T27" s="3733"/>
      <c r="U27" s="3816"/>
      <c r="V27" s="3817"/>
      <c r="W27" s="3817"/>
      <c r="X27" s="3741"/>
      <c r="Y27" s="3379"/>
      <c r="Z27" s="3743"/>
      <c r="AA27" s="3379"/>
      <c r="AB27" s="3502"/>
      <c r="AC27" s="3504"/>
      <c r="AD27" s="3719"/>
      <c r="AE27" s="3720"/>
      <c r="AF27" s="3720"/>
      <c r="AG27" s="3720"/>
      <c r="AH27" s="3723"/>
      <c r="AI27" s="3720"/>
      <c r="AJ27" s="3720"/>
      <c r="AK27" s="3724"/>
      <c r="AL27" s="3708"/>
      <c r="AM27" s="3709"/>
      <c r="AN27" s="3710"/>
      <c r="AO27" s="3708"/>
      <c r="AP27" s="3709"/>
      <c r="AQ27" s="3709"/>
      <c r="AR27" s="3710"/>
      <c r="AS27" s="3711"/>
      <c r="AT27" s="3712"/>
      <c r="AU27" s="3712"/>
      <c r="AV27" s="3713"/>
      <c r="AW27" s="3566"/>
      <c r="AX27" s="3567"/>
      <c r="AY27" s="3567"/>
      <c r="AZ27" s="3780"/>
      <c r="BA27" s="3781"/>
      <c r="BB27" s="3782"/>
      <c r="BC27" s="730"/>
      <c r="BD27" s="564"/>
      <c r="BE27" s="564"/>
      <c r="BF27" s="955"/>
      <c r="BG27" s="3825"/>
      <c r="BH27" s="3826"/>
      <c r="BI27" s="3826"/>
      <c r="BJ27" s="3826"/>
      <c r="BK27" s="3826"/>
      <c r="BL27" s="3826"/>
      <c r="BM27" s="3826"/>
      <c r="BN27" s="3826"/>
      <c r="BO27" s="3826"/>
      <c r="BP27" s="3827"/>
    </row>
    <row r="28" spans="1:77" s="735" customFormat="1" ht="15" customHeight="1">
      <c r="A28" s="3544"/>
      <c r="B28" s="3775"/>
      <c r="C28" s="3776"/>
      <c r="D28" s="3777"/>
      <c r="E28" s="3778"/>
      <c r="F28" s="3779"/>
      <c r="G28" s="3758"/>
      <c r="H28" s="3759"/>
      <c r="I28" s="3759"/>
      <c r="J28" s="3759"/>
      <c r="K28" s="3759"/>
      <c r="L28" s="3760"/>
      <c r="M28" s="3766"/>
      <c r="N28" s="3769"/>
      <c r="O28" s="3798"/>
      <c r="P28" s="3799"/>
      <c r="Q28" s="3800"/>
      <c r="R28" s="3811"/>
      <c r="S28" s="3812"/>
      <c r="T28" s="3813"/>
      <c r="U28" s="3823"/>
      <c r="V28" s="3824"/>
      <c r="W28" s="3824"/>
      <c r="X28" s="1037"/>
      <c r="Y28" s="968" t="s">
        <v>28</v>
      </c>
      <c r="Z28" s="1038"/>
      <c r="AA28" s="968" t="s">
        <v>28</v>
      </c>
      <c r="AB28" s="970">
        <f>IF((X28+Z28)&gt;=12,X28+Z28-12,X28+Z28)</f>
        <v>0</v>
      </c>
      <c r="AC28" s="968" t="s">
        <v>28</v>
      </c>
      <c r="AD28" s="1039" t="s">
        <v>27</v>
      </c>
      <c r="AE28" s="3822"/>
      <c r="AF28" s="3822"/>
      <c r="AG28" s="1040" t="s">
        <v>17</v>
      </c>
      <c r="AH28" s="1041" t="s">
        <v>27</v>
      </c>
      <c r="AI28" s="3822"/>
      <c r="AJ28" s="3822"/>
      <c r="AK28" s="1042" t="s">
        <v>17</v>
      </c>
      <c r="AL28" s="3708"/>
      <c r="AM28" s="3709"/>
      <c r="AN28" s="3710"/>
      <c r="AO28" s="3708"/>
      <c r="AP28" s="3709"/>
      <c r="AQ28" s="3709"/>
      <c r="AR28" s="3710"/>
      <c r="AS28" s="3711"/>
      <c r="AT28" s="3712"/>
      <c r="AU28" s="3712"/>
      <c r="AV28" s="3713"/>
      <c r="AW28" s="3566"/>
      <c r="AX28" s="3567"/>
      <c r="AY28" s="3567"/>
      <c r="AZ28" s="3820"/>
      <c r="BA28" s="3806"/>
      <c r="BB28" s="3821"/>
      <c r="BC28" s="964"/>
      <c r="BD28" s="965"/>
      <c r="BE28" s="965"/>
      <c r="BF28" s="966"/>
      <c r="BG28" s="3828"/>
      <c r="BH28" s="3829"/>
      <c r="BI28" s="3829"/>
      <c r="BJ28" s="3829"/>
      <c r="BK28" s="3829"/>
      <c r="BL28" s="3829"/>
      <c r="BM28" s="3829"/>
      <c r="BN28" s="3829"/>
      <c r="BO28" s="3829"/>
      <c r="BP28" s="3830"/>
    </row>
    <row r="29" spans="1:77" s="735" customFormat="1" ht="15" customHeight="1">
      <c r="A29" s="3543">
        <v>7</v>
      </c>
      <c r="B29" s="3755"/>
      <c r="C29" s="3756"/>
      <c r="D29" s="3756"/>
      <c r="E29" s="3756"/>
      <c r="F29" s="3757"/>
      <c r="G29" s="3761"/>
      <c r="H29" s="3762"/>
      <c r="I29" s="3762"/>
      <c r="J29" s="3762"/>
      <c r="K29" s="3762"/>
      <c r="L29" s="3763"/>
      <c r="M29" s="3765"/>
      <c r="N29" s="3768"/>
      <c r="O29" s="3811"/>
      <c r="P29" s="3812"/>
      <c r="Q29" s="3813"/>
      <c r="R29" s="3731"/>
      <c r="S29" s="3732"/>
      <c r="T29" s="3733"/>
      <c r="U29" s="3816"/>
      <c r="V29" s="3817"/>
      <c r="W29" s="3817"/>
      <c r="X29" s="3741"/>
      <c r="Y29" s="3379" t="s">
        <v>99</v>
      </c>
      <c r="Z29" s="3743"/>
      <c r="AA29" s="3379" t="s">
        <v>99</v>
      </c>
      <c r="AB29" s="3502">
        <f>IF((X31+Z31)&gt;=12,X29+Z29+1,X29+Z29)</f>
        <v>0</v>
      </c>
      <c r="AC29" s="3504" t="s">
        <v>99</v>
      </c>
      <c r="AD29" s="3719"/>
      <c r="AE29" s="3720"/>
      <c r="AF29" s="3720"/>
      <c r="AG29" s="3720"/>
      <c r="AH29" s="3723"/>
      <c r="AI29" s="3720"/>
      <c r="AJ29" s="3720"/>
      <c r="AK29" s="3724"/>
      <c r="AL29" s="3833"/>
      <c r="AM29" s="3834"/>
      <c r="AN29" s="3835"/>
      <c r="AO29" s="3708"/>
      <c r="AP29" s="3709"/>
      <c r="AQ29" s="3709"/>
      <c r="AR29" s="3710"/>
      <c r="AS29" s="3836"/>
      <c r="AT29" s="3837"/>
      <c r="AU29" s="3837"/>
      <c r="AV29" s="3838"/>
      <c r="AW29" s="3566">
        <f>AH29+SUM(AL29:AV31)</f>
        <v>0</v>
      </c>
      <c r="AX29" s="3567"/>
      <c r="AY29" s="3567"/>
      <c r="AZ29" s="3789"/>
      <c r="BA29" s="3790"/>
      <c r="BB29" s="3791"/>
      <c r="BC29" s="730"/>
      <c r="BD29" s="564"/>
      <c r="BE29" s="564"/>
      <c r="BF29" s="955"/>
      <c r="BG29" s="3792"/>
      <c r="BH29" s="3839"/>
      <c r="BI29" s="3839"/>
      <c r="BJ29" s="3839"/>
      <c r="BK29" s="3839"/>
      <c r="BL29" s="3839"/>
      <c r="BM29" s="3839"/>
      <c r="BN29" s="3839"/>
      <c r="BO29" s="3839"/>
      <c r="BP29" s="3840"/>
    </row>
    <row r="30" spans="1:77" s="735" customFormat="1" ht="15" customHeight="1">
      <c r="A30" s="3543"/>
      <c r="B30" s="3758"/>
      <c r="C30" s="3759"/>
      <c r="D30" s="3759"/>
      <c r="E30" s="3759"/>
      <c r="F30" s="3760"/>
      <c r="G30" s="3761"/>
      <c r="H30" s="3762"/>
      <c r="I30" s="3762"/>
      <c r="J30" s="3762"/>
      <c r="K30" s="3762"/>
      <c r="L30" s="3763"/>
      <c r="M30" s="3765"/>
      <c r="N30" s="3768"/>
      <c r="O30" s="3705"/>
      <c r="P30" s="3706"/>
      <c r="Q30" s="3707"/>
      <c r="R30" s="3731"/>
      <c r="S30" s="3732"/>
      <c r="T30" s="3733"/>
      <c r="U30" s="3816"/>
      <c r="V30" s="3817"/>
      <c r="W30" s="3817"/>
      <c r="X30" s="3741"/>
      <c r="Y30" s="3379"/>
      <c r="Z30" s="3743"/>
      <c r="AA30" s="3379"/>
      <c r="AB30" s="3502"/>
      <c r="AC30" s="3504"/>
      <c r="AD30" s="3719"/>
      <c r="AE30" s="3720"/>
      <c r="AF30" s="3720"/>
      <c r="AG30" s="3720"/>
      <c r="AH30" s="3723"/>
      <c r="AI30" s="3720"/>
      <c r="AJ30" s="3720"/>
      <c r="AK30" s="3724"/>
      <c r="AL30" s="3708"/>
      <c r="AM30" s="3709"/>
      <c r="AN30" s="3710"/>
      <c r="AO30" s="3708"/>
      <c r="AP30" s="3709"/>
      <c r="AQ30" s="3709"/>
      <c r="AR30" s="3710"/>
      <c r="AS30" s="3844"/>
      <c r="AT30" s="3845"/>
      <c r="AU30" s="3845"/>
      <c r="AV30" s="3846"/>
      <c r="AW30" s="3566"/>
      <c r="AX30" s="3567"/>
      <c r="AY30" s="3567"/>
      <c r="AZ30" s="3780"/>
      <c r="BA30" s="3781"/>
      <c r="BB30" s="3782"/>
      <c r="BC30" s="730"/>
      <c r="BD30" s="564"/>
      <c r="BE30" s="564"/>
      <c r="BF30" s="955"/>
      <c r="BG30" s="3825"/>
      <c r="BH30" s="3826"/>
      <c r="BI30" s="3826"/>
      <c r="BJ30" s="3826"/>
      <c r="BK30" s="3826"/>
      <c r="BL30" s="3826"/>
      <c r="BM30" s="3826"/>
      <c r="BN30" s="3826"/>
      <c r="BO30" s="3826"/>
      <c r="BP30" s="3827"/>
    </row>
    <row r="31" spans="1:77" s="735" customFormat="1" ht="15" customHeight="1" thickBot="1">
      <c r="A31" s="3618"/>
      <c r="B31" s="3775"/>
      <c r="C31" s="3776"/>
      <c r="D31" s="3777"/>
      <c r="E31" s="3778"/>
      <c r="F31" s="3779"/>
      <c r="G31" s="3865"/>
      <c r="H31" s="3866"/>
      <c r="I31" s="3866"/>
      <c r="J31" s="3866"/>
      <c r="K31" s="3866"/>
      <c r="L31" s="3867"/>
      <c r="M31" s="3868"/>
      <c r="N31" s="3869"/>
      <c r="O31" s="3705"/>
      <c r="P31" s="3706"/>
      <c r="Q31" s="3707"/>
      <c r="R31" s="3850"/>
      <c r="S31" s="3851"/>
      <c r="T31" s="3852"/>
      <c r="U31" s="3847"/>
      <c r="V31" s="3848"/>
      <c r="W31" s="3848"/>
      <c r="X31" s="1043"/>
      <c r="Y31" s="976" t="s">
        <v>28</v>
      </c>
      <c r="Z31" s="1044"/>
      <c r="AA31" s="976" t="s">
        <v>28</v>
      </c>
      <c r="AB31" s="978">
        <f>IF((X31+Z31)&gt;=12,X31+Z31-12,X31+Z31)</f>
        <v>0</v>
      </c>
      <c r="AC31" s="979" t="s">
        <v>28</v>
      </c>
      <c r="AD31" s="1045" t="s">
        <v>27</v>
      </c>
      <c r="AE31" s="3849"/>
      <c r="AF31" s="3849"/>
      <c r="AG31" s="1046" t="s">
        <v>17</v>
      </c>
      <c r="AH31" s="1047" t="s">
        <v>27</v>
      </c>
      <c r="AI31" s="3849"/>
      <c r="AJ31" s="3849"/>
      <c r="AK31" s="1048" t="s">
        <v>17</v>
      </c>
      <c r="AL31" s="3853"/>
      <c r="AM31" s="3854"/>
      <c r="AN31" s="3855"/>
      <c r="AO31" s="3856"/>
      <c r="AP31" s="3857"/>
      <c r="AQ31" s="3857"/>
      <c r="AR31" s="3858"/>
      <c r="AS31" s="3859"/>
      <c r="AT31" s="3860"/>
      <c r="AU31" s="3860"/>
      <c r="AV31" s="3861"/>
      <c r="AW31" s="3689"/>
      <c r="AX31" s="3690"/>
      <c r="AY31" s="3690"/>
      <c r="AZ31" s="3862"/>
      <c r="BA31" s="3863"/>
      <c r="BB31" s="3864"/>
      <c r="BC31" s="553"/>
      <c r="BD31" s="118"/>
      <c r="BE31" s="118"/>
      <c r="BF31" s="617"/>
      <c r="BG31" s="3841"/>
      <c r="BH31" s="3842"/>
      <c r="BI31" s="3842"/>
      <c r="BJ31" s="3842"/>
      <c r="BK31" s="3842"/>
      <c r="BL31" s="3842"/>
      <c r="BM31" s="3842"/>
      <c r="BN31" s="3842"/>
      <c r="BO31" s="3842"/>
      <c r="BP31" s="3843"/>
    </row>
    <row r="32" spans="1:77" s="735" customFormat="1" ht="14.1" customHeight="1">
      <c r="A32" s="3662" t="s">
        <v>937</v>
      </c>
      <c r="B32" s="3663"/>
      <c r="C32" s="3663"/>
      <c r="D32" s="3663"/>
      <c r="E32" s="3663"/>
      <c r="F32" s="3663"/>
      <c r="G32" s="3663"/>
      <c r="H32" s="3663"/>
      <c r="I32" s="3663"/>
      <c r="J32" s="3663"/>
      <c r="K32" s="3663"/>
      <c r="L32" s="3663"/>
      <c r="M32" s="3663"/>
      <c r="N32" s="3663"/>
      <c r="O32" s="3663"/>
      <c r="P32" s="3663"/>
      <c r="Q32" s="3663"/>
      <c r="R32" s="3663"/>
      <c r="S32" s="3663"/>
      <c r="T32" s="3663"/>
      <c r="U32" s="3663"/>
      <c r="V32" s="3663"/>
      <c r="W32" s="3664"/>
      <c r="X32" s="984" t="str">
        <f>IFERROR((X11+X14+X17+X20+X23+X26+X29)/COUNTA(G11:L31),"")</f>
        <v/>
      </c>
      <c r="Y32" s="985" t="s">
        <v>99</v>
      </c>
      <c r="Z32" s="986" t="str">
        <f>IFERROR((Z11+Z14+Z17+Z20+Z23+Z26+Z29)/COUNTA(G11:L31),"")</f>
        <v/>
      </c>
      <c r="AA32" s="987" t="s">
        <v>99</v>
      </c>
      <c r="AB32" s="986">
        <f>BU33</f>
        <v>0</v>
      </c>
      <c r="AC32" s="985" t="s">
        <v>99</v>
      </c>
      <c r="AD32" s="3668" t="str">
        <f>IFERROR(SUM(AD11,AD14,AD17,AD20,AD23,AD26,AD29)/COUNTA(AD11,AD14,AD17,AD20,AD23,AD26,AD29),"")</f>
        <v/>
      </c>
      <c r="AE32" s="3669"/>
      <c r="AF32" s="3669"/>
      <c r="AG32" s="3670"/>
      <c r="AH32" s="3668" t="str">
        <f>IFERROR(SUM(AH11,AH14,AH17,AH20,AH23,AH26,AH29)/COUNTA(AH11,AH14,AH17,AH20,AH23,AH26,AH29),"")</f>
        <v/>
      </c>
      <c r="AI32" s="3669"/>
      <c r="AJ32" s="3669"/>
      <c r="AK32" s="3670"/>
      <c r="AL32" s="3679"/>
      <c r="AM32" s="3680"/>
      <c r="AN32" s="3680"/>
      <c r="AO32" s="3680"/>
      <c r="AP32" s="3680"/>
      <c r="AQ32" s="3680"/>
      <c r="AR32" s="3680"/>
      <c r="AS32" s="3680"/>
      <c r="AT32" s="3680"/>
      <c r="AU32" s="3680"/>
      <c r="AV32" s="3681"/>
      <c r="AW32" s="3685" t="str">
        <f>IFERROR(SUM(AW11:AY31)/COUNTA(G11:L31),"")</f>
        <v/>
      </c>
      <c r="AX32" s="3686"/>
      <c r="AY32" s="3686"/>
      <c r="AZ32" s="3630" t="str">
        <f>IFERROR(AVERAGE(AZ11,AZ14,AZ17,AZ20,AZ23,AZ26,AZ29),"")</f>
        <v/>
      </c>
      <c r="BA32" s="3631"/>
      <c r="BB32" s="3632"/>
      <c r="BC32" s="3636"/>
      <c r="BD32" s="3637"/>
      <c r="BE32" s="3637"/>
      <c r="BF32" s="3638"/>
      <c r="BG32" s="3642"/>
      <c r="BH32" s="3643"/>
      <c r="BI32" s="3643"/>
      <c r="BJ32" s="3643"/>
      <c r="BK32" s="3643"/>
      <c r="BL32" s="3643"/>
      <c r="BM32" s="3643"/>
      <c r="BN32" s="3643"/>
      <c r="BO32" s="3643"/>
      <c r="BP32" s="3644"/>
      <c r="BT32" s="988">
        <f>INT(BT33/12)</f>
        <v>0</v>
      </c>
      <c r="BU32" s="988">
        <f>MOD(BT33,12)</f>
        <v>0</v>
      </c>
    </row>
    <row r="33" spans="1:74" s="735" customFormat="1" ht="14.1" customHeight="1" thickBot="1">
      <c r="A33" s="3665"/>
      <c r="B33" s="3666"/>
      <c r="C33" s="3666"/>
      <c r="D33" s="3666"/>
      <c r="E33" s="3666"/>
      <c r="F33" s="3666"/>
      <c r="G33" s="3666"/>
      <c r="H33" s="3666"/>
      <c r="I33" s="3666"/>
      <c r="J33" s="3666"/>
      <c r="K33" s="3666"/>
      <c r="L33" s="3666"/>
      <c r="M33" s="3666"/>
      <c r="N33" s="3666"/>
      <c r="O33" s="3666"/>
      <c r="P33" s="3666"/>
      <c r="Q33" s="3666"/>
      <c r="R33" s="3666"/>
      <c r="S33" s="3666"/>
      <c r="T33" s="3666"/>
      <c r="U33" s="3666"/>
      <c r="V33" s="3666"/>
      <c r="W33" s="3667"/>
      <c r="X33" s="989" t="str">
        <f>IFERROR((X13+X16+X19+X22+X25+X28+X31)/COUNTA(G11:L31),"")</f>
        <v/>
      </c>
      <c r="Y33" s="990" t="s">
        <v>28</v>
      </c>
      <c r="Z33" s="991" t="str">
        <f>IFERROR((Z13+Z16+Z19+Z22+Z25+Z28+Z31)/COUNTA(G11:L31),"")</f>
        <v/>
      </c>
      <c r="AA33" s="990" t="s">
        <v>28</v>
      </c>
      <c r="AB33" s="991">
        <f>BU32</f>
        <v>0</v>
      </c>
      <c r="AC33" s="990" t="s">
        <v>28</v>
      </c>
      <c r="AD33" s="3671"/>
      <c r="AE33" s="3672"/>
      <c r="AF33" s="3672"/>
      <c r="AG33" s="3673"/>
      <c r="AH33" s="3671"/>
      <c r="AI33" s="3672"/>
      <c r="AJ33" s="3672"/>
      <c r="AK33" s="3673"/>
      <c r="AL33" s="3682"/>
      <c r="AM33" s="3683"/>
      <c r="AN33" s="3683"/>
      <c r="AO33" s="3683"/>
      <c r="AP33" s="3683"/>
      <c r="AQ33" s="3683"/>
      <c r="AR33" s="3683"/>
      <c r="AS33" s="3683"/>
      <c r="AT33" s="3683"/>
      <c r="AU33" s="3683"/>
      <c r="AV33" s="3684"/>
      <c r="AW33" s="3687"/>
      <c r="AX33" s="3688"/>
      <c r="AY33" s="3688"/>
      <c r="AZ33" s="3633"/>
      <c r="BA33" s="3634"/>
      <c r="BB33" s="3635"/>
      <c r="BC33" s="3639"/>
      <c r="BD33" s="3640"/>
      <c r="BE33" s="3640"/>
      <c r="BF33" s="3641"/>
      <c r="BG33" s="3645"/>
      <c r="BH33" s="3646"/>
      <c r="BI33" s="3646"/>
      <c r="BJ33" s="3646"/>
      <c r="BK33" s="3646"/>
      <c r="BL33" s="3646"/>
      <c r="BM33" s="3646"/>
      <c r="BN33" s="3646"/>
      <c r="BO33" s="3646"/>
      <c r="BP33" s="3647"/>
      <c r="BT33" s="988">
        <f>IFERROR(SUM(AB13,AB16,AB19,AB22,AB25,AB28,AB31)/COUNTA(G11:L31),0)</f>
        <v>0</v>
      </c>
      <c r="BU33" s="988">
        <f>IFERROR(SUM(AB11,AB14,AB17,AB20,AB23,AB26,AB29)/COUNTA(G11:L31),0)</f>
        <v>0</v>
      </c>
    </row>
    <row r="34" spans="1:74" s="735" customFormat="1" ht="14.1" customHeight="1">
      <c r="A34" s="3648" t="s">
        <v>91</v>
      </c>
      <c r="B34" s="3648"/>
      <c r="C34" s="992" t="s">
        <v>92</v>
      </c>
      <c r="D34" s="3628" t="s">
        <v>1645</v>
      </c>
      <c r="E34" s="3628"/>
      <c r="F34" s="3628"/>
      <c r="G34" s="3628"/>
      <c r="H34" s="3628"/>
      <c r="I34" s="3628"/>
      <c r="J34" s="3628"/>
      <c r="K34" s="3628"/>
      <c r="L34" s="3628"/>
      <c r="M34" s="3628"/>
      <c r="N34" s="3628"/>
      <c r="O34" s="3628"/>
      <c r="P34" s="3628"/>
      <c r="Q34" s="3628"/>
      <c r="R34" s="3628"/>
      <c r="S34" s="3628"/>
      <c r="T34" s="3628"/>
      <c r="U34" s="3628"/>
      <c r="V34" s="3628"/>
      <c r="W34" s="3628"/>
      <c r="X34" s="3628"/>
      <c r="Y34" s="3628"/>
      <c r="Z34" s="3628"/>
      <c r="AA34" s="3628"/>
      <c r="AB34" s="3628"/>
      <c r="AC34" s="3628"/>
      <c r="AD34" s="3628"/>
      <c r="AE34" s="3628"/>
      <c r="AF34" s="3628"/>
      <c r="AG34" s="3628"/>
      <c r="AH34" s="3628"/>
      <c r="AI34" s="3628"/>
      <c r="AJ34" s="3628"/>
      <c r="AK34" s="3628"/>
      <c r="AL34" s="3628"/>
      <c r="AM34" s="3628"/>
      <c r="AN34" s="3628"/>
      <c r="AO34" s="3628"/>
      <c r="AP34" s="3628"/>
      <c r="AQ34" s="3628"/>
      <c r="AR34" s="3628"/>
      <c r="AS34" s="3628"/>
      <c r="AT34" s="3628"/>
      <c r="AU34" s="3628"/>
      <c r="AV34" s="3628"/>
      <c r="AW34" s="3628"/>
      <c r="AX34" s="3628"/>
      <c r="AY34" s="3628"/>
      <c r="AZ34" s="3628"/>
      <c r="BA34" s="3628"/>
      <c r="BB34" s="3628"/>
      <c r="BC34" s="3628"/>
      <c r="BD34" s="3628"/>
      <c r="BE34" s="3628"/>
      <c r="BF34" s="3628"/>
      <c r="BG34" s="3628"/>
      <c r="BH34" s="3628"/>
      <c r="BI34" s="3628"/>
      <c r="BJ34" s="3628"/>
      <c r="BK34" s="3628"/>
      <c r="BL34" s="3628"/>
      <c r="BM34" s="3628"/>
      <c r="BN34" s="3628"/>
      <c r="BO34" s="3628"/>
      <c r="BP34" s="3628"/>
    </row>
    <row r="35" spans="1:74" s="735" customFormat="1" ht="14.1" customHeight="1">
      <c r="A35" s="725"/>
      <c r="B35" s="725"/>
      <c r="C35" s="993"/>
      <c r="D35" s="1603"/>
      <c r="E35" s="1603"/>
      <c r="F35" s="1603"/>
      <c r="G35" s="1603"/>
      <c r="H35" s="1603"/>
      <c r="I35" s="1603"/>
      <c r="J35" s="1603"/>
      <c r="K35" s="1603"/>
      <c r="L35" s="1603"/>
      <c r="M35" s="1603"/>
      <c r="N35" s="1603"/>
      <c r="O35" s="1603"/>
      <c r="P35" s="1603"/>
      <c r="Q35" s="1603"/>
      <c r="R35" s="1603"/>
      <c r="S35" s="1603"/>
      <c r="T35" s="1603"/>
      <c r="U35" s="1603"/>
      <c r="V35" s="1603"/>
      <c r="W35" s="1603"/>
      <c r="X35" s="1603"/>
      <c r="Y35" s="1603"/>
      <c r="Z35" s="1603"/>
      <c r="AA35" s="1603"/>
      <c r="AB35" s="1603"/>
      <c r="AC35" s="1603"/>
      <c r="AD35" s="1603"/>
      <c r="AE35" s="1603"/>
      <c r="AF35" s="1603"/>
      <c r="AG35" s="1603"/>
      <c r="AH35" s="1603"/>
      <c r="AI35" s="1603"/>
      <c r="AJ35" s="1603"/>
      <c r="AK35" s="1603"/>
      <c r="AL35" s="1603"/>
      <c r="AM35" s="1603"/>
      <c r="AN35" s="1603"/>
      <c r="AO35" s="1603"/>
      <c r="AP35" s="1603"/>
      <c r="AQ35" s="1603"/>
      <c r="AR35" s="1603"/>
      <c r="AS35" s="1603"/>
      <c r="AT35" s="1603"/>
      <c r="AU35" s="1603"/>
      <c r="AV35" s="1603"/>
      <c r="AW35" s="1603"/>
      <c r="AX35" s="1603"/>
      <c r="AY35" s="1603"/>
      <c r="AZ35" s="1603"/>
      <c r="BA35" s="1603"/>
      <c r="BB35" s="1603"/>
      <c r="BC35" s="1603"/>
      <c r="BD35" s="1603"/>
      <c r="BE35" s="1603"/>
      <c r="BF35" s="1603"/>
      <c r="BG35" s="1603"/>
      <c r="BH35" s="1603"/>
      <c r="BI35" s="1603"/>
      <c r="BJ35" s="1603"/>
      <c r="BK35" s="1603"/>
      <c r="BL35" s="1603"/>
      <c r="BM35" s="1603"/>
      <c r="BN35" s="1603"/>
      <c r="BO35" s="1603"/>
      <c r="BP35" s="1603"/>
    </row>
    <row r="36" spans="1:74" s="735" customFormat="1" ht="12" customHeight="1">
      <c r="B36" s="994"/>
      <c r="C36" s="993" t="s">
        <v>852</v>
      </c>
      <c r="D36" s="3629" t="s">
        <v>1432</v>
      </c>
      <c r="E36" s="3629"/>
      <c r="F36" s="3629"/>
      <c r="G36" s="3629"/>
      <c r="H36" s="3629"/>
      <c r="I36" s="3629"/>
      <c r="J36" s="3629"/>
      <c r="K36" s="3629"/>
      <c r="L36" s="3629"/>
      <c r="M36" s="3629"/>
      <c r="N36" s="3629"/>
      <c r="O36" s="3629"/>
      <c r="P36" s="3629"/>
      <c r="Q36" s="3629"/>
      <c r="R36" s="3629"/>
      <c r="S36" s="3629"/>
      <c r="T36" s="3629"/>
      <c r="U36" s="3629"/>
      <c r="V36" s="3629"/>
      <c r="W36" s="3629"/>
      <c r="X36" s="3629"/>
      <c r="Y36" s="3629"/>
      <c r="Z36" s="3629"/>
      <c r="AA36" s="3629"/>
      <c r="AB36" s="3629"/>
      <c r="AC36" s="3629"/>
      <c r="AD36" s="3629"/>
      <c r="AE36" s="3629"/>
      <c r="AF36" s="3629"/>
      <c r="AG36" s="3629"/>
      <c r="AH36" s="3629"/>
      <c r="AI36" s="3629"/>
      <c r="AJ36" s="3629"/>
      <c r="AK36" s="3629"/>
      <c r="AL36" s="3629"/>
      <c r="AM36" s="3629"/>
      <c r="AN36" s="3629"/>
      <c r="AO36" s="3629"/>
      <c r="AP36" s="3629"/>
      <c r="AQ36" s="3629"/>
      <c r="AR36" s="3629"/>
      <c r="AS36" s="3629"/>
      <c r="AT36" s="3629"/>
      <c r="AU36" s="3629"/>
      <c r="AV36" s="3629"/>
      <c r="AW36" s="3629"/>
      <c r="AX36" s="3629"/>
      <c r="AY36" s="3629"/>
      <c r="AZ36" s="3629"/>
      <c r="BA36" s="3629"/>
      <c r="BB36" s="3629"/>
      <c r="BC36" s="3629"/>
      <c r="BD36" s="3629"/>
      <c r="BE36" s="3629"/>
      <c r="BF36" s="3629"/>
      <c r="BG36" s="3629"/>
      <c r="BH36" s="3629"/>
      <c r="BI36" s="3629"/>
      <c r="BJ36" s="3629"/>
      <c r="BK36" s="3629"/>
      <c r="BL36" s="3629"/>
      <c r="BM36" s="3629"/>
      <c r="BN36" s="3629"/>
      <c r="BO36" s="3629"/>
      <c r="BP36" s="3629"/>
    </row>
    <row r="37" spans="1:74" s="735" customFormat="1" ht="12" customHeight="1">
      <c r="C37" s="993" t="s">
        <v>853</v>
      </c>
      <c r="D37" s="2134" t="s">
        <v>1646</v>
      </c>
      <c r="E37" s="2134"/>
      <c r="F37" s="2134"/>
      <c r="G37" s="2134"/>
      <c r="H37" s="2134"/>
      <c r="I37" s="2134"/>
      <c r="J37" s="2134"/>
      <c r="K37" s="2134"/>
      <c r="L37" s="2134"/>
      <c r="M37" s="2134"/>
      <c r="N37" s="2134"/>
      <c r="O37" s="2134"/>
      <c r="P37" s="2134"/>
      <c r="Q37" s="2134"/>
      <c r="R37" s="2134"/>
      <c r="S37" s="2134"/>
      <c r="T37" s="2134"/>
      <c r="U37" s="2134"/>
      <c r="V37" s="2134"/>
      <c r="W37" s="2134"/>
      <c r="X37" s="2134"/>
      <c r="Y37" s="2134"/>
      <c r="Z37" s="2134"/>
      <c r="AA37" s="2134"/>
      <c r="AB37" s="2134"/>
      <c r="AC37" s="2134"/>
      <c r="AD37" s="2134"/>
      <c r="AE37" s="2134"/>
      <c r="AF37" s="2134"/>
      <c r="AG37" s="2134"/>
      <c r="AH37" s="2134"/>
      <c r="AI37" s="2134"/>
      <c r="AJ37" s="2134"/>
      <c r="AK37" s="2134"/>
      <c r="AL37" s="2134"/>
      <c r="AM37" s="2134"/>
      <c r="AN37" s="2134"/>
      <c r="AO37" s="2134"/>
      <c r="AP37" s="2134"/>
      <c r="AQ37" s="2134"/>
      <c r="AR37" s="2134"/>
      <c r="AS37" s="2134"/>
      <c r="AT37" s="2134"/>
      <c r="AU37" s="2134"/>
      <c r="AV37" s="2134"/>
      <c r="AW37" s="2134"/>
      <c r="AX37" s="2134"/>
      <c r="AY37" s="2134"/>
      <c r="AZ37" s="2134"/>
      <c r="BA37" s="2134"/>
      <c r="BB37" s="2134"/>
      <c r="BC37" s="2134"/>
      <c r="BD37" s="2134"/>
      <c r="BE37" s="2134"/>
      <c r="BF37" s="2134"/>
      <c r="BG37" s="2134"/>
      <c r="BH37" s="2134"/>
      <c r="BI37" s="2134"/>
      <c r="BJ37" s="2134"/>
      <c r="BK37" s="2134"/>
      <c r="BL37" s="2134"/>
      <c r="BM37" s="2134"/>
      <c r="BN37" s="2134"/>
      <c r="BO37" s="2134"/>
      <c r="BP37" s="2134"/>
    </row>
    <row r="38" spans="1:74" s="735" customFormat="1" ht="12" customHeight="1">
      <c r="D38" s="2134"/>
      <c r="E38" s="2134"/>
      <c r="F38" s="2134"/>
      <c r="G38" s="2134"/>
      <c r="H38" s="2134"/>
      <c r="I38" s="2134"/>
      <c r="J38" s="2134"/>
      <c r="K38" s="2134"/>
      <c r="L38" s="2134"/>
      <c r="M38" s="2134"/>
      <c r="N38" s="2134"/>
      <c r="O38" s="2134"/>
      <c r="P38" s="2134"/>
      <c r="Q38" s="2134"/>
      <c r="R38" s="2134"/>
      <c r="S38" s="2134"/>
      <c r="T38" s="2134"/>
      <c r="U38" s="2134"/>
      <c r="V38" s="2134"/>
      <c r="W38" s="2134"/>
      <c r="X38" s="2134"/>
      <c r="Y38" s="2134"/>
      <c r="Z38" s="2134"/>
      <c r="AA38" s="2134"/>
      <c r="AB38" s="2134"/>
      <c r="AC38" s="2134"/>
      <c r="AD38" s="2134"/>
      <c r="AE38" s="2134"/>
      <c r="AF38" s="2134"/>
      <c r="AG38" s="2134"/>
      <c r="AH38" s="2134"/>
      <c r="AI38" s="2134"/>
      <c r="AJ38" s="2134"/>
      <c r="AK38" s="2134"/>
      <c r="AL38" s="2134"/>
      <c r="AM38" s="2134"/>
      <c r="AN38" s="2134"/>
      <c r="AO38" s="2134"/>
      <c r="AP38" s="2134"/>
      <c r="AQ38" s="2134"/>
      <c r="AR38" s="2134"/>
      <c r="AS38" s="2134"/>
      <c r="AT38" s="2134"/>
      <c r="AU38" s="2134"/>
      <c r="AV38" s="2134"/>
      <c r="AW38" s="2134"/>
      <c r="AX38" s="2134"/>
      <c r="AY38" s="2134"/>
      <c r="AZ38" s="2134"/>
      <c r="BA38" s="2134"/>
      <c r="BB38" s="2134"/>
      <c r="BC38" s="2134"/>
      <c r="BD38" s="2134"/>
      <c r="BE38" s="2134"/>
      <c r="BF38" s="2134"/>
      <c r="BG38" s="2134"/>
      <c r="BH38" s="2134"/>
      <c r="BI38" s="2134"/>
      <c r="BJ38" s="2134"/>
      <c r="BK38" s="2134"/>
      <c r="BL38" s="2134"/>
      <c r="BM38" s="2134"/>
      <c r="BN38" s="2134"/>
      <c r="BO38" s="2134"/>
      <c r="BP38" s="2134"/>
    </row>
    <row r="39" spans="1:74" s="735" customFormat="1" ht="12" customHeight="1">
      <c r="C39" s="993" t="s">
        <v>854</v>
      </c>
      <c r="D39" s="2134" t="s">
        <v>1293</v>
      </c>
      <c r="E39" s="2134"/>
      <c r="F39" s="2134"/>
      <c r="G39" s="2134"/>
      <c r="H39" s="2134"/>
      <c r="I39" s="2134"/>
      <c r="J39" s="2134"/>
      <c r="K39" s="2134"/>
      <c r="L39" s="2134"/>
      <c r="M39" s="2134"/>
      <c r="N39" s="2134"/>
      <c r="O39" s="2134"/>
      <c r="P39" s="2134"/>
      <c r="Q39" s="2134"/>
      <c r="R39" s="2134"/>
      <c r="S39" s="2134"/>
      <c r="T39" s="2134"/>
      <c r="U39" s="2134"/>
      <c r="V39" s="2134"/>
      <c r="W39" s="2134"/>
      <c r="X39" s="2134"/>
      <c r="Y39" s="2134"/>
      <c r="Z39" s="2134"/>
      <c r="AA39" s="2134"/>
      <c r="AB39" s="2134"/>
      <c r="AC39" s="2134"/>
      <c r="AD39" s="2134"/>
      <c r="AE39" s="2134"/>
      <c r="AF39" s="2134"/>
      <c r="AG39" s="2134"/>
      <c r="AH39" s="2134"/>
      <c r="AI39" s="2134"/>
      <c r="AJ39" s="2134"/>
      <c r="AK39" s="2134"/>
      <c r="AL39" s="2134"/>
      <c r="AM39" s="2134"/>
      <c r="AN39" s="2134"/>
      <c r="AO39" s="2134"/>
      <c r="AP39" s="2134"/>
      <c r="AQ39" s="2134"/>
      <c r="AR39" s="2134"/>
      <c r="AS39" s="2134"/>
      <c r="AT39" s="2134"/>
      <c r="AU39" s="2134"/>
      <c r="AV39" s="2134"/>
      <c r="AW39" s="2134"/>
      <c r="AX39" s="2134"/>
      <c r="AY39" s="2134"/>
      <c r="AZ39" s="2134"/>
      <c r="BA39" s="2134"/>
      <c r="BB39" s="2134"/>
      <c r="BC39" s="2134"/>
      <c r="BD39" s="2134"/>
      <c r="BE39" s="2134"/>
      <c r="BF39" s="2134"/>
      <c r="BG39" s="2134"/>
      <c r="BH39" s="2134"/>
      <c r="BI39" s="2134"/>
      <c r="BJ39" s="2134"/>
      <c r="BK39" s="2134"/>
      <c r="BL39" s="2134"/>
      <c r="BM39" s="2134"/>
      <c r="BN39" s="2134"/>
      <c r="BO39" s="2134"/>
      <c r="BP39" s="2134"/>
    </row>
    <row r="40" spans="1:74" s="735" customFormat="1" ht="12" customHeight="1">
      <c r="D40" s="2134"/>
      <c r="E40" s="2134"/>
      <c r="F40" s="2134"/>
      <c r="G40" s="2134"/>
      <c r="H40" s="2134"/>
      <c r="I40" s="2134"/>
      <c r="J40" s="2134"/>
      <c r="K40" s="2134"/>
      <c r="L40" s="2134"/>
      <c r="M40" s="2134"/>
      <c r="N40" s="2134"/>
      <c r="O40" s="2134"/>
      <c r="P40" s="2134"/>
      <c r="Q40" s="2134"/>
      <c r="R40" s="2134"/>
      <c r="S40" s="2134"/>
      <c r="T40" s="2134"/>
      <c r="U40" s="2134"/>
      <c r="V40" s="2134"/>
      <c r="W40" s="2134"/>
      <c r="X40" s="2134"/>
      <c r="Y40" s="2134"/>
      <c r="Z40" s="2134"/>
      <c r="AA40" s="2134"/>
      <c r="AB40" s="2134"/>
      <c r="AC40" s="2134"/>
      <c r="AD40" s="2134"/>
      <c r="AE40" s="2134"/>
      <c r="AF40" s="2134"/>
      <c r="AG40" s="2134"/>
      <c r="AH40" s="2134"/>
      <c r="AI40" s="2134"/>
      <c r="AJ40" s="2134"/>
      <c r="AK40" s="2134"/>
      <c r="AL40" s="2134"/>
      <c r="AM40" s="2134"/>
      <c r="AN40" s="2134"/>
      <c r="AO40" s="2134"/>
      <c r="AP40" s="2134"/>
      <c r="AQ40" s="2134"/>
      <c r="AR40" s="2134"/>
      <c r="AS40" s="2134"/>
      <c r="AT40" s="2134"/>
      <c r="AU40" s="2134"/>
      <c r="AV40" s="2134"/>
      <c r="AW40" s="2134"/>
      <c r="AX40" s="2134"/>
      <c r="AY40" s="2134"/>
      <c r="AZ40" s="2134"/>
      <c r="BA40" s="2134"/>
      <c r="BB40" s="2134"/>
      <c r="BC40" s="2134"/>
      <c r="BD40" s="2134"/>
      <c r="BE40" s="2134"/>
      <c r="BF40" s="2134"/>
      <c r="BG40" s="2134"/>
      <c r="BH40" s="2134"/>
      <c r="BI40" s="2134"/>
      <c r="BJ40" s="2134"/>
      <c r="BK40" s="2134"/>
      <c r="BL40" s="2134"/>
      <c r="BM40" s="2134"/>
      <c r="BN40" s="2134"/>
      <c r="BO40" s="2134"/>
      <c r="BP40" s="2134"/>
    </row>
    <row r="41" spans="1:74" s="735" customFormat="1" ht="12" customHeight="1">
      <c r="C41" s="995" t="s">
        <v>855</v>
      </c>
      <c r="D41" s="3626" t="s">
        <v>1433</v>
      </c>
      <c r="E41" s="3626"/>
      <c r="F41" s="3626"/>
      <c r="G41" s="3626"/>
      <c r="H41" s="3626"/>
      <c r="I41" s="3626"/>
      <c r="J41" s="3626"/>
      <c r="K41" s="3626"/>
      <c r="L41" s="3626"/>
      <c r="M41" s="3626"/>
      <c r="N41" s="3626"/>
      <c r="O41" s="3626"/>
      <c r="P41" s="3626"/>
      <c r="Q41" s="3626"/>
      <c r="R41" s="3626"/>
      <c r="S41" s="3626"/>
      <c r="T41" s="3626"/>
      <c r="U41" s="3626"/>
      <c r="V41" s="3626"/>
      <c r="W41" s="3626"/>
      <c r="X41" s="3626"/>
      <c r="Y41" s="3626"/>
      <c r="Z41" s="3626"/>
      <c r="AA41" s="3626"/>
      <c r="AB41" s="3626"/>
      <c r="AC41" s="3626"/>
      <c r="AD41" s="3626"/>
      <c r="AE41" s="3626"/>
      <c r="AF41" s="3626"/>
      <c r="AG41" s="3626"/>
      <c r="AH41" s="3626"/>
      <c r="AI41" s="3626"/>
      <c r="AJ41" s="3626"/>
      <c r="AK41" s="3626"/>
      <c r="AL41" s="3626"/>
      <c r="AM41" s="3626"/>
      <c r="AN41" s="3626"/>
      <c r="AO41" s="3626"/>
      <c r="AP41" s="3626"/>
      <c r="AQ41" s="3626"/>
      <c r="AR41" s="3626"/>
      <c r="AS41" s="3626"/>
      <c r="AT41" s="3626"/>
      <c r="AU41" s="3626"/>
      <c r="AV41" s="3626"/>
      <c r="AW41" s="3626"/>
      <c r="AX41" s="3626"/>
      <c r="AY41" s="3626"/>
      <c r="AZ41" s="3626"/>
      <c r="BA41" s="3626"/>
      <c r="BB41" s="3626"/>
      <c r="BC41" s="3626"/>
      <c r="BD41" s="3626"/>
      <c r="BE41" s="3626"/>
      <c r="BF41" s="3626"/>
      <c r="BG41" s="3626"/>
      <c r="BH41" s="3626"/>
      <c r="BI41" s="3626"/>
      <c r="BJ41" s="3626"/>
      <c r="BK41" s="3626"/>
      <c r="BL41" s="3626"/>
      <c r="BM41" s="3626"/>
      <c r="BN41" s="3626"/>
      <c r="BO41" s="3626"/>
      <c r="BP41" s="3626"/>
    </row>
    <row r="42" spans="1:74" ht="14.1" customHeight="1">
      <c r="A42" s="3372" t="s">
        <v>1387</v>
      </c>
      <c r="B42" s="3373"/>
      <c r="C42" s="3373"/>
      <c r="D42" s="3373"/>
      <c r="E42" s="3373"/>
      <c r="F42" s="3373"/>
      <c r="G42" s="3373"/>
      <c r="H42" s="3373"/>
      <c r="I42" s="3373"/>
      <c r="J42" s="3373"/>
      <c r="K42" s="3373"/>
      <c r="L42" s="3373"/>
      <c r="M42" s="3373"/>
      <c r="N42" s="3373"/>
      <c r="O42" s="3373"/>
      <c r="P42" s="3373"/>
      <c r="Q42" s="3373"/>
      <c r="R42" s="3373"/>
      <c r="S42" s="3373"/>
      <c r="T42" s="3373"/>
      <c r="U42" s="3373"/>
      <c r="V42" s="3373"/>
      <c r="W42" s="3373"/>
      <c r="X42" s="3373"/>
      <c r="Y42" s="3373"/>
      <c r="Z42" s="3373"/>
      <c r="AA42" s="3373"/>
      <c r="AB42" s="3373"/>
      <c r="AC42" s="3373"/>
      <c r="AD42" s="3373"/>
      <c r="AE42" s="3373"/>
      <c r="AF42" s="3373"/>
      <c r="AG42" s="3373"/>
      <c r="AH42" s="3373"/>
      <c r="AI42" s="3373"/>
      <c r="AJ42" s="3373"/>
      <c r="AK42" s="3373"/>
      <c r="AL42" s="3373"/>
      <c r="AM42" s="3373"/>
      <c r="AN42" s="3373"/>
      <c r="AO42" s="3373"/>
      <c r="AP42" s="3373"/>
      <c r="AQ42" s="3373"/>
      <c r="AR42" s="3373"/>
      <c r="AS42" s="3373"/>
      <c r="AT42" s="3373"/>
      <c r="AU42" s="3373"/>
      <c r="AV42" s="3373"/>
      <c r="AW42" s="3373"/>
      <c r="AX42" s="3373"/>
      <c r="AY42" s="3373"/>
      <c r="AZ42" s="3373"/>
      <c r="BA42" s="3373"/>
      <c r="BB42" s="3373"/>
      <c r="BC42" s="3373"/>
      <c r="BD42" s="3373"/>
      <c r="BE42" s="3373"/>
      <c r="BF42" s="3373"/>
      <c r="BG42" s="3373"/>
      <c r="BH42" s="3373"/>
      <c r="BI42" s="3373"/>
      <c r="BJ42" s="3373"/>
      <c r="BK42" s="3373"/>
      <c r="BL42" s="3373"/>
      <c r="BM42" s="3373"/>
      <c r="BN42" s="3373"/>
      <c r="BO42" s="3373"/>
      <c r="BP42" s="3373"/>
      <c r="BR42" s="646"/>
      <c r="BS42" s="646"/>
      <c r="BT42" s="646"/>
      <c r="BU42" s="646"/>
      <c r="BV42" s="646"/>
    </row>
    <row r="43" spans="1:74" ht="5.0999999999999996" customHeight="1"/>
    <row r="44" spans="1:74" ht="14.1" customHeight="1">
      <c r="A44" s="3627" t="s">
        <v>1638</v>
      </c>
      <c r="B44" s="3627"/>
      <c r="C44" s="3627"/>
      <c r="D44" s="3627"/>
      <c r="E44" s="3627"/>
      <c r="F44" s="3627"/>
      <c r="G44" s="3627"/>
      <c r="H44" s="3627"/>
      <c r="I44" s="3627"/>
      <c r="J44" s="3627"/>
      <c r="K44" s="3627"/>
      <c r="L44" s="3627"/>
      <c r="M44" s="3627"/>
      <c r="N44" s="3627"/>
      <c r="O44" s="3627"/>
      <c r="P44" s="3627"/>
      <c r="Q44" s="3627"/>
      <c r="R44" s="3627"/>
      <c r="S44" s="3627"/>
      <c r="T44" s="3627"/>
      <c r="U44" s="3627"/>
      <c r="V44" s="3627"/>
      <c r="W44" s="3627"/>
      <c r="X44" s="3627"/>
      <c r="Y44" s="3627"/>
      <c r="Z44" s="3627"/>
      <c r="AA44" s="3627"/>
      <c r="AB44" s="3627"/>
      <c r="AC44" s="3627"/>
      <c r="AD44" s="3627"/>
      <c r="AE44" s="3627"/>
      <c r="AF44" s="3627"/>
      <c r="AG44" s="3627"/>
      <c r="AH44" s="3627"/>
      <c r="AI44" s="3627"/>
      <c r="AJ44" s="3627"/>
      <c r="AK44" s="3627"/>
      <c r="AL44" s="3627"/>
      <c r="AM44" s="3627"/>
      <c r="AN44" s="3627"/>
      <c r="AO44" s="3627"/>
      <c r="AP44" s="3627"/>
      <c r="AQ44" s="3627"/>
      <c r="AR44" s="3627"/>
      <c r="AS44" s="3627"/>
      <c r="AT44" s="3627"/>
      <c r="AU44" s="3627"/>
      <c r="AV44" s="3627"/>
      <c r="AW44" s="3627"/>
      <c r="AX44" s="3627"/>
      <c r="AY44" s="3627"/>
      <c r="AZ44" s="3627"/>
      <c r="BA44" s="3627"/>
      <c r="BB44" s="3627"/>
      <c r="BC44" s="3627"/>
      <c r="BD44" s="3627"/>
      <c r="BE44" s="3627"/>
      <c r="BF44" s="3627"/>
      <c r="BG44" s="3627"/>
      <c r="BH44" s="3627"/>
      <c r="BI44" s="3627"/>
      <c r="BJ44" s="3627"/>
      <c r="BK44" s="3627"/>
      <c r="BL44" s="3627"/>
      <c r="BM44" s="3627"/>
      <c r="BN44" s="3627"/>
      <c r="BO44" s="3627"/>
      <c r="BP44" s="3627"/>
    </row>
    <row r="45" spans="1:74" ht="6.95" customHeight="1" thickBot="1">
      <c r="A45" s="946"/>
      <c r="B45" s="946"/>
      <c r="C45" s="539"/>
      <c r="D45" s="539"/>
      <c r="E45" s="539"/>
      <c r="F45" s="539"/>
      <c r="G45" s="539"/>
      <c r="H45" s="539"/>
      <c r="I45" s="539"/>
      <c r="J45" s="539"/>
      <c r="K45" s="539"/>
      <c r="L45" s="539"/>
      <c r="M45" s="539"/>
      <c r="N45" s="539"/>
      <c r="O45" s="539"/>
      <c r="P45" s="539"/>
      <c r="Q45" s="539"/>
      <c r="R45" s="539"/>
      <c r="S45" s="539"/>
      <c r="T45" s="539"/>
      <c r="U45" s="539"/>
      <c r="V45" s="539"/>
      <c r="W45" s="539"/>
      <c r="X45" s="539"/>
      <c r="Y45" s="539"/>
      <c r="Z45" s="539"/>
      <c r="AA45" s="539"/>
      <c r="AB45" s="539"/>
      <c r="AC45" s="539"/>
      <c r="AD45" s="539"/>
      <c r="AE45" s="539"/>
      <c r="AF45" s="539"/>
      <c r="AG45" s="539"/>
      <c r="AH45" s="539"/>
      <c r="AI45" s="539"/>
      <c r="AJ45" s="539"/>
    </row>
    <row r="46" spans="1:74" s="735" customFormat="1" ht="12.95" customHeight="1">
      <c r="A46" s="3374" t="s">
        <v>55</v>
      </c>
      <c r="B46" s="3376" t="s">
        <v>56</v>
      </c>
      <c r="C46" s="3377"/>
      <c r="D46" s="3377"/>
      <c r="E46" s="3377"/>
      <c r="F46" s="3378"/>
      <c r="G46" s="3376" t="s">
        <v>51</v>
      </c>
      <c r="H46" s="3377"/>
      <c r="I46" s="3377"/>
      <c r="J46" s="3377"/>
      <c r="K46" s="3377"/>
      <c r="L46" s="3378"/>
      <c r="M46" s="3383" t="s">
        <v>52</v>
      </c>
      <c r="N46" s="3386" t="s">
        <v>935</v>
      </c>
      <c r="O46" s="3389" t="s">
        <v>936</v>
      </c>
      <c r="P46" s="3390"/>
      <c r="Q46" s="3391"/>
      <c r="R46" s="3389" t="s">
        <v>96</v>
      </c>
      <c r="S46" s="3390"/>
      <c r="T46" s="3391"/>
      <c r="U46" s="3376" t="s">
        <v>57</v>
      </c>
      <c r="V46" s="3377"/>
      <c r="W46" s="3377"/>
      <c r="X46" s="3377"/>
      <c r="Y46" s="3377"/>
      <c r="Z46" s="3377"/>
      <c r="AA46" s="3377"/>
      <c r="AB46" s="3377"/>
      <c r="AC46" s="3377"/>
      <c r="AD46" s="3426" t="s">
        <v>1291</v>
      </c>
      <c r="AE46" s="3427"/>
      <c r="AF46" s="3427"/>
      <c r="AG46" s="3427"/>
      <c r="AH46" s="3427"/>
      <c r="AI46" s="3427"/>
      <c r="AJ46" s="3427"/>
      <c r="AK46" s="3428"/>
      <c r="AL46" s="3429" t="s">
        <v>1427</v>
      </c>
      <c r="AM46" s="3430"/>
      <c r="AN46" s="3430"/>
      <c r="AO46" s="3430"/>
      <c r="AP46" s="3430"/>
      <c r="AQ46" s="3430"/>
      <c r="AR46" s="3430"/>
      <c r="AS46" s="3430"/>
      <c r="AT46" s="3430"/>
      <c r="AU46" s="3430"/>
      <c r="AV46" s="3431"/>
      <c r="AW46" s="3435" t="s">
        <v>1189</v>
      </c>
      <c r="AX46" s="3436"/>
      <c r="AY46" s="3436"/>
      <c r="AZ46" s="3441" t="s">
        <v>257</v>
      </c>
      <c r="BA46" s="3442"/>
      <c r="BB46" s="3443"/>
      <c r="BC46" s="3447" t="s">
        <v>1444</v>
      </c>
      <c r="BD46" s="3448"/>
      <c r="BE46" s="3448"/>
      <c r="BF46" s="3449"/>
      <c r="BG46" s="3392" t="s">
        <v>1639</v>
      </c>
      <c r="BH46" s="3390"/>
      <c r="BI46" s="3390"/>
      <c r="BJ46" s="3390"/>
      <c r="BK46" s="3390"/>
      <c r="BL46" s="3390"/>
      <c r="BM46" s="3390"/>
      <c r="BN46" s="3390"/>
      <c r="BO46" s="3390"/>
      <c r="BP46" s="3393"/>
    </row>
    <row r="47" spans="1:74" s="735" customFormat="1" ht="12.95" customHeight="1">
      <c r="A47" s="3375"/>
      <c r="B47" s="3363"/>
      <c r="C47" s="3364"/>
      <c r="D47" s="3364"/>
      <c r="E47" s="3364"/>
      <c r="F47" s="3379"/>
      <c r="G47" s="3363"/>
      <c r="H47" s="3364"/>
      <c r="I47" s="3364"/>
      <c r="J47" s="3364"/>
      <c r="K47" s="3364"/>
      <c r="L47" s="3379"/>
      <c r="M47" s="3384"/>
      <c r="N47" s="3387"/>
      <c r="O47" s="2158"/>
      <c r="P47" s="2159"/>
      <c r="Q47" s="2160"/>
      <c r="R47" s="2158"/>
      <c r="S47" s="2159"/>
      <c r="T47" s="2160"/>
      <c r="U47" s="3424"/>
      <c r="V47" s="3425"/>
      <c r="W47" s="3425"/>
      <c r="X47" s="3425"/>
      <c r="Y47" s="3425"/>
      <c r="Z47" s="3425"/>
      <c r="AA47" s="3425"/>
      <c r="AB47" s="3425"/>
      <c r="AC47" s="3425"/>
      <c r="AD47" s="3397" t="s">
        <v>1640</v>
      </c>
      <c r="AE47" s="3398"/>
      <c r="AF47" s="3398"/>
      <c r="AG47" s="3398"/>
      <c r="AH47" s="3401" t="s">
        <v>1641</v>
      </c>
      <c r="AI47" s="3398"/>
      <c r="AJ47" s="3398"/>
      <c r="AK47" s="3402"/>
      <c r="AL47" s="3432"/>
      <c r="AM47" s="3433"/>
      <c r="AN47" s="3433"/>
      <c r="AO47" s="3433"/>
      <c r="AP47" s="3433"/>
      <c r="AQ47" s="3433"/>
      <c r="AR47" s="3433"/>
      <c r="AS47" s="3433"/>
      <c r="AT47" s="3433"/>
      <c r="AU47" s="3433"/>
      <c r="AV47" s="3434"/>
      <c r="AW47" s="3437"/>
      <c r="AX47" s="3438"/>
      <c r="AY47" s="3438"/>
      <c r="AZ47" s="3444"/>
      <c r="BA47" s="3445"/>
      <c r="BB47" s="3446"/>
      <c r="BC47" s="3450"/>
      <c r="BD47" s="3451"/>
      <c r="BE47" s="3451"/>
      <c r="BF47" s="3452"/>
      <c r="BG47" s="3394"/>
      <c r="BH47" s="3395"/>
      <c r="BI47" s="3395"/>
      <c r="BJ47" s="3395"/>
      <c r="BK47" s="3395"/>
      <c r="BL47" s="3395"/>
      <c r="BM47" s="3395"/>
      <c r="BN47" s="3395"/>
      <c r="BO47" s="3395"/>
      <c r="BP47" s="3396"/>
    </row>
    <row r="48" spans="1:74" s="735" customFormat="1" ht="15" customHeight="1">
      <c r="A48" s="3375"/>
      <c r="B48" s="3363"/>
      <c r="C48" s="3364"/>
      <c r="D48" s="3364"/>
      <c r="E48" s="3364"/>
      <c r="F48" s="3379"/>
      <c r="G48" s="3363"/>
      <c r="H48" s="3364"/>
      <c r="I48" s="3364"/>
      <c r="J48" s="3364"/>
      <c r="K48" s="3364"/>
      <c r="L48" s="3379"/>
      <c r="M48" s="3384"/>
      <c r="N48" s="3387"/>
      <c r="O48" s="2161"/>
      <c r="P48" s="2162"/>
      <c r="Q48" s="2163"/>
      <c r="R48" s="2158"/>
      <c r="S48" s="2159"/>
      <c r="T48" s="2160"/>
      <c r="U48" s="3405" t="s">
        <v>58</v>
      </c>
      <c r="V48" s="3406"/>
      <c r="W48" s="3406"/>
      <c r="X48" s="3406"/>
      <c r="Y48" s="3406"/>
      <c r="Z48" s="3401" t="s">
        <v>60</v>
      </c>
      <c r="AA48" s="3398"/>
      <c r="AB48" s="3407" t="s">
        <v>98</v>
      </c>
      <c r="AC48" s="3408"/>
      <c r="AD48" s="3399"/>
      <c r="AE48" s="3400"/>
      <c r="AF48" s="3400"/>
      <c r="AG48" s="3400"/>
      <c r="AH48" s="3403"/>
      <c r="AI48" s="3400"/>
      <c r="AJ48" s="3400"/>
      <c r="AK48" s="3404"/>
      <c r="AL48" s="3409" t="s">
        <v>1642</v>
      </c>
      <c r="AM48" s="3410"/>
      <c r="AN48" s="3410"/>
      <c r="AO48" s="3410"/>
      <c r="AP48" s="3410"/>
      <c r="AQ48" s="3410"/>
      <c r="AR48" s="3410"/>
      <c r="AS48" s="3410"/>
      <c r="AT48" s="3410"/>
      <c r="AU48" s="3410"/>
      <c r="AV48" s="3411"/>
      <c r="AW48" s="3437"/>
      <c r="AX48" s="3438"/>
      <c r="AY48" s="3438"/>
      <c r="AZ48" s="3412" t="s">
        <v>258</v>
      </c>
      <c r="BA48" s="3413"/>
      <c r="BB48" s="3414"/>
      <c r="BC48" s="3450"/>
      <c r="BD48" s="3451"/>
      <c r="BE48" s="3451"/>
      <c r="BF48" s="3452"/>
      <c r="BG48" s="3418" t="s">
        <v>1428</v>
      </c>
      <c r="BH48" s="3419"/>
      <c r="BI48" s="3419"/>
      <c r="BJ48" s="3419"/>
      <c r="BK48" s="3419"/>
      <c r="BL48" s="3419"/>
      <c r="BM48" s="3419"/>
      <c r="BN48" s="3419"/>
      <c r="BO48" s="3419"/>
      <c r="BP48" s="3420"/>
    </row>
    <row r="49" spans="1:77" s="735" customFormat="1" ht="15" customHeight="1">
      <c r="A49" s="3375"/>
      <c r="B49" s="3380"/>
      <c r="C49" s="3381"/>
      <c r="D49" s="3381"/>
      <c r="E49" s="3381"/>
      <c r="F49" s="3382"/>
      <c r="G49" s="3363"/>
      <c r="H49" s="3364"/>
      <c r="I49" s="3364"/>
      <c r="J49" s="3364"/>
      <c r="K49" s="3364"/>
      <c r="L49" s="3379"/>
      <c r="M49" s="3384"/>
      <c r="N49" s="3387"/>
      <c r="O49" s="3437" t="s">
        <v>850</v>
      </c>
      <c r="P49" s="3438"/>
      <c r="Q49" s="3473"/>
      <c r="R49" s="2158"/>
      <c r="S49" s="2159"/>
      <c r="T49" s="2160"/>
      <c r="U49" s="3407" t="s">
        <v>1429</v>
      </c>
      <c r="V49" s="3408"/>
      <c r="W49" s="3408"/>
      <c r="X49" s="3407" t="s">
        <v>97</v>
      </c>
      <c r="Y49" s="3474"/>
      <c r="Z49" s="3400"/>
      <c r="AA49" s="3400"/>
      <c r="AB49" s="2158"/>
      <c r="AC49" s="2159"/>
      <c r="AD49" s="3399"/>
      <c r="AE49" s="3400"/>
      <c r="AF49" s="3400"/>
      <c r="AG49" s="3400"/>
      <c r="AH49" s="3403"/>
      <c r="AI49" s="3400"/>
      <c r="AJ49" s="3400"/>
      <c r="AK49" s="3404"/>
      <c r="AL49" s="3475" t="s">
        <v>1673</v>
      </c>
      <c r="AM49" s="3476"/>
      <c r="AN49" s="3477"/>
      <c r="AO49" s="3478" t="s">
        <v>1674</v>
      </c>
      <c r="AP49" s="3479"/>
      <c r="AQ49" s="3479"/>
      <c r="AR49" s="3480"/>
      <c r="AS49" s="3478" t="s">
        <v>1182</v>
      </c>
      <c r="AT49" s="3479"/>
      <c r="AU49" s="3479"/>
      <c r="AV49" s="3480"/>
      <c r="AW49" s="3437"/>
      <c r="AX49" s="3438"/>
      <c r="AY49" s="3438"/>
      <c r="AZ49" s="3415"/>
      <c r="BA49" s="3416"/>
      <c r="BB49" s="3417"/>
      <c r="BC49" s="3450"/>
      <c r="BD49" s="3451"/>
      <c r="BE49" s="3451"/>
      <c r="BF49" s="3452"/>
      <c r="BG49" s="3418"/>
      <c r="BH49" s="3419"/>
      <c r="BI49" s="3419"/>
      <c r="BJ49" s="3419"/>
      <c r="BK49" s="3419"/>
      <c r="BL49" s="3419"/>
      <c r="BM49" s="3419"/>
      <c r="BN49" s="3419"/>
      <c r="BO49" s="3419"/>
      <c r="BP49" s="3420"/>
    </row>
    <row r="50" spans="1:77" s="735" customFormat="1" ht="15" customHeight="1">
      <c r="A50" s="3375"/>
      <c r="B50" s="3360" t="s">
        <v>262</v>
      </c>
      <c r="C50" s="3361"/>
      <c r="D50" s="3362"/>
      <c r="E50" s="3456" t="s">
        <v>261</v>
      </c>
      <c r="F50" s="3457"/>
      <c r="G50" s="3363"/>
      <c r="H50" s="3364"/>
      <c r="I50" s="3364"/>
      <c r="J50" s="3364"/>
      <c r="K50" s="3364"/>
      <c r="L50" s="3379"/>
      <c r="M50" s="3384"/>
      <c r="N50" s="3387"/>
      <c r="O50" s="3437"/>
      <c r="P50" s="3438"/>
      <c r="Q50" s="3473"/>
      <c r="R50" s="2158"/>
      <c r="S50" s="2159"/>
      <c r="T50" s="2160"/>
      <c r="U50" s="2158"/>
      <c r="V50" s="2159"/>
      <c r="W50" s="2159"/>
      <c r="X50" s="2158"/>
      <c r="Y50" s="2160"/>
      <c r="Z50" s="3400"/>
      <c r="AA50" s="3400"/>
      <c r="AB50" s="2158"/>
      <c r="AC50" s="2159"/>
      <c r="AD50" s="3399"/>
      <c r="AE50" s="3400"/>
      <c r="AF50" s="3400"/>
      <c r="AG50" s="3400"/>
      <c r="AH50" s="3403"/>
      <c r="AI50" s="3400"/>
      <c r="AJ50" s="3400"/>
      <c r="AK50" s="3404"/>
      <c r="AL50" s="3460" t="s">
        <v>1675</v>
      </c>
      <c r="AM50" s="3461"/>
      <c r="AN50" s="3462"/>
      <c r="AO50" s="3460" t="s">
        <v>1676</v>
      </c>
      <c r="AP50" s="3461"/>
      <c r="AQ50" s="3461"/>
      <c r="AR50" s="3462"/>
      <c r="AS50" s="3460" t="s">
        <v>1183</v>
      </c>
      <c r="AT50" s="3461"/>
      <c r="AU50" s="3461"/>
      <c r="AV50" s="3462"/>
      <c r="AW50" s="3437"/>
      <c r="AX50" s="3438"/>
      <c r="AY50" s="3438"/>
      <c r="AZ50" s="3415" t="s">
        <v>259</v>
      </c>
      <c r="BA50" s="3416"/>
      <c r="BB50" s="3417"/>
      <c r="BC50" s="3450"/>
      <c r="BD50" s="3451"/>
      <c r="BE50" s="3451"/>
      <c r="BF50" s="3452"/>
      <c r="BG50" s="3418"/>
      <c r="BH50" s="3419"/>
      <c r="BI50" s="3419"/>
      <c r="BJ50" s="3419"/>
      <c r="BK50" s="3419"/>
      <c r="BL50" s="3419"/>
      <c r="BM50" s="3419"/>
      <c r="BN50" s="3419"/>
      <c r="BO50" s="3419"/>
      <c r="BP50" s="3420"/>
    </row>
    <row r="51" spans="1:77" s="735" customFormat="1" ht="15" customHeight="1">
      <c r="A51" s="3375"/>
      <c r="B51" s="3363"/>
      <c r="C51" s="3364"/>
      <c r="D51" s="3365"/>
      <c r="E51" s="3458"/>
      <c r="F51" s="3459"/>
      <c r="G51" s="3363"/>
      <c r="H51" s="3364"/>
      <c r="I51" s="3364"/>
      <c r="J51" s="3364"/>
      <c r="K51" s="3364"/>
      <c r="L51" s="3379"/>
      <c r="M51" s="3385"/>
      <c r="N51" s="3388"/>
      <c r="O51" s="3437"/>
      <c r="P51" s="3438"/>
      <c r="Q51" s="3473"/>
      <c r="R51" s="2158"/>
      <c r="S51" s="2159"/>
      <c r="T51" s="2160"/>
      <c r="U51" s="2158"/>
      <c r="V51" s="2159"/>
      <c r="W51" s="2159"/>
      <c r="X51" s="2158"/>
      <c r="Y51" s="2160"/>
      <c r="Z51" s="3400"/>
      <c r="AA51" s="3400"/>
      <c r="AB51" s="2158"/>
      <c r="AC51" s="2159"/>
      <c r="AD51" s="947" t="s">
        <v>27</v>
      </c>
      <c r="AE51" s="3466" t="s">
        <v>266</v>
      </c>
      <c r="AF51" s="3466"/>
      <c r="AG51" s="948" t="s">
        <v>17</v>
      </c>
      <c r="AH51" s="949" t="s">
        <v>27</v>
      </c>
      <c r="AI51" s="3466" t="s">
        <v>266</v>
      </c>
      <c r="AJ51" s="3466"/>
      <c r="AK51" s="950" t="s">
        <v>17</v>
      </c>
      <c r="AL51" s="3467" t="s">
        <v>1677</v>
      </c>
      <c r="AM51" s="3468"/>
      <c r="AN51" s="3469"/>
      <c r="AO51" s="3470" t="s">
        <v>1181</v>
      </c>
      <c r="AP51" s="3471"/>
      <c r="AQ51" s="3471"/>
      <c r="AR51" s="3472"/>
      <c r="AS51" s="3467" t="s">
        <v>162</v>
      </c>
      <c r="AT51" s="3468"/>
      <c r="AU51" s="3468"/>
      <c r="AV51" s="3469"/>
      <c r="AW51" s="3439"/>
      <c r="AX51" s="3440"/>
      <c r="AY51" s="3440"/>
      <c r="AZ51" s="3463"/>
      <c r="BA51" s="3464"/>
      <c r="BB51" s="3465"/>
      <c r="BC51" s="3453"/>
      <c r="BD51" s="3454"/>
      <c r="BE51" s="3454"/>
      <c r="BF51" s="3455"/>
      <c r="BG51" s="3421"/>
      <c r="BH51" s="3422"/>
      <c r="BI51" s="3422"/>
      <c r="BJ51" s="3422"/>
      <c r="BK51" s="3422"/>
      <c r="BL51" s="3422"/>
      <c r="BM51" s="3422"/>
      <c r="BN51" s="3422"/>
      <c r="BO51" s="3422"/>
      <c r="BP51" s="3423"/>
    </row>
    <row r="52" spans="1:77" s="735" customFormat="1" ht="15" customHeight="1">
      <c r="A52" s="3555">
        <v>8</v>
      </c>
      <c r="B52" s="3770"/>
      <c r="C52" s="3771"/>
      <c r="D52" s="3771"/>
      <c r="E52" s="3771"/>
      <c r="F52" s="3772"/>
      <c r="G52" s="3770"/>
      <c r="H52" s="3771"/>
      <c r="I52" s="3771"/>
      <c r="J52" s="3771"/>
      <c r="K52" s="3771"/>
      <c r="L52" s="3772"/>
      <c r="M52" s="3773"/>
      <c r="N52" s="3774"/>
      <c r="O52" s="3744"/>
      <c r="P52" s="3745"/>
      <c r="Q52" s="3746"/>
      <c r="R52" s="3728"/>
      <c r="S52" s="3729"/>
      <c r="T52" s="3730"/>
      <c r="U52" s="3734"/>
      <c r="V52" s="3735"/>
      <c r="W52" s="3736"/>
      <c r="X52" s="3740"/>
      <c r="Y52" s="3524" t="s">
        <v>99</v>
      </c>
      <c r="Z52" s="3742"/>
      <c r="AA52" s="3524" t="s">
        <v>99</v>
      </c>
      <c r="AB52" s="3501">
        <f>IF((X54+Z54)&gt;=12,X52+Z52+1,X52+Z52)</f>
        <v>0</v>
      </c>
      <c r="AC52" s="3503" t="s">
        <v>99</v>
      </c>
      <c r="AD52" s="3717"/>
      <c r="AE52" s="3718"/>
      <c r="AF52" s="3718"/>
      <c r="AG52" s="3718"/>
      <c r="AH52" s="3721"/>
      <c r="AI52" s="3718"/>
      <c r="AJ52" s="3718"/>
      <c r="AK52" s="3722"/>
      <c r="AL52" s="3725"/>
      <c r="AM52" s="3726"/>
      <c r="AN52" s="3727"/>
      <c r="AO52" s="3725"/>
      <c r="AP52" s="3726"/>
      <c r="AQ52" s="3726"/>
      <c r="AR52" s="3727"/>
      <c r="AS52" s="3783"/>
      <c r="AT52" s="3784"/>
      <c r="AU52" s="3784"/>
      <c r="AV52" s="3785"/>
      <c r="AW52" s="3574">
        <f>AH52+SUM(AL52:AV54)</f>
        <v>0</v>
      </c>
      <c r="AX52" s="3575"/>
      <c r="AY52" s="3575"/>
      <c r="AZ52" s="3786"/>
      <c r="BA52" s="3787"/>
      <c r="BB52" s="3788"/>
      <c r="BC52" s="951"/>
      <c r="BD52" s="952"/>
      <c r="BE52" s="952"/>
      <c r="BF52" s="953"/>
      <c r="BG52" s="3696"/>
      <c r="BH52" s="3697"/>
      <c r="BI52" s="3697"/>
      <c r="BJ52" s="3697"/>
      <c r="BK52" s="3697"/>
      <c r="BL52" s="3697"/>
      <c r="BM52" s="3697"/>
      <c r="BN52" s="3697"/>
      <c r="BO52" s="3697"/>
      <c r="BP52" s="3698"/>
    </row>
    <row r="53" spans="1:77" s="735" customFormat="1" ht="15" customHeight="1">
      <c r="A53" s="3543"/>
      <c r="B53" s="3758"/>
      <c r="C53" s="3759"/>
      <c r="D53" s="3759"/>
      <c r="E53" s="3759"/>
      <c r="F53" s="3760"/>
      <c r="G53" s="3761"/>
      <c r="H53" s="3762"/>
      <c r="I53" s="3762"/>
      <c r="J53" s="3762"/>
      <c r="K53" s="3762"/>
      <c r="L53" s="3763"/>
      <c r="M53" s="3765"/>
      <c r="N53" s="3768"/>
      <c r="O53" s="3705"/>
      <c r="P53" s="3706"/>
      <c r="Q53" s="3707"/>
      <c r="R53" s="3731"/>
      <c r="S53" s="3732"/>
      <c r="T53" s="3733"/>
      <c r="U53" s="3737"/>
      <c r="V53" s="3738"/>
      <c r="W53" s="3739"/>
      <c r="X53" s="3741"/>
      <c r="Y53" s="3379"/>
      <c r="Z53" s="3743"/>
      <c r="AA53" s="3379"/>
      <c r="AB53" s="3502"/>
      <c r="AC53" s="3504"/>
      <c r="AD53" s="3719"/>
      <c r="AE53" s="3720"/>
      <c r="AF53" s="3720"/>
      <c r="AG53" s="3720"/>
      <c r="AH53" s="3723"/>
      <c r="AI53" s="3720"/>
      <c r="AJ53" s="3720"/>
      <c r="AK53" s="3724"/>
      <c r="AL53" s="3708"/>
      <c r="AM53" s="3709"/>
      <c r="AN53" s="3710"/>
      <c r="AO53" s="3708"/>
      <c r="AP53" s="3709"/>
      <c r="AQ53" s="3709"/>
      <c r="AR53" s="3710"/>
      <c r="AS53" s="3711"/>
      <c r="AT53" s="3712"/>
      <c r="AU53" s="3712"/>
      <c r="AV53" s="3713"/>
      <c r="AW53" s="3566"/>
      <c r="AX53" s="3567"/>
      <c r="AY53" s="3567"/>
      <c r="AZ53" s="3789"/>
      <c r="BA53" s="3790"/>
      <c r="BB53" s="3791"/>
      <c r="BC53" s="730"/>
      <c r="BD53" s="564"/>
      <c r="BE53" s="564"/>
      <c r="BF53" s="955"/>
      <c r="BG53" s="3699"/>
      <c r="BH53" s="3700"/>
      <c r="BI53" s="3700"/>
      <c r="BJ53" s="3700"/>
      <c r="BK53" s="3700"/>
      <c r="BL53" s="3700"/>
      <c r="BM53" s="3700"/>
      <c r="BN53" s="3700"/>
      <c r="BO53" s="3700"/>
      <c r="BP53" s="3701"/>
    </row>
    <row r="54" spans="1:77" s="735" customFormat="1" ht="15" customHeight="1">
      <c r="A54" s="3543"/>
      <c r="B54" s="3775"/>
      <c r="C54" s="3776"/>
      <c r="D54" s="3777"/>
      <c r="E54" s="3778"/>
      <c r="F54" s="3779"/>
      <c r="G54" s="3761"/>
      <c r="H54" s="3762"/>
      <c r="I54" s="3762"/>
      <c r="J54" s="3762"/>
      <c r="K54" s="3762"/>
      <c r="L54" s="3763"/>
      <c r="M54" s="3765"/>
      <c r="N54" s="3768"/>
      <c r="O54" s="3705"/>
      <c r="P54" s="3706"/>
      <c r="Q54" s="3707"/>
      <c r="R54" s="3731"/>
      <c r="S54" s="3732"/>
      <c r="T54" s="3733"/>
      <c r="U54" s="3714"/>
      <c r="V54" s="3715"/>
      <c r="W54" s="3715"/>
      <c r="X54" s="1031"/>
      <c r="Y54" s="957" t="s">
        <v>28</v>
      </c>
      <c r="Z54" s="1032"/>
      <c r="AA54" s="957" t="s">
        <v>28</v>
      </c>
      <c r="AB54" s="959">
        <f>IF((X54+Z54)&gt;=12,X54+Z54-12,X54+Z54)</f>
        <v>0</v>
      </c>
      <c r="AC54" s="957" t="s">
        <v>28</v>
      </c>
      <c r="AD54" s="1033" t="s">
        <v>27</v>
      </c>
      <c r="AE54" s="3716"/>
      <c r="AF54" s="3716"/>
      <c r="AG54" s="1034" t="s">
        <v>17</v>
      </c>
      <c r="AH54" s="1035" t="s">
        <v>27</v>
      </c>
      <c r="AI54" s="3716"/>
      <c r="AJ54" s="3716"/>
      <c r="AK54" s="1036" t="s">
        <v>17</v>
      </c>
      <c r="AL54" s="3747"/>
      <c r="AM54" s="3748"/>
      <c r="AN54" s="3749"/>
      <c r="AO54" s="3747"/>
      <c r="AP54" s="3748"/>
      <c r="AQ54" s="3748"/>
      <c r="AR54" s="3749"/>
      <c r="AS54" s="3750"/>
      <c r="AT54" s="3751"/>
      <c r="AU54" s="3751"/>
      <c r="AV54" s="3752"/>
      <c r="AW54" s="3566"/>
      <c r="AX54" s="3567"/>
      <c r="AY54" s="3567"/>
      <c r="AZ54" s="3753"/>
      <c r="BA54" s="3732"/>
      <c r="BB54" s="3754"/>
      <c r="BC54" s="964"/>
      <c r="BD54" s="965"/>
      <c r="BE54" s="965"/>
      <c r="BF54" s="966"/>
      <c r="BG54" s="3702"/>
      <c r="BH54" s="3703"/>
      <c r="BI54" s="3703"/>
      <c r="BJ54" s="3703"/>
      <c r="BK54" s="3703"/>
      <c r="BL54" s="3703"/>
      <c r="BM54" s="3703"/>
      <c r="BN54" s="3703"/>
      <c r="BO54" s="3703"/>
      <c r="BP54" s="3704"/>
    </row>
    <row r="55" spans="1:77" s="735" customFormat="1" ht="15" customHeight="1">
      <c r="A55" s="3542">
        <v>9</v>
      </c>
      <c r="B55" s="3755"/>
      <c r="C55" s="3756"/>
      <c r="D55" s="3756"/>
      <c r="E55" s="3756"/>
      <c r="F55" s="3757"/>
      <c r="G55" s="3755"/>
      <c r="H55" s="3756"/>
      <c r="I55" s="3756"/>
      <c r="J55" s="3756"/>
      <c r="K55" s="3756"/>
      <c r="L55" s="3757"/>
      <c r="M55" s="3764"/>
      <c r="N55" s="3767"/>
      <c r="O55" s="3805"/>
      <c r="P55" s="3806"/>
      <c r="Q55" s="3807"/>
      <c r="R55" s="3808"/>
      <c r="S55" s="3809"/>
      <c r="T55" s="3810"/>
      <c r="U55" s="3814"/>
      <c r="V55" s="3815"/>
      <c r="W55" s="3815"/>
      <c r="X55" s="3818"/>
      <c r="Y55" s="3587" t="s">
        <v>99</v>
      </c>
      <c r="Z55" s="3819"/>
      <c r="AA55" s="3587" t="s">
        <v>99</v>
      </c>
      <c r="AB55" s="3588">
        <f>IF((X57+Z57)&gt;=12,X55+Z55+1,X55+Z55)</f>
        <v>0</v>
      </c>
      <c r="AC55" s="3589" t="s">
        <v>99</v>
      </c>
      <c r="AD55" s="3801"/>
      <c r="AE55" s="3802"/>
      <c r="AF55" s="3802"/>
      <c r="AG55" s="3802"/>
      <c r="AH55" s="3803"/>
      <c r="AI55" s="3802"/>
      <c r="AJ55" s="3802"/>
      <c r="AK55" s="3804"/>
      <c r="AL55" s="3708"/>
      <c r="AM55" s="3709"/>
      <c r="AN55" s="3710"/>
      <c r="AO55" s="3708"/>
      <c r="AP55" s="3709"/>
      <c r="AQ55" s="3709"/>
      <c r="AR55" s="3710"/>
      <c r="AS55" s="3711"/>
      <c r="AT55" s="3712"/>
      <c r="AU55" s="3712"/>
      <c r="AV55" s="3713"/>
      <c r="AW55" s="3566">
        <f>AH55+SUM(AL55:AV57)</f>
        <v>0</v>
      </c>
      <c r="AX55" s="3567"/>
      <c r="AY55" s="3567"/>
      <c r="AZ55" s="3780"/>
      <c r="BA55" s="3781"/>
      <c r="BB55" s="3782"/>
      <c r="BC55" s="730"/>
      <c r="BD55" s="564"/>
      <c r="BE55" s="564"/>
      <c r="BF55" s="955"/>
      <c r="BG55" s="3792"/>
      <c r="BH55" s="3793"/>
      <c r="BI55" s="3793"/>
      <c r="BJ55" s="3793"/>
      <c r="BK55" s="3793"/>
      <c r="BL55" s="3793"/>
      <c r="BM55" s="3793"/>
      <c r="BN55" s="3793"/>
      <c r="BO55" s="3793"/>
      <c r="BP55" s="3794"/>
    </row>
    <row r="56" spans="1:77" s="735" customFormat="1" ht="15" customHeight="1">
      <c r="A56" s="3543"/>
      <c r="B56" s="3758"/>
      <c r="C56" s="3759"/>
      <c r="D56" s="3759"/>
      <c r="E56" s="3759"/>
      <c r="F56" s="3760"/>
      <c r="G56" s="3761"/>
      <c r="H56" s="3762"/>
      <c r="I56" s="3762"/>
      <c r="J56" s="3762"/>
      <c r="K56" s="3762"/>
      <c r="L56" s="3763"/>
      <c r="M56" s="3765"/>
      <c r="N56" s="3768"/>
      <c r="O56" s="3795"/>
      <c r="P56" s="3796"/>
      <c r="Q56" s="3797"/>
      <c r="R56" s="3731"/>
      <c r="S56" s="3732"/>
      <c r="T56" s="3733"/>
      <c r="U56" s="3816"/>
      <c r="V56" s="3817"/>
      <c r="W56" s="3817"/>
      <c r="X56" s="3741"/>
      <c r="Y56" s="3379"/>
      <c r="Z56" s="3743"/>
      <c r="AA56" s="3379"/>
      <c r="AB56" s="3502"/>
      <c r="AC56" s="3504"/>
      <c r="AD56" s="3719"/>
      <c r="AE56" s="3720"/>
      <c r="AF56" s="3720"/>
      <c r="AG56" s="3720"/>
      <c r="AH56" s="3723"/>
      <c r="AI56" s="3720"/>
      <c r="AJ56" s="3720"/>
      <c r="AK56" s="3724"/>
      <c r="AL56" s="3708"/>
      <c r="AM56" s="3709"/>
      <c r="AN56" s="3710"/>
      <c r="AO56" s="3708"/>
      <c r="AP56" s="3709"/>
      <c r="AQ56" s="3709"/>
      <c r="AR56" s="3710"/>
      <c r="AS56" s="3711"/>
      <c r="AT56" s="3712"/>
      <c r="AU56" s="3712"/>
      <c r="AV56" s="3713"/>
      <c r="AW56" s="3566"/>
      <c r="AX56" s="3567"/>
      <c r="AY56" s="3567"/>
      <c r="AZ56" s="3780"/>
      <c r="BA56" s="3781"/>
      <c r="BB56" s="3782"/>
      <c r="BC56" s="730"/>
      <c r="BD56" s="564"/>
      <c r="BE56" s="564"/>
      <c r="BF56" s="955"/>
      <c r="BG56" s="3699"/>
      <c r="BH56" s="3700"/>
      <c r="BI56" s="3700"/>
      <c r="BJ56" s="3700"/>
      <c r="BK56" s="3700"/>
      <c r="BL56" s="3700"/>
      <c r="BM56" s="3700"/>
      <c r="BN56" s="3700"/>
      <c r="BO56" s="3700"/>
      <c r="BP56" s="3701"/>
    </row>
    <row r="57" spans="1:77" s="735" customFormat="1" ht="15" customHeight="1">
      <c r="A57" s="3544"/>
      <c r="B57" s="3775"/>
      <c r="C57" s="3776"/>
      <c r="D57" s="3777"/>
      <c r="E57" s="3778"/>
      <c r="F57" s="3779"/>
      <c r="G57" s="3758"/>
      <c r="H57" s="3759"/>
      <c r="I57" s="3759"/>
      <c r="J57" s="3759"/>
      <c r="K57" s="3759"/>
      <c r="L57" s="3760"/>
      <c r="M57" s="3766"/>
      <c r="N57" s="3769"/>
      <c r="O57" s="3798"/>
      <c r="P57" s="3799"/>
      <c r="Q57" s="3800"/>
      <c r="R57" s="3811"/>
      <c r="S57" s="3812"/>
      <c r="T57" s="3813"/>
      <c r="U57" s="3823"/>
      <c r="V57" s="3824"/>
      <c r="W57" s="3824"/>
      <c r="X57" s="1037"/>
      <c r="Y57" s="968" t="s">
        <v>28</v>
      </c>
      <c r="Z57" s="1038"/>
      <c r="AA57" s="968" t="s">
        <v>28</v>
      </c>
      <c r="AB57" s="970">
        <f>IF((X57+Z57)&gt;=12,X57+Z57-12,X57+Z57)</f>
        <v>0</v>
      </c>
      <c r="AC57" s="968" t="s">
        <v>28</v>
      </c>
      <c r="AD57" s="1039" t="s">
        <v>27</v>
      </c>
      <c r="AE57" s="3822"/>
      <c r="AF57" s="3822"/>
      <c r="AG57" s="1040" t="s">
        <v>17</v>
      </c>
      <c r="AH57" s="1041" t="s">
        <v>27</v>
      </c>
      <c r="AI57" s="3822"/>
      <c r="AJ57" s="3822"/>
      <c r="AK57" s="1042" t="s">
        <v>17</v>
      </c>
      <c r="AL57" s="3708"/>
      <c r="AM57" s="3709"/>
      <c r="AN57" s="3710"/>
      <c r="AO57" s="3747"/>
      <c r="AP57" s="3748"/>
      <c r="AQ57" s="3748"/>
      <c r="AR57" s="3749"/>
      <c r="AS57" s="3711"/>
      <c r="AT57" s="3712"/>
      <c r="AU57" s="3712"/>
      <c r="AV57" s="3713"/>
      <c r="AW57" s="3566"/>
      <c r="AX57" s="3567"/>
      <c r="AY57" s="3567"/>
      <c r="AZ57" s="3820"/>
      <c r="BA57" s="3806"/>
      <c r="BB57" s="3821"/>
      <c r="BC57" s="964"/>
      <c r="BD57" s="965"/>
      <c r="BE57" s="965"/>
      <c r="BF57" s="966"/>
      <c r="BG57" s="3702"/>
      <c r="BH57" s="3703"/>
      <c r="BI57" s="3703"/>
      <c r="BJ57" s="3703"/>
      <c r="BK57" s="3703"/>
      <c r="BL57" s="3703"/>
      <c r="BM57" s="3703"/>
      <c r="BN57" s="3703"/>
      <c r="BO57" s="3703"/>
      <c r="BP57" s="3704"/>
    </row>
    <row r="58" spans="1:77" s="735" customFormat="1" ht="15" customHeight="1">
      <c r="A58" s="3543">
        <v>10</v>
      </c>
      <c r="B58" s="3755"/>
      <c r="C58" s="3756"/>
      <c r="D58" s="3756"/>
      <c r="E58" s="3756"/>
      <c r="F58" s="3757"/>
      <c r="G58" s="3761"/>
      <c r="H58" s="3762"/>
      <c r="I58" s="3762"/>
      <c r="J58" s="3762"/>
      <c r="K58" s="3762"/>
      <c r="L58" s="3763"/>
      <c r="M58" s="3765"/>
      <c r="N58" s="3768"/>
      <c r="O58" s="3811"/>
      <c r="P58" s="3812"/>
      <c r="Q58" s="3813"/>
      <c r="R58" s="3731"/>
      <c r="S58" s="3732"/>
      <c r="T58" s="3733"/>
      <c r="U58" s="3816"/>
      <c r="V58" s="3817"/>
      <c r="W58" s="3817"/>
      <c r="X58" s="3741"/>
      <c r="Y58" s="3379" t="s">
        <v>99</v>
      </c>
      <c r="Z58" s="3743"/>
      <c r="AA58" s="3379" t="s">
        <v>99</v>
      </c>
      <c r="AB58" s="3502">
        <f>IF((X60+Z60)&gt;=12,X58+Z58+1,X58+Z58)</f>
        <v>0</v>
      </c>
      <c r="AC58" s="3504" t="s">
        <v>99</v>
      </c>
      <c r="AD58" s="3719"/>
      <c r="AE58" s="3720"/>
      <c r="AF58" s="3720"/>
      <c r="AG58" s="3720"/>
      <c r="AH58" s="3723"/>
      <c r="AI58" s="3720"/>
      <c r="AJ58" s="3720"/>
      <c r="AK58" s="3724"/>
      <c r="AL58" s="3833"/>
      <c r="AM58" s="3834"/>
      <c r="AN58" s="3835"/>
      <c r="AO58" s="3708"/>
      <c r="AP58" s="3709"/>
      <c r="AQ58" s="3709"/>
      <c r="AR58" s="3710"/>
      <c r="AS58" s="3836"/>
      <c r="AT58" s="3837"/>
      <c r="AU58" s="3837"/>
      <c r="AV58" s="3838"/>
      <c r="AW58" s="3566">
        <f>AH58+SUM(AL58:AV60)</f>
        <v>0</v>
      </c>
      <c r="AX58" s="3567"/>
      <c r="AY58" s="3567"/>
      <c r="AZ58" s="3789"/>
      <c r="BA58" s="3790"/>
      <c r="BB58" s="3791"/>
      <c r="BC58" s="730"/>
      <c r="BD58" s="564"/>
      <c r="BE58" s="564"/>
      <c r="BF58" s="955"/>
      <c r="BG58" s="3792"/>
      <c r="BH58" s="3793"/>
      <c r="BI58" s="3793"/>
      <c r="BJ58" s="3793"/>
      <c r="BK58" s="3793"/>
      <c r="BL58" s="3793"/>
      <c r="BM58" s="3793"/>
      <c r="BN58" s="3793"/>
      <c r="BO58" s="3793"/>
      <c r="BP58" s="3794"/>
      <c r="BY58" s="588"/>
    </row>
    <row r="59" spans="1:77" s="735" customFormat="1" ht="15" customHeight="1">
      <c r="A59" s="3543"/>
      <c r="B59" s="3758"/>
      <c r="C59" s="3759"/>
      <c r="D59" s="3759"/>
      <c r="E59" s="3759"/>
      <c r="F59" s="3760"/>
      <c r="G59" s="3761"/>
      <c r="H59" s="3762"/>
      <c r="I59" s="3762"/>
      <c r="J59" s="3762"/>
      <c r="K59" s="3762"/>
      <c r="L59" s="3763"/>
      <c r="M59" s="3765"/>
      <c r="N59" s="3768"/>
      <c r="O59" s="3795"/>
      <c r="P59" s="3796"/>
      <c r="Q59" s="3797"/>
      <c r="R59" s="3731"/>
      <c r="S59" s="3732"/>
      <c r="T59" s="3733"/>
      <c r="U59" s="3816"/>
      <c r="V59" s="3817"/>
      <c r="W59" s="3817"/>
      <c r="X59" s="3741"/>
      <c r="Y59" s="3379"/>
      <c r="Z59" s="3743"/>
      <c r="AA59" s="3379"/>
      <c r="AB59" s="3502"/>
      <c r="AC59" s="3504"/>
      <c r="AD59" s="3719"/>
      <c r="AE59" s="3720"/>
      <c r="AF59" s="3720"/>
      <c r="AG59" s="3720"/>
      <c r="AH59" s="3723"/>
      <c r="AI59" s="3720"/>
      <c r="AJ59" s="3720"/>
      <c r="AK59" s="3724"/>
      <c r="AL59" s="3708"/>
      <c r="AM59" s="3709"/>
      <c r="AN59" s="3710"/>
      <c r="AO59" s="3708"/>
      <c r="AP59" s="3709"/>
      <c r="AQ59" s="3709"/>
      <c r="AR59" s="3710"/>
      <c r="AS59" s="3711"/>
      <c r="AT59" s="3712"/>
      <c r="AU59" s="3712"/>
      <c r="AV59" s="3713"/>
      <c r="AW59" s="3566"/>
      <c r="AX59" s="3567"/>
      <c r="AY59" s="3567"/>
      <c r="AZ59" s="3780"/>
      <c r="BA59" s="3781"/>
      <c r="BB59" s="3782"/>
      <c r="BC59" s="730"/>
      <c r="BD59" s="564"/>
      <c r="BE59" s="564"/>
      <c r="BF59" s="955"/>
      <c r="BG59" s="3825"/>
      <c r="BH59" s="3826"/>
      <c r="BI59" s="3826"/>
      <c r="BJ59" s="3826"/>
      <c r="BK59" s="3826"/>
      <c r="BL59" s="3826"/>
      <c r="BM59" s="3826"/>
      <c r="BN59" s="3826"/>
      <c r="BO59" s="3826"/>
      <c r="BP59" s="3827"/>
    </row>
    <row r="60" spans="1:77" s="735" customFormat="1" ht="15" customHeight="1">
      <c r="A60" s="3543"/>
      <c r="B60" s="3775"/>
      <c r="C60" s="3776"/>
      <c r="D60" s="3777"/>
      <c r="E60" s="3778"/>
      <c r="F60" s="3779"/>
      <c r="G60" s="3761"/>
      <c r="H60" s="3762"/>
      <c r="I60" s="3762"/>
      <c r="J60" s="3762"/>
      <c r="K60" s="3762"/>
      <c r="L60" s="3763"/>
      <c r="M60" s="3765"/>
      <c r="N60" s="3768"/>
      <c r="O60" s="3798"/>
      <c r="P60" s="3799"/>
      <c r="Q60" s="3800"/>
      <c r="R60" s="3731"/>
      <c r="S60" s="3732"/>
      <c r="T60" s="3733"/>
      <c r="U60" s="3714"/>
      <c r="V60" s="3715"/>
      <c r="W60" s="3715"/>
      <c r="X60" s="1031"/>
      <c r="Y60" s="957" t="s">
        <v>28</v>
      </c>
      <c r="Z60" s="1032"/>
      <c r="AA60" s="957" t="s">
        <v>28</v>
      </c>
      <c r="AB60" s="959">
        <f>IF((X60+Z60)&gt;=12,X60+Z60-12,X60+Z60)</f>
        <v>0</v>
      </c>
      <c r="AC60" s="957" t="s">
        <v>28</v>
      </c>
      <c r="AD60" s="1033" t="s">
        <v>27</v>
      </c>
      <c r="AE60" s="3716"/>
      <c r="AF60" s="3716"/>
      <c r="AG60" s="1034" t="s">
        <v>17</v>
      </c>
      <c r="AH60" s="1035" t="s">
        <v>27</v>
      </c>
      <c r="AI60" s="3716"/>
      <c r="AJ60" s="3716"/>
      <c r="AK60" s="1036" t="s">
        <v>17</v>
      </c>
      <c r="AL60" s="3747"/>
      <c r="AM60" s="3748"/>
      <c r="AN60" s="3749"/>
      <c r="AO60" s="3708"/>
      <c r="AP60" s="3709"/>
      <c r="AQ60" s="3709"/>
      <c r="AR60" s="3710"/>
      <c r="AS60" s="3750"/>
      <c r="AT60" s="3751"/>
      <c r="AU60" s="3751"/>
      <c r="AV60" s="3752"/>
      <c r="AW60" s="3566"/>
      <c r="AX60" s="3567"/>
      <c r="AY60" s="3567"/>
      <c r="AZ60" s="3831"/>
      <c r="BA60" s="3809"/>
      <c r="BB60" s="3832"/>
      <c r="BC60" s="964"/>
      <c r="BD60" s="965"/>
      <c r="BE60" s="965"/>
      <c r="BF60" s="966"/>
      <c r="BG60" s="3828"/>
      <c r="BH60" s="3829"/>
      <c r="BI60" s="3829"/>
      <c r="BJ60" s="3829"/>
      <c r="BK60" s="3829"/>
      <c r="BL60" s="3829"/>
      <c r="BM60" s="3829"/>
      <c r="BN60" s="3829"/>
      <c r="BO60" s="3829"/>
      <c r="BP60" s="3830"/>
    </row>
    <row r="61" spans="1:77" s="735" customFormat="1" ht="15" customHeight="1">
      <c r="A61" s="3542">
        <v>11</v>
      </c>
      <c r="B61" s="3755"/>
      <c r="C61" s="3756"/>
      <c r="D61" s="3756"/>
      <c r="E61" s="3756"/>
      <c r="F61" s="3757"/>
      <c r="G61" s="3755"/>
      <c r="H61" s="3756"/>
      <c r="I61" s="3756"/>
      <c r="J61" s="3756"/>
      <c r="K61" s="3756"/>
      <c r="L61" s="3757"/>
      <c r="M61" s="3764"/>
      <c r="N61" s="3767"/>
      <c r="O61" s="3811"/>
      <c r="P61" s="3812"/>
      <c r="Q61" s="3813"/>
      <c r="R61" s="3808"/>
      <c r="S61" s="3809"/>
      <c r="T61" s="3810"/>
      <c r="U61" s="3814"/>
      <c r="V61" s="3815"/>
      <c r="W61" s="3815"/>
      <c r="X61" s="3818"/>
      <c r="Y61" s="3587" t="s">
        <v>99</v>
      </c>
      <c r="Z61" s="3819"/>
      <c r="AA61" s="3587" t="s">
        <v>99</v>
      </c>
      <c r="AB61" s="3588">
        <f>IF((X63+Z63)&gt;=12,X61+Z61+1,X61+Z61)</f>
        <v>0</v>
      </c>
      <c r="AC61" s="3589" t="s">
        <v>99</v>
      </c>
      <c r="AD61" s="3801"/>
      <c r="AE61" s="3802"/>
      <c r="AF61" s="3802"/>
      <c r="AG61" s="3802"/>
      <c r="AH61" s="3803"/>
      <c r="AI61" s="3802"/>
      <c r="AJ61" s="3802"/>
      <c r="AK61" s="3804"/>
      <c r="AL61" s="3708"/>
      <c r="AM61" s="3709"/>
      <c r="AN61" s="3710"/>
      <c r="AO61" s="3708"/>
      <c r="AP61" s="3709"/>
      <c r="AQ61" s="3709"/>
      <c r="AR61" s="3710"/>
      <c r="AS61" s="3711"/>
      <c r="AT61" s="3712"/>
      <c r="AU61" s="3712"/>
      <c r="AV61" s="3713"/>
      <c r="AW61" s="3566">
        <f>AH61+SUM(AL61:AV63)</f>
        <v>0</v>
      </c>
      <c r="AX61" s="3567"/>
      <c r="AY61" s="3567"/>
      <c r="AZ61" s="3780"/>
      <c r="BA61" s="3781"/>
      <c r="BB61" s="3782"/>
      <c r="BC61" s="730"/>
      <c r="BD61" s="564"/>
      <c r="BE61" s="564"/>
      <c r="BF61" s="955"/>
      <c r="BG61" s="3792"/>
      <c r="BH61" s="3839"/>
      <c r="BI61" s="3839"/>
      <c r="BJ61" s="3839"/>
      <c r="BK61" s="3839"/>
      <c r="BL61" s="3839"/>
      <c r="BM61" s="3839"/>
      <c r="BN61" s="3839"/>
      <c r="BO61" s="3839"/>
      <c r="BP61" s="3840"/>
    </row>
    <row r="62" spans="1:77" s="735" customFormat="1" ht="15" customHeight="1">
      <c r="A62" s="3543"/>
      <c r="B62" s="3758"/>
      <c r="C62" s="3759"/>
      <c r="D62" s="3759"/>
      <c r="E62" s="3759"/>
      <c r="F62" s="3760"/>
      <c r="G62" s="3761"/>
      <c r="H62" s="3762"/>
      <c r="I62" s="3762"/>
      <c r="J62" s="3762"/>
      <c r="K62" s="3762"/>
      <c r="L62" s="3763"/>
      <c r="M62" s="3765"/>
      <c r="N62" s="3768"/>
      <c r="O62" s="3705"/>
      <c r="P62" s="3706"/>
      <c r="Q62" s="3707"/>
      <c r="R62" s="3731"/>
      <c r="S62" s="3732"/>
      <c r="T62" s="3733"/>
      <c r="U62" s="3816"/>
      <c r="V62" s="3817"/>
      <c r="W62" s="3817"/>
      <c r="X62" s="3741"/>
      <c r="Y62" s="3379"/>
      <c r="Z62" s="3743"/>
      <c r="AA62" s="3379"/>
      <c r="AB62" s="3502"/>
      <c r="AC62" s="3504"/>
      <c r="AD62" s="3719"/>
      <c r="AE62" s="3720"/>
      <c r="AF62" s="3720"/>
      <c r="AG62" s="3720"/>
      <c r="AH62" s="3723"/>
      <c r="AI62" s="3720"/>
      <c r="AJ62" s="3720"/>
      <c r="AK62" s="3724"/>
      <c r="AL62" s="3708"/>
      <c r="AM62" s="3709"/>
      <c r="AN62" s="3710"/>
      <c r="AO62" s="3708"/>
      <c r="AP62" s="3709"/>
      <c r="AQ62" s="3709"/>
      <c r="AR62" s="3710"/>
      <c r="AS62" s="3711"/>
      <c r="AT62" s="3712"/>
      <c r="AU62" s="3712"/>
      <c r="AV62" s="3713"/>
      <c r="AW62" s="3566"/>
      <c r="AX62" s="3567"/>
      <c r="AY62" s="3567"/>
      <c r="AZ62" s="3780"/>
      <c r="BA62" s="3781"/>
      <c r="BB62" s="3782"/>
      <c r="BC62" s="730"/>
      <c r="BD62" s="564"/>
      <c r="BE62" s="564"/>
      <c r="BF62" s="955"/>
      <c r="BG62" s="3825"/>
      <c r="BH62" s="3826"/>
      <c r="BI62" s="3826"/>
      <c r="BJ62" s="3826"/>
      <c r="BK62" s="3826"/>
      <c r="BL62" s="3826"/>
      <c r="BM62" s="3826"/>
      <c r="BN62" s="3826"/>
      <c r="BO62" s="3826"/>
      <c r="BP62" s="3827"/>
    </row>
    <row r="63" spans="1:77" s="735" customFormat="1" ht="15" customHeight="1">
      <c r="A63" s="3544"/>
      <c r="B63" s="3775"/>
      <c r="C63" s="3776"/>
      <c r="D63" s="3777"/>
      <c r="E63" s="3778"/>
      <c r="F63" s="3779"/>
      <c r="G63" s="3758"/>
      <c r="H63" s="3759"/>
      <c r="I63" s="3759"/>
      <c r="J63" s="3759"/>
      <c r="K63" s="3759"/>
      <c r="L63" s="3760"/>
      <c r="M63" s="3766"/>
      <c r="N63" s="3769"/>
      <c r="O63" s="3705"/>
      <c r="P63" s="3706"/>
      <c r="Q63" s="3707"/>
      <c r="R63" s="3811"/>
      <c r="S63" s="3812"/>
      <c r="T63" s="3813"/>
      <c r="U63" s="3823"/>
      <c r="V63" s="3824"/>
      <c r="W63" s="3824"/>
      <c r="X63" s="1037"/>
      <c r="Y63" s="968" t="s">
        <v>28</v>
      </c>
      <c r="Z63" s="1038"/>
      <c r="AA63" s="968" t="s">
        <v>28</v>
      </c>
      <c r="AB63" s="970">
        <f>IF((X63+Z63)&gt;=12,X63+Z63-12,X63+Z63)</f>
        <v>0</v>
      </c>
      <c r="AC63" s="968" t="s">
        <v>28</v>
      </c>
      <c r="AD63" s="1039" t="s">
        <v>27</v>
      </c>
      <c r="AE63" s="3822"/>
      <c r="AF63" s="3822"/>
      <c r="AG63" s="1040" t="s">
        <v>17</v>
      </c>
      <c r="AH63" s="1041" t="s">
        <v>27</v>
      </c>
      <c r="AI63" s="3822"/>
      <c r="AJ63" s="3822"/>
      <c r="AK63" s="1042" t="s">
        <v>17</v>
      </c>
      <c r="AL63" s="3708"/>
      <c r="AM63" s="3709"/>
      <c r="AN63" s="3710"/>
      <c r="AO63" s="3708"/>
      <c r="AP63" s="3709"/>
      <c r="AQ63" s="3709"/>
      <c r="AR63" s="3710"/>
      <c r="AS63" s="3711"/>
      <c r="AT63" s="3712"/>
      <c r="AU63" s="3712"/>
      <c r="AV63" s="3713"/>
      <c r="AW63" s="3566"/>
      <c r="AX63" s="3567"/>
      <c r="AY63" s="3567"/>
      <c r="AZ63" s="3820"/>
      <c r="BA63" s="3806"/>
      <c r="BB63" s="3821"/>
      <c r="BC63" s="964"/>
      <c r="BD63" s="965"/>
      <c r="BE63" s="965"/>
      <c r="BF63" s="966"/>
      <c r="BG63" s="3828"/>
      <c r="BH63" s="3829"/>
      <c r="BI63" s="3829"/>
      <c r="BJ63" s="3829"/>
      <c r="BK63" s="3829"/>
      <c r="BL63" s="3829"/>
      <c r="BM63" s="3829"/>
      <c r="BN63" s="3829"/>
      <c r="BO63" s="3829"/>
      <c r="BP63" s="3830"/>
    </row>
    <row r="64" spans="1:77" s="735" customFormat="1" ht="15" customHeight="1">
      <c r="A64" s="3543">
        <v>12</v>
      </c>
      <c r="B64" s="3755"/>
      <c r="C64" s="3756"/>
      <c r="D64" s="3756"/>
      <c r="E64" s="3756"/>
      <c r="F64" s="3757"/>
      <c r="G64" s="3761"/>
      <c r="H64" s="3762"/>
      <c r="I64" s="3762"/>
      <c r="J64" s="3762"/>
      <c r="K64" s="3762"/>
      <c r="L64" s="3763"/>
      <c r="M64" s="3765"/>
      <c r="N64" s="3768"/>
      <c r="O64" s="3805"/>
      <c r="P64" s="3806"/>
      <c r="Q64" s="3807"/>
      <c r="R64" s="3731"/>
      <c r="S64" s="3732"/>
      <c r="T64" s="3733"/>
      <c r="U64" s="3816"/>
      <c r="V64" s="3817"/>
      <c r="W64" s="3817"/>
      <c r="X64" s="3741"/>
      <c r="Y64" s="3379" t="s">
        <v>99</v>
      </c>
      <c r="Z64" s="3743"/>
      <c r="AA64" s="3379" t="s">
        <v>99</v>
      </c>
      <c r="AB64" s="3502">
        <f>IF((X66+Z66)&gt;=12,X64+Z64+1,X64+Z64)</f>
        <v>0</v>
      </c>
      <c r="AC64" s="3504" t="s">
        <v>99</v>
      </c>
      <c r="AD64" s="3719"/>
      <c r="AE64" s="3720"/>
      <c r="AF64" s="3720"/>
      <c r="AG64" s="3720"/>
      <c r="AH64" s="3723"/>
      <c r="AI64" s="3720"/>
      <c r="AJ64" s="3720"/>
      <c r="AK64" s="3724"/>
      <c r="AL64" s="3833"/>
      <c r="AM64" s="3834"/>
      <c r="AN64" s="3835"/>
      <c r="AO64" s="3708"/>
      <c r="AP64" s="3709"/>
      <c r="AQ64" s="3709"/>
      <c r="AR64" s="3710"/>
      <c r="AS64" s="3836"/>
      <c r="AT64" s="3837"/>
      <c r="AU64" s="3837"/>
      <c r="AV64" s="3838"/>
      <c r="AW64" s="3566">
        <f>AH64+SUM(AL64:AV66)</f>
        <v>0</v>
      </c>
      <c r="AX64" s="3567"/>
      <c r="AY64" s="3567"/>
      <c r="AZ64" s="3789"/>
      <c r="BA64" s="3790"/>
      <c r="BB64" s="3791"/>
      <c r="BC64" s="730"/>
      <c r="BD64" s="564"/>
      <c r="BE64" s="564"/>
      <c r="BF64" s="955"/>
      <c r="BG64" s="3792"/>
      <c r="BH64" s="3839"/>
      <c r="BI64" s="3839"/>
      <c r="BJ64" s="3839"/>
      <c r="BK64" s="3839"/>
      <c r="BL64" s="3839"/>
      <c r="BM64" s="3839"/>
      <c r="BN64" s="3839"/>
      <c r="BO64" s="3839"/>
      <c r="BP64" s="3840"/>
    </row>
    <row r="65" spans="1:73" s="735" customFormat="1" ht="15" customHeight="1">
      <c r="A65" s="3543"/>
      <c r="B65" s="3758"/>
      <c r="C65" s="3759"/>
      <c r="D65" s="3759"/>
      <c r="E65" s="3759"/>
      <c r="F65" s="3760"/>
      <c r="G65" s="3761"/>
      <c r="H65" s="3762"/>
      <c r="I65" s="3762"/>
      <c r="J65" s="3762"/>
      <c r="K65" s="3762"/>
      <c r="L65" s="3763"/>
      <c r="M65" s="3765"/>
      <c r="N65" s="3768"/>
      <c r="O65" s="3705"/>
      <c r="P65" s="3706"/>
      <c r="Q65" s="3707"/>
      <c r="R65" s="3731"/>
      <c r="S65" s="3732"/>
      <c r="T65" s="3733"/>
      <c r="U65" s="3816"/>
      <c r="V65" s="3817"/>
      <c r="W65" s="3817"/>
      <c r="X65" s="3741"/>
      <c r="Y65" s="3379"/>
      <c r="Z65" s="3743"/>
      <c r="AA65" s="3379"/>
      <c r="AB65" s="3502"/>
      <c r="AC65" s="3504"/>
      <c r="AD65" s="3719"/>
      <c r="AE65" s="3720"/>
      <c r="AF65" s="3720"/>
      <c r="AG65" s="3720"/>
      <c r="AH65" s="3723"/>
      <c r="AI65" s="3720"/>
      <c r="AJ65" s="3720"/>
      <c r="AK65" s="3724"/>
      <c r="AL65" s="3708"/>
      <c r="AM65" s="3709"/>
      <c r="AN65" s="3710"/>
      <c r="AO65" s="3708"/>
      <c r="AP65" s="3709"/>
      <c r="AQ65" s="3709"/>
      <c r="AR65" s="3710"/>
      <c r="AS65" s="3711"/>
      <c r="AT65" s="3712"/>
      <c r="AU65" s="3712"/>
      <c r="AV65" s="3713"/>
      <c r="AW65" s="3566"/>
      <c r="AX65" s="3567"/>
      <c r="AY65" s="3567"/>
      <c r="AZ65" s="3780"/>
      <c r="BA65" s="3781"/>
      <c r="BB65" s="3782"/>
      <c r="BC65" s="730"/>
      <c r="BD65" s="564"/>
      <c r="BE65" s="564"/>
      <c r="BF65" s="955"/>
      <c r="BG65" s="3825"/>
      <c r="BH65" s="3826"/>
      <c r="BI65" s="3826"/>
      <c r="BJ65" s="3826"/>
      <c r="BK65" s="3826"/>
      <c r="BL65" s="3826"/>
      <c r="BM65" s="3826"/>
      <c r="BN65" s="3826"/>
      <c r="BO65" s="3826"/>
      <c r="BP65" s="3827"/>
    </row>
    <row r="66" spans="1:73" s="735" customFormat="1" ht="15" customHeight="1">
      <c r="A66" s="3543"/>
      <c r="B66" s="3775"/>
      <c r="C66" s="3776"/>
      <c r="D66" s="3777"/>
      <c r="E66" s="3778"/>
      <c r="F66" s="3779"/>
      <c r="G66" s="3761"/>
      <c r="H66" s="3762"/>
      <c r="I66" s="3762"/>
      <c r="J66" s="3762"/>
      <c r="K66" s="3762"/>
      <c r="L66" s="3763"/>
      <c r="M66" s="3765"/>
      <c r="N66" s="3768"/>
      <c r="O66" s="3705"/>
      <c r="P66" s="3706"/>
      <c r="Q66" s="3707"/>
      <c r="R66" s="3731"/>
      <c r="S66" s="3732"/>
      <c r="T66" s="3733"/>
      <c r="U66" s="3714"/>
      <c r="V66" s="3715"/>
      <c r="W66" s="3715"/>
      <c r="X66" s="1031"/>
      <c r="Y66" s="957" t="s">
        <v>28</v>
      </c>
      <c r="Z66" s="1032"/>
      <c r="AA66" s="957" t="s">
        <v>28</v>
      </c>
      <c r="AB66" s="959">
        <f>IF((X66+Z66)&gt;=12,X66+Z66-12,X66+Z66)</f>
        <v>0</v>
      </c>
      <c r="AC66" s="957" t="s">
        <v>28</v>
      </c>
      <c r="AD66" s="1033" t="s">
        <v>27</v>
      </c>
      <c r="AE66" s="3716"/>
      <c r="AF66" s="3716"/>
      <c r="AG66" s="1034" t="s">
        <v>17</v>
      </c>
      <c r="AH66" s="1035" t="s">
        <v>27</v>
      </c>
      <c r="AI66" s="3716"/>
      <c r="AJ66" s="3716"/>
      <c r="AK66" s="1036" t="s">
        <v>17</v>
      </c>
      <c r="AL66" s="3747"/>
      <c r="AM66" s="3748"/>
      <c r="AN66" s="3749"/>
      <c r="AO66" s="3708"/>
      <c r="AP66" s="3709"/>
      <c r="AQ66" s="3709"/>
      <c r="AR66" s="3710"/>
      <c r="AS66" s="3750"/>
      <c r="AT66" s="3751"/>
      <c r="AU66" s="3751"/>
      <c r="AV66" s="3752"/>
      <c r="AW66" s="3566"/>
      <c r="AX66" s="3567"/>
      <c r="AY66" s="3567"/>
      <c r="AZ66" s="3831"/>
      <c r="BA66" s="3809"/>
      <c r="BB66" s="3832"/>
      <c r="BC66" s="964"/>
      <c r="BD66" s="965"/>
      <c r="BE66" s="965"/>
      <c r="BF66" s="966"/>
      <c r="BG66" s="3828"/>
      <c r="BH66" s="3829"/>
      <c r="BI66" s="3829"/>
      <c r="BJ66" s="3829"/>
      <c r="BK66" s="3829"/>
      <c r="BL66" s="3829"/>
      <c r="BM66" s="3829"/>
      <c r="BN66" s="3829"/>
      <c r="BO66" s="3829"/>
      <c r="BP66" s="3830"/>
    </row>
    <row r="67" spans="1:73" s="735" customFormat="1" ht="15" customHeight="1">
      <c r="A67" s="3542">
        <v>13</v>
      </c>
      <c r="B67" s="3755"/>
      <c r="C67" s="3756"/>
      <c r="D67" s="3756"/>
      <c r="E67" s="3756"/>
      <c r="F67" s="3757"/>
      <c r="G67" s="3755"/>
      <c r="H67" s="3756"/>
      <c r="I67" s="3756"/>
      <c r="J67" s="3756"/>
      <c r="K67" s="3756"/>
      <c r="L67" s="3757"/>
      <c r="M67" s="3764"/>
      <c r="N67" s="3767"/>
      <c r="O67" s="3805"/>
      <c r="P67" s="3806"/>
      <c r="Q67" s="3807"/>
      <c r="R67" s="3808"/>
      <c r="S67" s="3809"/>
      <c r="T67" s="3810"/>
      <c r="U67" s="3814"/>
      <c r="V67" s="3815"/>
      <c r="W67" s="3815"/>
      <c r="X67" s="3818"/>
      <c r="Y67" s="3587" t="s">
        <v>99</v>
      </c>
      <c r="Z67" s="3819"/>
      <c r="AA67" s="3587" t="s">
        <v>99</v>
      </c>
      <c r="AB67" s="3588">
        <f>IF((X69+Z69)&gt;=12,X67+Z67+1,X67+Z67)</f>
        <v>0</v>
      </c>
      <c r="AC67" s="3589" t="s">
        <v>99</v>
      </c>
      <c r="AD67" s="3801"/>
      <c r="AE67" s="3802"/>
      <c r="AF67" s="3802"/>
      <c r="AG67" s="3802"/>
      <c r="AH67" s="3803"/>
      <c r="AI67" s="3802"/>
      <c r="AJ67" s="3802"/>
      <c r="AK67" s="3804"/>
      <c r="AL67" s="3708"/>
      <c r="AM67" s="3709"/>
      <c r="AN67" s="3710"/>
      <c r="AO67" s="3708"/>
      <c r="AP67" s="3709"/>
      <c r="AQ67" s="3709"/>
      <c r="AR67" s="3710"/>
      <c r="AS67" s="3711"/>
      <c r="AT67" s="3712"/>
      <c r="AU67" s="3712"/>
      <c r="AV67" s="3713"/>
      <c r="AW67" s="3566">
        <f>AH67+SUM(AL67:AV69)</f>
        <v>0</v>
      </c>
      <c r="AX67" s="3567"/>
      <c r="AY67" s="3567"/>
      <c r="AZ67" s="3780"/>
      <c r="BA67" s="3781"/>
      <c r="BB67" s="3782"/>
      <c r="BC67" s="730"/>
      <c r="BD67" s="564"/>
      <c r="BE67" s="564"/>
      <c r="BF67" s="955"/>
      <c r="BG67" s="3792"/>
      <c r="BH67" s="3839"/>
      <c r="BI67" s="3839"/>
      <c r="BJ67" s="3839"/>
      <c r="BK67" s="3839"/>
      <c r="BL67" s="3839"/>
      <c r="BM67" s="3839"/>
      <c r="BN67" s="3839"/>
      <c r="BO67" s="3839"/>
      <c r="BP67" s="3840"/>
    </row>
    <row r="68" spans="1:73" s="735" customFormat="1" ht="15" customHeight="1">
      <c r="A68" s="3543"/>
      <c r="B68" s="3758"/>
      <c r="C68" s="3759"/>
      <c r="D68" s="3759"/>
      <c r="E68" s="3759"/>
      <c r="F68" s="3760"/>
      <c r="G68" s="3761"/>
      <c r="H68" s="3762"/>
      <c r="I68" s="3762"/>
      <c r="J68" s="3762"/>
      <c r="K68" s="3762"/>
      <c r="L68" s="3763"/>
      <c r="M68" s="3765"/>
      <c r="N68" s="3768"/>
      <c r="O68" s="3795"/>
      <c r="P68" s="3796"/>
      <c r="Q68" s="3797"/>
      <c r="R68" s="3731"/>
      <c r="S68" s="3732"/>
      <c r="T68" s="3733"/>
      <c r="U68" s="3816"/>
      <c r="V68" s="3817"/>
      <c r="W68" s="3817"/>
      <c r="X68" s="3741"/>
      <c r="Y68" s="3379"/>
      <c r="Z68" s="3743"/>
      <c r="AA68" s="3379"/>
      <c r="AB68" s="3502"/>
      <c r="AC68" s="3504"/>
      <c r="AD68" s="3719"/>
      <c r="AE68" s="3720"/>
      <c r="AF68" s="3720"/>
      <c r="AG68" s="3720"/>
      <c r="AH68" s="3723"/>
      <c r="AI68" s="3720"/>
      <c r="AJ68" s="3720"/>
      <c r="AK68" s="3724"/>
      <c r="AL68" s="3708"/>
      <c r="AM68" s="3709"/>
      <c r="AN68" s="3710"/>
      <c r="AO68" s="3708"/>
      <c r="AP68" s="3709"/>
      <c r="AQ68" s="3709"/>
      <c r="AR68" s="3710"/>
      <c r="AS68" s="3711"/>
      <c r="AT68" s="3712"/>
      <c r="AU68" s="3712"/>
      <c r="AV68" s="3713"/>
      <c r="AW68" s="3566"/>
      <c r="AX68" s="3567"/>
      <c r="AY68" s="3567"/>
      <c r="AZ68" s="3780"/>
      <c r="BA68" s="3781"/>
      <c r="BB68" s="3782"/>
      <c r="BC68" s="730"/>
      <c r="BD68" s="564"/>
      <c r="BE68" s="564"/>
      <c r="BF68" s="955"/>
      <c r="BG68" s="3825"/>
      <c r="BH68" s="3826"/>
      <c r="BI68" s="3826"/>
      <c r="BJ68" s="3826"/>
      <c r="BK68" s="3826"/>
      <c r="BL68" s="3826"/>
      <c r="BM68" s="3826"/>
      <c r="BN68" s="3826"/>
      <c r="BO68" s="3826"/>
      <c r="BP68" s="3827"/>
    </row>
    <row r="69" spans="1:73" s="735" customFormat="1" ht="15" customHeight="1">
      <c r="A69" s="3544"/>
      <c r="B69" s="3775"/>
      <c r="C69" s="3776"/>
      <c r="D69" s="3777"/>
      <c r="E69" s="3778"/>
      <c r="F69" s="3779"/>
      <c r="G69" s="3758"/>
      <c r="H69" s="3759"/>
      <c r="I69" s="3759"/>
      <c r="J69" s="3759"/>
      <c r="K69" s="3759"/>
      <c r="L69" s="3760"/>
      <c r="M69" s="3766"/>
      <c r="N69" s="3769"/>
      <c r="O69" s="3798"/>
      <c r="P69" s="3799"/>
      <c r="Q69" s="3800"/>
      <c r="R69" s="3811"/>
      <c r="S69" s="3812"/>
      <c r="T69" s="3813"/>
      <c r="U69" s="3823"/>
      <c r="V69" s="3824"/>
      <c r="W69" s="3824"/>
      <c r="X69" s="1037"/>
      <c r="Y69" s="968" t="s">
        <v>28</v>
      </c>
      <c r="Z69" s="1038"/>
      <c r="AA69" s="968" t="s">
        <v>28</v>
      </c>
      <c r="AB69" s="970">
        <f>IF((X69+Z69)&gt;=12,X69+Z69-12,X69+Z69)</f>
        <v>0</v>
      </c>
      <c r="AC69" s="968" t="s">
        <v>28</v>
      </c>
      <c r="AD69" s="1039" t="s">
        <v>27</v>
      </c>
      <c r="AE69" s="3822"/>
      <c r="AF69" s="3822"/>
      <c r="AG69" s="1040" t="s">
        <v>17</v>
      </c>
      <c r="AH69" s="1041" t="s">
        <v>27</v>
      </c>
      <c r="AI69" s="3822"/>
      <c r="AJ69" s="3822"/>
      <c r="AK69" s="1042" t="s">
        <v>17</v>
      </c>
      <c r="AL69" s="3708"/>
      <c r="AM69" s="3709"/>
      <c r="AN69" s="3710"/>
      <c r="AO69" s="3708"/>
      <c r="AP69" s="3709"/>
      <c r="AQ69" s="3709"/>
      <c r="AR69" s="3710"/>
      <c r="AS69" s="3711"/>
      <c r="AT69" s="3712"/>
      <c r="AU69" s="3712"/>
      <c r="AV69" s="3713"/>
      <c r="AW69" s="3566"/>
      <c r="AX69" s="3567"/>
      <c r="AY69" s="3567"/>
      <c r="AZ69" s="3820"/>
      <c r="BA69" s="3806"/>
      <c r="BB69" s="3821"/>
      <c r="BC69" s="964"/>
      <c r="BD69" s="965"/>
      <c r="BE69" s="965"/>
      <c r="BF69" s="966"/>
      <c r="BG69" s="3828"/>
      <c r="BH69" s="3829"/>
      <c r="BI69" s="3829"/>
      <c r="BJ69" s="3829"/>
      <c r="BK69" s="3829"/>
      <c r="BL69" s="3829"/>
      <c r="BM69" s="3829"/>
      <c r="BN69" s="3829"/>
      <c r="BO69" s="3829"/>
      <c r="BP69" s="3830"/>
    </row>
    <row r="70" spans="1:73" s="735" customFormat="1" ht="15" customHeight="1">
      <c r="A70" s="3543">
        <v>14</v>
      </c>
      <c r="B70" s="3755"/>
      <c r="C70" s="3756"/>
      <c r="D70" s="3756"/>
      <c r="E70" s="3756"/>
      <c r="F70" s="3757"/>
      <c r="G70" s="3761"/>
      <c r="H70" s="3762"/>
      <c r="I70" s="3762"/>
      <c r="J70" s="3762"/>
      <c r="K70" s="3762"/>
      <c r="L70" s="3763"/>
      <c r="M70" s="3765"/>
      <c r="N70" s="3768"/>
      <c r="O70" s="3811"/>
      <c r="P70" s="3812"/>
      <c r="Q70" s="3813"/>
      <c r="R70" s="3731"/>
      <c r="S70" s="3732"/>
      <c r="T70" s="3733"/>
      <c r="U70" s="3816"/>
      <c r="V70" s="3817"/>
      <c r="W70" s="3817"/>
      <c r="X70" s="3741"/>
      <c r="Y70" s="3379" t="s">
        <v>99</v>
      </c>
      <c r="Z70" s="3743"/>
      <c r="AA70" s="3379" t="s">
        <v>99</v>
      </c>
      <c r="AB70" s="3502">
        <f>IF((X72+Z72)&gt;=12,X70+Z70+1,X70+Z70)</f>
        <v>0</v>
      </c>
      <c r="AC70" s="3504" t="s">
        <v>99</v>
      </c>
      <c r="AD70" s="3719"/>
      <c r="AE70" s="3720"/>
      <c r="AF70" s="3720"/>
      <c r="AG70" s="3720"/>
      <c r="AH70" s="3723"/>
      <c r="AI70" s="3720"/>
      <c r="AJ70" s="3720"/>
      <c r="AK70" s="3724"/>
      <c r="AL70" s="3833"/>
      <c r="AM70" s="3834"/>
      <c r="AN70" s="3835"/>
      <c r="AO70" s="3708"/>
      <c r="AP70" s="3709"/>
      <c r="AQ70" s="3709"/>
      <c r="AR70" s="3710"/>
      <c r="AS70" s="3836"/>
      <c r="AT70" s="3837"/>
      <c r="AU70" s="3837"/>
      <c r="AV70" s="3838"/>
      <c r="AW70" s="3566">
        <f>AH70+SUM(AL70:AV72)</f>
        <v>0</v>
      </c>
      <c r="AX70" s="3567"/>
      <c r="AY70" s="3567"/>
      <c r="AZ70" s="3789"/>
      <c r="BA70" s="3790"/>
      <c r="BB70" s="3791"/>
      <c r="BC70" s="730"/>
      <c r="BD70" s="564"/>
      <c r="BE70" s="564"/>
      <c r="BF70" s="955"/>
      <c r="BG70" s="3792"/>
      <c r="BH70" s="3839"/>
      <c r="BI70" s="3839"/>
      <c r="BJ70" s="3839"/>
      <c r="BK70" s="3839"/>
      <c r="BL70" s="3839"/>
      <c r="BM70" s="3839"/>
      <c r="BN70" s="3839"/>
      <c r="BO70" s="3839"/>
      <c r="BP70" s="3840"/>
    </row>
    <row r="71" spans="1:73" s="735" customFormat="1" ht="15" customHeight="1">
      <c r="A71" s="3543"/>
      <c r="B71" s="3758"/>
      <c r="C71" s="3759"/>
      <c r="D71" s="3759"/>
      <c r="E71" s="3759"/>
      <c r="F71" s="3760"/>
      <c r="G71" s="3761"/>
      <c r="H71" s="3762"/>
      <c r="I71" s="3762"/>
      <c r="J71" s="3762"/>
      <c r="K71" s="3762"/>
      <c r="L71" s="3763"/>
      <c r="M71" s="3765"/>
      <c r="N71" s="3768"/>
      <c r="O71" s="3705"/>
      <c r="P71" s="3706"/>
      <c r="Q71" s="3707"/>
      <c r="R71" s="3731"/>
      <c r="S71" s="3732"/>
      <c r="T71" s="3733"/>
      <c r="U71" s="3816"/>
      <c r="V71" s="3817"/>
      <c r="W71" s="3817"/>
      <c r="X71" s="3741"/>
      <c r="Y71" s="3379"/>
      <c r="Z71" s="3743"/>
      <c r="AA71" s="3379"/>
      <c r="AB71" s="3502"/>
      <c r="AC71" s="3504"/>
      <c r="AD71" s="3719"/>
      <c r="AE71" s="3720"/>
      <c r="AF71" s="3720"/>
      <c r="AG71" s="3720"/>
      <c r="AH71" s="3723"/>
      <c r="AI71" s="3720"/>
      <c r="AJ71" s="3720"/>
      <c r="AK71" s="3724"/>
      <c r="AL71" s="3708"/>
      <c r="AM71" s="3709"/>
      <c r="AN71" s="3710"/>
      <c r="AO71" s="3708"/>
      <c r="AP71" s="3709"/>
      <c r="AQ71" s="3709"/>
      <c r="AR71" s="3710"/>
      <c r="AS71" s="3844"/>
      <c r="AT71" s="3845"/>
      <c r="AU71" s="3845"/>
      <c r="AV71" s="3846"/>
      <c r="AW71" s="3566"/>
      <c r="AX71" s="3567"/>
      <c r="AY71" s="3567"/>
      <c r="AZ71" s="3780"/>
      <c r="BA71" s="3781"/>
      <c r="BB71" s="3782"/>
      <c r="BC71" s="730"/>
      <c r="BD71" s="564"/>
      <c r="BE71" s="564"/>
      <c r="BF71" s="955"/>
      <c r="BG71" s="3825"/>
      <c r="BH71" s="3826"/>
      <c r="BI71" s="3826"/>
      <c r="BJ71" s="3826"/>
      <c r="BK71" s="3826"/>
      <c r="BL71" s="3826"/>
      <c r="BM71" s="3826"/>
      <c r="BN71" s="3826"/>
      <c r="BO71" s="3826"/>
      <c r="BP71" s="3827"/>
    </row>
    <row r="72" spans="1:73" s="735" customFormat="1" ht="15" customHeight="1" thickBot="1">
      <c r="A72" s="3618"/>
      <c r="B72" s="3775"/>
      <c r="C72" s="3776"/>
      <c r="D72" s="3777"/>
      <c r="E72" s="3778"/>
      <c r="F72" s="3779"/>
      <c r="G72" s="3865"/>
      <c r="H72" s="3866"/>
      <c r="I72" s="3866"/>
      <c r="J72" s="3866"/>
      <c r="K72" s="3866"/>
      <c r="L72" s="3867"/>
      <c r="M72" s="3868"/>
      <c r="N72" s="3869"/>
      <c r="O72" s="3870"/>
      <c r="P72" s="3871"/>
      <c r="Q72" s="3872"/>
      <c r="R72" s="3850"/>
      <c r="S72" s="3851"/>
      <c r="T72" s="3852"/>
      <c r="U72" s="3847"/>
      <c r="V72" s="3848"/>
      <c r="W72" s="3848"/>
      <c r="X72" s="1043"/>
      <c r="Y72" s="976" t="s">
        <v>28</v>
      </c>
      <c r="Z72" s="1044"/>
      <c r="AA72" s="976" t="s">
        <v>28</v>
      </c>
      <c r="AB72" s="978">
        <f>IF((X72+Z72)&gt;=12,X72+Z72-12,X72+Z72)</f>
        <v>0</v>
      </c>
      <c r="AC72" s="979" t="s">
        <v>28</v>
      </c>
      <c r="AD72" s="1045" t="s">
        <v>27</v>
      </c>
      <c r="AE72" s="3849"/>
      <c r="AF72" s="3849"/>
      <c r="AG72" s="1046" t="s">
        <v>17</v>
      </c>
      <c r="AH72" s="1047" t="s">
        <v>27</v>
      </c>
      <c r="AI72" s="3849"/>
      <c r="AJ72" s="3849"/>
      <c r="AK72" s="1048" t="s">
        <v>17</v>
      </c>
      <c r="AL72" s="3853"/>
      <c r="AM72" s="3854"/>
      <c r="AN72" s="3855"/>
      <c r="AO72" s="3856"/>
      <c r="AP72" s="3857"/>
      <c r="AQ72" s="3857"/>
      <c r="AR72" s="3858"/>
      <c r="AS72" s="3859"/>
      <c r="AT72" s="3860"/>
      <c r="AU72" s="3860"/>
      <c r="AV72" s="3861"/>
      <c r="AW72" s="3689"/>
      <c r="AX72" s="3690"/>
      <c r="AY72" s="3690"/>
      <c r="AZ72" s="3862"/>
      <c r="BA72" s="3863"/>
      <c r="BB72" s="3864"/>
      <c r="BC72" s="553"/>
      <c r="BD72" s="118"/>
      <c r="BE72" s="118"/>
      <c r="BF72" s="617"/>
      <c r="BG72" s="3841"/>
      <c r="BH72" s="3842"/>
      <c r="BI72" s="3842"/>
      <c r="BJ72" s="3842"/>
      <c r="BK72" s="3842"/>
      <c r="BL72" s="3842"/>
      <c r="BM72" s="3842"/>
      <c r="BN72" s="3842"/>
      <c r="BO72" s="3842"/>
      <c r="BP72" s="3843"/>
    </row>
    <row r="73" spans="1:73" s="735" customFormat="1" ht="14.1" customHeight="1">
      <c r="A73" s="3662" t="s">
        <v>937</v>
      </c>
      <c r="B73" s="3663"/>
      <c r="C73" s="3663"/>
      <c r="D73" s="3663"/>
      <c r="E73" s="3663"/>
      <c r="F73" s="3663"/>
      <c r="G73" s="3663"/>
      <c r="H73" s="3663"/>
      <c r="I73" s="3663"/>
      <c r="J73" s="3663"/>
      <c r="K73" s="3663"/>
      <c r="L73" s="3663"/>
      <c r="M73" s="3663"/>
      <c r="N73" s="3663"/>
      <c r="O73" s="3663"/>
      <c r="P73" s="3663"/>
      <c r="Q73" s="3663"/>
      <c r="R73" s="3663"/>
      <c r="S73" s="3663"/>
      <c r="T73" s="3663"/>
      <c r="U73" s="3663"/>
      <c r="V73" s="3663"/>
      <c r="W73" s="3664"/>
      <c r="X73" s="984" t="str">
        <f>IFERROR((X52+X55+X58+X61+X64+X67+X70)/COUNTA(G52:L72),"")</f>
        <v/>
      </c>
      <c r="Y73" s="985" t="s">
        <v>99</v>
      </c>
      <c r="Z73" s="986" t="str">
        <f>IFERROR((Z52+Z55+Z58+Z61+Z64+Z67+Z70)/COUNTA(G52:L72),"")</f>
        <v/>
      </c>
      <c r="AA73" s="987" t="s">
        <v>99</v>
      </c>
      <c r="AB73" s="986">
        <f>BU74</f>
        <v>0</v>
      </c>
      <c r="AC73" s="985" t="s">
        <v>99</v>
      </c>
      <c r="AD73" s="3668" t="str">
        <f>IFERROR(SUM(AD52,AD55,AD58,AD61,AD64,AD67,AD70)/COUNTA(AD52,AD55,AD58,AD61,AD64,AD67,AD70),"")</f>
        <v/>
      </c>
      <c r="AE73" s="3669"/>
      <c r="AF73" s="3669"/>
      <c r="AG73" s="3670"/>
      <c r="AH73" s="3668" t="str">
        <f>IFERROR(SUM(AH52,AH55,AH58,AH61,AH64,AH67,AH70)/COUNTA(AH52,AH55,AH58,AH61,AH64,AH67,AH70),"")</f>
        <v/>
      </c>
      <c r="AI73" s="3669"/>
      <c r="AJ73" s="3669"/>
      <c r="AK73" s="3670"/>
      <c r="AL73" s="3679"/>
      <c r="AM73" s="3680"/>
      <c r="AN73" s="3680"/>
      <c r="AO73" s="3680"/>
      <c r="AP73" s="3680"/>
      <c r="AQ73" s="3680"/>
      <c r="AR73" s="3680"/>
      <c r="AS73" s="3680"/>
      <c r="AT73" s="3680"/>
      <c r="AU73" s="3680"/>
      <c r="AV73" s="3681"/>
      <c r="AW73" s="3685" t="str">
        <f>IFERROR(SUM(AW52:AY72)/COUNTA(G52:L72),"")</f>
        <v/>
      </c>
      <c r="AX73" s="3686"/>
      <c r="AY73" s="3686"/>
      <c r="AZ73" s="3630" t="str">
        <f>IFERROR(AVERAGE(AZ52,AZ55,AZ58,AZ61,AZ64,AZ67,AZ70),"")</f>
        <v/>
      </c>
      <c r="BA73" s="3631"/>
      <c r="BB73" s="3632"/>
      <c r="BC73" s="3636"/>
      <c r="BD73" s="3637"/>
      <c r="BE73" s="3637"/>
      <c r="BF73" s="3638"/>
      <c r="BG73" s="3642"/>
      <c r="BH73" s="3643"/>
      <c r="BI73" s="3643"/>
      <c r="BJ73" s="3643"/>
      <c r="BK73" s="3643"/>
      <c r="BL73" s="3643"/>
      <c r="BM73" s="3643"/>
      <c r="BN73" s="3643"/>
      <c r="BO73" s="3643"/>
      <c r="BP73" s="3644"/>
      <c r="BT73" s="988">
        <f>INT(BT74/12)</f>
        <v>0</v>
      </c>
      <c r="BU73" s="988">
        <f>MOD(BT74,12)</f>
        <v>0</v>
      </c>
    </row>
    <row r="74" spans="1:73" s="735" customFormat="1" ht="14.1" customHeight="1" thickBot="1">
      <c r="A74" s="3665"/>
      <c r="B74" s="3666"/>
      <c r="C74" s="3666"/>
      <c r="D74" s="3666"/>
      <c r="E74" s="3666"/>
      <c r="F74" s="3666"/>
      <c r="G74" s="3666"/>
      <c r="H74" s="3666"/>
      <c r="I74" s="3666"/>
      <c r="J74" s="3666"/>
      <c r="K74" s="3666"/>
      <c r="L74" s="3666"/>
      <c r="M74" s="3666"/>
      <c r="N74" s="3666"/>
      <c r="O74" s="3666"/>
      <c r="P74" s="3666"/>
      <c r="Q74" s="3666"/>
      <c r="R74" s="3666"/>
      <c r="S74" s="3666"/>
      <c r="T74" s="3666"/>
      <c r="U74" s="3666"/>
      <c r="V74" s="3666"/>
      <c r="W74" s="3667"/>
      <c r="X74" s="989" t="str">
        <f>IFERROR((X54+X57+X60+X63+X66+X69+X72)/COUNTA(G52:L72),"")</f>
        <v/>
      </c>
      <c r="Y74" s="990" t="s">
        <v>28</v>
      </c>
      <c r="Z74" s="991" t="str">
        <f>IFERROR((Z54+Z57+Z60+Z63+Z66+Z69+Z72)/COUNTA(G52:L72),"")</f>
        <v/>
      </c>
      <c r="AA74" s="990" t="s">
        <v>28</v>
      </c>
      <c r="AB74" s="991">
        <f>BU73</f>
        <v>0</v>
      </c>
      <c r="AC74" s="990" t="s">
        <v>28</v>
      </c>
      <c r="AD74" s="3671"/>
      <c r="AE74" s="3672"/>
      <c r="AF74" s="3672"/>
      <c r="AG74" s="3673"/>
      <c r="AH74" s="3671"/>
      <c r="AI74" s="3672"/>
      <c r="AJ74" s="3672"/>
      <c r="AK74" s="3673"/>
      <c r="AL74" s="3682"/>
      <c r="AM74" s="3683"/>
      <c r="AN74" s="3683"/>
      <c r="AO74" s="3683"/>
      <c r="AP74" s="3683"/>
      <c r="AQ74" s="3683"/>
      <c r="AR74" s="3683"/>
      <c r="AS74" s="3683"/>
      <c r="AT74" s="3683"/>
      <c r="AU74" s="3683"/>
      <c r="AV74" s="3684"/>
      <c r="AW74" s="3687"/>
      <c r="AX74" s="3688"/>
      <c r="AY74" s="3688"/>
      <c r="AZ74" s="3633"/>
      <c r="BA74" s="3634"/>
      <c r="BB74" s="3635"/>
      <c r="BC74" s="3639"/>
      <c r="BD74" s="3640"/>
      <c r="BE74" s="3640"/>
      <c r="BF74" s="3641"/>
      <c r="BG74" s="3645"/>
      <c r="BH74" s="3646"/>
      <c r="BI74" s="3646"/>
      <c r="BJ74" s="3646"/>
      <c r="BK74" s="3646"/>
      <c r="BL74" s="3646"/>
      <c r="BM74" s="3646"/>
      <c r="BN74" s="3646"/>
      <c r="BO74" s="3646"/>
      <c r="BP74" s="3647"/>
      <c r="BT74" s="988">
        <f>IFERROR(SUM(AB54,AB57,AB60,AB63,AB66,AB69,AB72)/COUNTA(G52:L72),0)</f>
        <v>0</v>
      </c>
      <c r="BU74" s="988">
        <f>IFERROR(SUM(AB52,AB55,AB58,AB61,AB64,AB67,AB70)/COUNTA(G52:L72),0)</f>
        <v>0</v>
      </c>
    </row>
    <row r="75" spans="1:73" s="735" customFormat="1" ht="14.1" customHeight="1">
      <c r="A75" s="3648" t="s">
        <v>91</v>
      </c>
      <c r="B75" s="3648"/>
      <c r="C75" s="992" t="s">
        <v>92</v>
      </c>
      <c r="D75" s="3628" t="s">
        <v>1645</v>
      </c>
      <c r="E75" s="3628"/>
      <c r="F75" s="3628"/>
      <c r="G75" s="3628"/>
      <c r="H75" s="3628"/>
      <c r="I75" s="3628"/>
      <c r="J75" s="3628"/>
      <c r="K75" s="3628"/>
      <c r="L75" s="3628"/>
      <c r="M75" s="3628"/>
      <c r="N75" s="3628"/>
      <c r="O75" s="3628"/>
      <c r="P75" s="3628"/>
      <c r="Q75" s="3628"/>
      <c r="R75" s="3628"/>
      <c r="S75" s="3628"/>
      <c r="T75" s="3628"/>
      <c r="U75" s="3628"/>
      <c r="V75" s="3628"/>
      <c r="W75" s="3628"/>
      <c r="X75" s="3628"/>
      <c r="Y75" s="3628"/>
      <c r="Z75" s="3628"/>
      <c r="AA75" s="3628"/>
      <c r="AB75" s="3628"/>
      <c r="AC75" s="3628"/>
      <c r="AD75" s="3628"/>
      <c r="AE75" s="3628"/>
      <c r="AF75" s="3628"/>
      <c r="AG75" s="3628"/>
      <c r="AH75" s="3628"/>
      <c r="AI75" s="3628"/>
      <c r="AJ75" s="3628"/>
      <c r="AK75" s="3628"/>
      <c r="AL75" s="3628"/>
      <c r="AM75" s="3628"/>
      <c r="AN75" s="3628"/>
      <c r="AO75" s="3628"/>
      <c r="AP75" s="3628"/>
      <c r="AQ75" s="3628"/>
      <c r="AR75" s="3628"/>
      <c r="AS75" s="3628"/>
      <c r="AT75" s="3628"/>
      <c r="AU75" s="3628"/>
      <c r="AV75" s="3628"/>
      <c r="AW75" s="3628"/>
      <c r="AX75" s="3628"/>
      <c r="AY75" s="3628"/>
      <c r="AZ75" s="3628"/>
      <c r="BA75" s="3628"/>
      <c r="BB75" s="3628"/>
      <c r="BC75" s="3628"/>
      <c r="BD75" s="3628"/>
      <c r="BE75" s="3628"/>
      <c r="BF75" s="3628"/>
      <c r="BG75" s="3628"/>
      <c r="BH75" s="3628"/>
      <c r="BI75" s="3628"/>
      <c r="BJ75" s="3628"/>
      <c r="BK75" s="3628"/>
      <c r="BL75" s="3628"/>
      <c r="BM75" s="3628"/>
      <c r="BN75" s="3628"/>
      <c r="BO75" s="3628"/>
      <c r="BP75" s="3628"/>
    </row>
    <row r="76" spans="1:73" s="735" customFormat="1" ht="14.1" customHeight="1">
      <c r="A76" s="725"/>
      <c r="B76" s="725"/>
      <c r="C76" s="993"/>
      <c r="D76" s="1603"/>
      <c r="E76" s="1603"/>
      <c r="F76" s="1603"/>
      <c r="G76" s="1603"/>
      <c r="H76" s="1603"/>
      <c r="I76" s="1603"/>
      <c r="J76" s="1603"/>
      <c r="K76" s="1603"/>
      <c r="L76" s="1603"/>
      <c r="M76" s="1603"/>
      <c r="N76" s="1603"/>
      <c r="O76" s="1603"/>
      <c r="P76" s="1603"/>
      <c r="Q76" s="1603"/>
      <c r="R76" s="1603"/>
      <c r="S76" s="1603"/>
      <c r="T76" s="1603"/>
      <c r="U76" s="1603"/>
      <c r="V76" s="1603"/>
      <c r="W76" s="1603"/>
      <c r="X76" s="1603"/>
      <c r="Y76" s="1603"/>
      <c r="Z76" s="1603"/>
      <c r="AA76" s="1603"/>
      <c r="AB76" s="1603"/>
      <c r="AC76" s="1603"/>
      <c r="AD76" s="1603"/>
      <c r="AE76" s="1603"/>
      <c r="AF76" s="1603"/>
      <c r="AG76" s="1603"/>
      <c r="AH76" s="1603"/>
      <c r="AI76" s="1603"/>
      <c r="AJ76" s="1603"/>
      <c r="AK76" s="1603"/>
      <c r="AL76" s="1603"/>
      <c r="AM76" s="1603"/>
      <c r="AN76" s="1603"/>
      <c r="AO76" s="1603"/>
      <c r="AP76" s="1603"/>
      <c r="AQ76" s="1603"/>
      <c r="AR76" s="1603"/>
      <c r="AS76" s="1603"/>
      <c r="AT76" s="1603"/>
      <c r="AU76" s="1603"/>
      <c r="AV76" s="1603"/>
      <c r="AW76" s="1603"/>
      <c r="AX76" s="1603"/>
      <c r="AY76" s="1603"/>
      <c r="AZ76" s="1603"/>
      <c r="BA76" s="1603"/>
      <c r="BB76" s="1603"/>
      <c r="BC76" s="1603"/>
      <c r="BD76" s="1603"/>
      <c r="BE76" s="1603"/>
      <c r="BF76" s="1603"/>
      <c r="BG76" s="1603"/>
      <c r="BH76" s="1603"/>
      <c r="BI76" s="1603"/>
      <c r="BJ76" s="1603"/>
      <c r="BK76" s="1603"/>
      <c r="BL76" s="1603"/>
      <c r="BM76" s="1603"/>
      <c r="BN76" s="1603"/>
      <c r="BO76" s="1603"/>
      <c r="BP76" s="1603"/>
    </row>
    <row r="77" spans="1:73" s="735" customFormat="1" ht="12" customHeight="1">
      <c r="B77" s="994"/>
      <c r="C77" s="993" t="s">
        <v>852</v>
      </c>
      <c r="D77" s="3629" t="s">
        <v>1432</v>
      </c>
      <c r="E77" s="3629"/>
      <c r="F77" s="3629"/>
      <c r="G77" s="3629"/>
      <c r="H77" s="3629"/>
      <c r="I77" s="3629"/>
      <c r="J77" s="3629"/>
      <c r="K77" s="3629"/>
      <c r="L77" s="3629"/>
      <c r="M77" s="3629"/>
      <c r="N77" s="3629"/>
      <c r="O77" s="3629"/>
      <c r="P77" s="3629"/>
      <c r="Q77" s="3629"/>
      <c r="R77" s="3629"/>
      <c r="S77" s="3629"/>
      <c r="T77" s="3629"/>
      <c r="U77" s="3629"/>
      <c r="V77" s="3629"/>
      <c r="W77" s="3629"/>
      <c r="X77" s="3629"/>
      <c r="Y77" s="3629"/>
      <c r="Z77" s="3629"/>
      <c r="AA77" s="3629"/>
      <c r="AB77" s="3629"/>
      <c r="AC77" s="3629"/>
      <c r="AD77" s="3629"/>
      <c r="AE77" s="3629"/>
      <c r="AF77" s="3629"/>
      <c r="AG77" s="3629"/>
      <c r="AH77" s="3629"/>
      <c r="AI77" s="3629"/>
      <c r="AJ77" s="3629"/>
      <c r="AK77" s="3629"/>
      <c r="AL77" s="3629"/>
      <c r="AM77" s="3629"/>
      <c r="AN77" s="3629"/>
      <c r="AO77" s="3629"/>
      <c r="AP77" s="3629"/>
      <c r="AQ77" s="3629"/>
      <c r="AR77" s="3629"/>
      <c r="AS77" s="3629"/>
      <c r="AT77" s="3629"/>
      <c r="AU77" s="3629"/>
      <c r="AV77" s="3629"/>
      <c r="AW77" s="3629"/>
      <c r="AX77" s="3629"/>
      <c r="AY77" s="3629"/>
      <c r="AZ77" s="3629"/>
      <c r="BA77" s="3629"/>
      <c r="BB77" s="3629"/>
      <c r="BC77" s="3629"/>
      <c r="BD77" s="3629"/>
      <c r="BE77" s="3629"/>
      <c r="BF77" s="3629"/>
      <c r="BG77" s="3629"/>
      <c r="BH77" s="3629"/>
      <c r="BI77" s="3629"/>
      <c r="BJ77" s="3629"/>
      <c r="BK77" s="3629"/>
      <c r="BL77" s="3629"/>
      <c r="BM77" s="3629"/>
      <c r="BN77" s="3629"/>
      <c r="BO77" s="3629"/>
      <c r="BP77" s="3629"/>
    </row>
    <row r="78" spans="1:73" s="735" customFormat="1" ht="12" customHeight="1">
      <c r="C78" s="993" t="s">
        <v>853</v>
      </c>
      <c r="D78" s="2134" t="s">
        <v>1646</v>
      </c>
      <c r="E78" s="2134"/>
      <c r="F78" s="2134"/>
      <c r="G78" s="2134"/>
      <c r="H78" s="2134"/>
      <c r="I78" s="2134"/>
      <c r="J78" s="2134"/>
      <c r="K78" s="2134"/>
      <c r="L78" s="2134"/>
      <c r="M78" s="2134"/>
      <c r="N78" s="2134"/>
      <c r="O78" s="2134"/>
      <c r="P78" s="2134"/>
      <c r="Q78" s="2134"/>
      <c r="R78" s="2134"/>
      <c r="S78" s="2134"/>
      <c r="T78" s="2134"/>
      <c r="U78" s="2134"/>
      <c r="V78" s="2134"/>
      <c r="W78" s="2134"/>
      <c r="X78" s="2134"/>
      <c r="Y78" s="2134"/>
      <c r="Z78" s="2134"/>
      <c r="AA78" s="2134"/>
      <c r="AB78" s="2134"/>
      <c r="AC78" s="2134"/>
      <c r="AD78" s="2134"/>
      <c r="AE78" s="2134"/>
      <c r="AF78" s="2134"/>
      <c r="AG78" s="2134"/>
      <c r="AH78" s="2134"/>
      <c r="AI78" s="2134"/>
      <c r="AJ78" s="2134"/>
      <c r="AK78" s="2134"/>
      <c r="AL78" s="2134"/>
      <c r="AM78" s="2134"/>
      <c r="AN78" s="2134"/>
      <c r="AO78" s="2134"/>
      <c r="AP78" s="2134"/>
      <c r="AQ78" s="2134"/>
      <c r="AR78" s="2134"/>
      <c r="AS78" s="2134"/>
      <c r="AT78" s="2134"/>
      <c r="AU78" s="2134"/>
      <c r="AV78" s="2134"/>
      <c r="AW78" s="2134"/>
      <c r="AX78" s="2134"/>
      <c r="AY78" s="2134"/>
      <c r="AZ78" s="2134"/>
      <c r="BA78" s="2134"/>
      <c r="BB78" s="2134"/>
      <c r="BC78" s="2134"/>
      <c r="BD78" s="2134"/>
      <c r="BE78" s="2134"/>
      <c r="BF78" s="2134"/>
      <c r="BG78" s="2134"/>
      <c r="BH78" s="2134"/>
      <c r="BI78" s="2134"/>
      <c r="BJ78" s="2134"/>
      <c r="BK78" s="2134"/>
      <c r="BL78" s="2134"/>
      <c r="BM78" s="2134"/>
      <c r="BN78" s="2134"/>
      <c r="BO78" s="2134"/>
      <c r="BP78" s="2134"/>
    </row>
    <row r="79" spans="1:73" s="735" customFormat="1" ht="12" customHeight="1">
      <c r="D79" s="2134"/>
      <c r="E79" s="2134"/>
      <c r="F79" s="2134"/>
      <c r="G79" s="2134"/>
      <c r="H79" s="2134"/>
      <c r="I79" s="2134"/>
      <c r="J79" s="2134"/>
      <c r="K79" s="2134"/>
      <c r="L79" s="2134"/>
      <c r="M79" s="2134"/>
      <c r="N79" s="2134"/>
      <c r="O79" s="2134"/>
      <c r="P79" s="2134"/>
      <c r="Q79" s="2134"/>
      <c r="R79" s="2134"/>
      <c r="S79" s="2134"/>
      <c r="T79" s="2134"/>
      <c r="U79" s="2134"/>
      <c r="V79" s="2134"/>
      <c r="W79" s="2134"/>
      <c r="X79" s="2134"/>
      <c r="Y79" s="2134"/>
      <c r="Z79" s="2134"/>
      <c r="AA79" s="2134"/>
      <c r="AB79" s="2134"/>
      <c r="AC79" s="2134"/>
      <c r="AD79" s="2134"/>
      <c r="AE79" s="2134"/>
      <c r="AF79" s="2134"/>
      <c r="AG79" s="2134"/>
      <c r="AH79" s="2134"/>
      <c r="AI79" s="2134"/>
      <c r="AJ79" s="2134"/>
      <c r="AK79" s="2134"/>
      <c r="AL79" s="2134"/>
      <c r="AM79" s="2134"/>
      <c r="AN79" s="2134"/>
      <c r="AO79" s="2134"/>
      <c r="AP79" s="2134"/>
      <c r="AQ79" s="2134"/>
      <c r="AR79" s="2134"/>
      <c r="AS79" s="2134"/>
      <c r="AT79" s="2134"/>
      <c r="AU79" s="2134"/>
      <c r="AV79" s="2134"/>
      <c r="AW79" s="2134"/>
      <c r="AX79" s="2134"/>
      <c r="AY79" s="2134"/>
      <c r="AZ79" s="2134"/>
      <c r="BA79" s="2134"/>
      <c r="BB79" s="2134"/>
      <c r="BC79" s="2134"/>
      <c r="BD79" s="2134"/>
      <c r="BE79" s="2134"/>
      <c r="BF79" s="2134"/>
      <c r="BG79" s="2134"/>
      <c r="BH79" s="2134"/>
      <c r="BI79" s="2134"/>
      <c r="BJ79" s="2134"/>
      <c r="BK79" s="2134"/>
      <c r="BL79" s="2134"/>
      <c r="BM79" s="2134"/>
      <c r="BN79" s="2134"/>
      <c r="BO79" s="2134"/>
      <c r="BP79" s="2134"/>
    </row>
    <row r="80" spans="1:73" s="735" customFormat="1" ht="12" customHeight="1">
      <c r="C80" s="993" t="s">
        <v>854</v>
      </c>
      <c r="D80" s="2134" t="s">
        <v>1293</v>
      </c>
      <c r="E80" s="2134"/>
      <c r="F80" s="2134"/>
      <c r="G80" s="2134"/>
      <c r="H80" s="2134"/>
      <c r="I80" s="2134"/>
      <c r="J80" s="2134"/>
      <c r="K80" s="2134"/>
      <c r="L80" s="2134"/>
      <c r="M80" s="2134"/>
      <c r="N80" s="2134"/>
      <c r="O80" s="2134"/>
      <c r="P80" s="2134"/>
      <c r="Q80" s="2134"/>
      <c r="R80" s="2134"/>
      <c r="S80" s="2134"/>
      <c r="T80" s="2134"/>
      <c r="U80" s="2134"/>
      <c r="V80" s="2134"/>
      <c r="W80" s="2134"/>
      <c r="X80" s="2134"/>
      <c r="Y80" s="2134"/>
      <c r="Z80" s="2134"/>
      <c r="AA80" s="2134"/>
      <c r="AB80" s="2134"/>
      <c r="AC80" s="2134"/>
      <c r="AD80" s="2134"/>
      <c r="AE80" s="2134"/>
      <c r="AF80" s="2134"/>
      <c r="AG80" s="2134"/>
      <c r="AH80" s="2134"/>
      <c r="AI80" s="2134"/>
      <c r="AJ80" s="2134"/>
      <c r="AK80" s="2134"/>
      <c r="AL80" s="2134"/>
      <c r="AM80" s="2134"/>
      <c r="AN80" s="2134"/>
      <c r="AO80" s="2134"/>
      <c r="AP80" s="2134"/>
      <c r="AQ80" s="2134"/>
      <c r="AR80" s="2134"/>
      <c r="AS80" s="2134"/>
      <c r="AT80" s="2134"/>
      <c r="AU80" s="2134"/>
      <c r="AV80" s="2134"/>
      <c r="AW80" s="2134"/>
      <c r="AX80" s="2134"/>
      <c r="AY80" s="2134"/>
      <c r="AZ80" s="2134"/>
      <c r="BA80" s="2134"/>
      <c r="BB80" s="2134"/>
      <c r="BC80" s="2134"/>
      <c r="BD80" s="2134"/>
      <c r="BE80" s="2134"/>
      <c r="BF80" s="2134"/>
      <c r="BG80" s="2134"/>
      <c r="BH80" s="2134"/>
      <c r="BI80" s="2134"/>
      <c r="BJ80" s="2134"/>
      <c r="BK80" s="2134"/>
      <c r="BL80" s="2134"/>
      <c r="BM80" s="2134"/>
      <c r="BN80" s="2134"/>
      <c r="BO80" s="2134"/>
      <c r="BP80" s="2134"/>
    </row>
    <row r="81" spans="1:74" s="735" customFormat="1" ht="12" customHeight="1">
      <c r="D81" s="2134"/>
      <c r="E81" s="2134"/>
      <c r="F81" s="2134"/>
      <c r="G81" s="2134"/>
      <c r="H81" s="2134"/>
      <c r="I81" s="2134"/>
      <c r="J81" s="2134"/>
      <c r="K81" s="2134"/>
      <c r="L81" s="2134"/>
      <c r="M81" s="2134"/>
      <c r="N81" s="2134"/>
      <c r="O81" s="2134"/>
      <c r="P81" s="2134"/>
      <c r="Q81" s="2134"/>
      <c r="R81" s="2134"/>
      <c r="S81" s="2134"/>
      <c r="T81" s="2134"/>
      <c r="U81" s="2134"/>
      <c r="V81" s="2134"/>
      <c r="W81" s="2134"/>
      <c r="X81" s="2134"/>
      <c r="Y81" s="2134"/>
      <c r="Z81" s="2134"/>
      <c r="AA81" s="2134"/>
      <c r="AB81" s="2134"/>
      <c r="AC81" s="2134"/>
      <c r="AD81" s="2134"/>
      <c r="AE81" s="2134"/>
      <c r="AF81" s="2134"/>
      <c r="AG81" s="2134"/>
      <c r="AH81" s="2134"/>
      <c r="AI81" s="2134"/>
      <c r="AJ81" s="2134"/>
      <c r="AK81" s="2134"/>
      <c r="AL81" s="2134"/>
      <c r="AM81" s="2134"/>
      <c r="AN81" s="2134"/>
      <c r="AO81" s="2134"/>
      <c r="AP81" s="2134"/>
      <c r="AQ81" s="2134"/>
      <c r="AR81" s="2134"/>
      <c r="AS81" s="2134"/>
      <c r="AT81" s="2134"/>
      <c r="AU81" s="2134"/>
      <c r="AV81" s="2134"/>
      <c r="AW81" s="2134"/>
      <c r="AX81" s="2134"/>
      <c r="AY81" s="2134"/>
      <c r="AZ81" s="2134"/>
      <c r="BA81" s="2134"/>
      <c r="BB81" s="2134"/>
      <c r="BC81" s="2134"/>
      <c r="BD81" s="2134"/>
      <c r="BE81" s="2134"/>
      <c r="BF81" s="2134"/>
      <c r="BG81" s="2134"/>
      <c r="BH81" s="2134"/>
      <c r="BI81" s="2134"/>
      <c r="BJ81" s="2134"/>
      <c r="BK81" s="2134"/>
      <c r="BL81" s="2134"/>
      <c r="BM81" s="2134"/>
      <c r="BN81" s="2134"/>
      <c r="BO81" s="2134"/>
      <c r="BP81" s="2134"/>
    </row>
    <row r="82" spans="1:74" s="735" customFormat="1" ht="12" customHeight="1">
      <c r="C82" s="995" t="s">
        <v>855</v>
      </c>
      <c r="D82" s="3626" t="s">
        <v>1433</v>
      </c>
      <c r="E82" s="3626"/>
      <c r="F82" s="3626"/>
      <c r="G82" s="3626"/>
      <c r="H82" s="3626"/>
      <c r="I82" s="3626"/>
      <c r="J82" s="3626"/>
      <c r="K82" s="3626"/>
      <c r="L82" s="3626"/>
      <c r="M82" s="3626"/>
      <c r="N82" s="3626"/>
      <c r="O82" s="3626"/>
      <c r="P82" s="3626"/>
      <c r="Q82" s="3626"/>
      <c r="R82" s="3626"/>
      <c r="S82" s="3626"/>
      <c r="T82" s="3626"/>
      <c r="U82" s="3626"/>
      <c r="V82" s="3626"/>
      <c r="W82" s="3626"/>
      <c r="X82" s="3626"/>
      <c r="Y82" s="3626"/>
      <c r="Z82" s="3626"/>
      <c r="AA82" s="3626"/>
      <c r="AB82" s="3626"/>
      <c r="AC82" s="3626"/>
      <c r="AD82" s="3626"/>
      <c r="AE82" s="3626"/>
      <c r="AF82" s="3626"/>
      <c r="AG82" s="3626"/>
      <c r="AH82" s="3626"/>
      <c r="AI82" s="3626"/>
      <c r="AJ82" s="3626"/>
      <c r="AK82" s="3626"/>
      <c r="AL82" s="3626"/>
      <c r="AM82" s="3626"/>
      <c r="AN82" s="3626"/>
      <c r="AO82" s="3626"/>
      <c r="AP82" s="3626"/>
      <c r="AQ82" s="3626"/>
      <c r="AR82" s="3626"/>
      <c r="AS82" s="3626"/>
      <c r="AT82" s="3626"/>
      <c r="AU82" s="3626"/>
      <c r="AV82" s="3626"/>
      <c r="AW82" s="3626"/>
      <c r="AX82" s="3626"/>
      <c r="AY82" s="3626"/>
      <c r="AZ82" s="3626"/>
      <c r="BA82" s="3626"/>
      <c r="BB82" s="3626"/>
      <c r="BC82" s="3626"/>
      <c r="BD82" s="3626"/>
      <c r="BE82" s="3626"/>
      <c r="BF82" s="3626"/>
      <c r="BG82" s="3626"/>
      <c r="BH82" s="3626"/>
      <c r="BI82" s="3626"/>
      <c r="BJ82" s="3626"/>
      <c r="BK82" s="3626"/>
      <c r="BL82" s="3626"/>
      <c r="BM82" s="3626"/>
      <c r="BN82" s="3626"/>
      <c r="BO82" s="3626"/>
      <c r="BP82" s="3626"/>
    </row>
    <row r="83" spans="1:74" ht="14.1" customHeight="1">
      <c r="A83" s="3372" t="s">
        <v>1436</v>
      </c>
      <c r="B83" s="3373"/>
      <c r="C83" s="3373"/>
      <c r="D83" s="3373"/>
      <c r="E83" s="3373"/>
      <c r="F83" s="3373"/>
      <c r="G83" s="3373"/>
      <c r="H83" s="3373"/>
      <c r="I83" s="3373"/>
      <c r="J83" s="3373"/>
      <c r="K83" s="3373"/>
      <c r="L83" s="3373"/>
      <c r="M83" s="3373"/>
      <c r="N83" s="3373"/>
      <c r="O83" s="3373"/>
      <c r="P83" s="3373"/>
      <c r="Q83" s="3373"/>
      <c r="R83" s="3373"/>
      <c r="S83" s="3373"/>
      <c r="T83" s="3373"/>
      <c r="U83" s="3373"/>
      <c r="V83" s="3373"/>
      <c r="W83" s="3373"/>
      <c r="X83" s="3373"/>
      <c r="Y83" s="3373"/>
      <c r="Z83" s="3373"/>
      <c r="AA83" s="3373"/>
      <c r="AB83" s="3373"/>
      <c r="AC83" s="3373"/>
      <c r="AD83" s="3373"/>
      <c r="AE83" s="3373"/>
      <c r="AF83" s="3373"/>
      <c r="AG83" s="3373"/>
      <c r="AH83" s="3373"/>
      <c r="AI83" s="3373"/>
      <c r="AJ83" s="3373"/>
      <c r="AK83" s="3373"/>
      <c r="AL83" s="3373"/>
      <c r="AM83" s="3373"/>
      <c r="AN83" s="3373"/>
      <c r="AO83" s="3373"/>
      <c r="AP83" s="3373"/>
      <c r="AQ83" s="3373"/>
      <c r="AR83" s="3373"/>
      <c r="AS83" s="3373"/>
      <c r="AT83" s="3373"/>
      <c r="AU83" s="3373"/>
      <c r="AV83" s="3373"/>
      <c r="AW83" s="3373"/>
      <c r="AX83" s="3373"/>
      <c r="AY83" s="3373"/>
      <c r="AZ83" s="3373"/>
      <c r="BA83" s="3373"/>
      <c r="BB83" s="3373"/>
      <c r="BC83" s="3373"/>
      <c r="BD83" s="3373"/>
      <c r="BE83" s="3373"/>
      <c r="BF83" s="3373"/>
      <c r="BG83" s="3373"/>
      <c r="BH83" s="3373"/>
      <c r="BI83" s="3373"/>
      <c r="BJ83" s="3373"/>
      <c r="BK83" s="3373"/>
      <c r="BL83" s="3373"/>
      <c r="BM83" s="3373"/>
      <c r="BN83" s="3373"/>
      <c r="BO83" s="3373"/>
      <c r="BP83" s="3373"/>
      <c r="BR83" s="646"/>
      <c r="BS83" s="646"/>
      <c r="BT83" s="646"/>
      <c r="BU83" s="646"/>
      <c r="BV83" s="646"/>
    </row>
    <row r="84" spans="1:74" ht="5.0999999999999996" customHeight="1"/>
    <row r="85" spans="1:74" ht="14.1" customHeight="1">
      <c r="A85" s="3627" t="s">
        <v>1638</v>
      </c>
      <c r="B85" s="3627"/>
      <c r="C85" s="3627"/>
      <c r="D85" s="3627"/>
      <c r="E85" s="3627"/>
      <c r="F85" s="3627"/>
      <c r="G85" s="3627"/>
      <c r="H85" s="3627"/>
      <c r="I85" s="3627"/>
      <c r="J85" s="3627"/>
      <c r="K85" s="3627"/>
      <c r="L85" s="3627"/>
      <c r="M85" s="3627"/>
      <c r="N85" s="3627"/>
      <c r="O85" s="3627"/>
      <c r="P85" s="3627"/>
      <c r="Q85" s="3627"/>
      <c r="R85" s="3627"/>
      <c r="S85" s="3627"/>
      <c r="T85" s="3627"/>
      <c r="U85" s="3627"/>
      <c r="V85" s="3627"/>
      <c r="W85" s="3627"/>
      <c r="X85" s="3627"/>
      <c r="Y85" s="3627"/>
      <c r="Z85" s="3627"/>
      <c r="AA85" s="3627"/>
      <c r="AB85" s="3627"/>
      <c r="AC85" s="3627"/>
      <c r="AD85" s="3627"/>
      <c r="AE85" s="3627"/>
      <c r="AF85" s="3627"/>
      <c r="AG85" s="3627"/>
      <c r="AH85" s="3627"/>
      <c r="AI85" s="3627"/>
      <c r="AJ85" s="3627"/>
      <c r="AK85" s="3627"/>
      <c r="AL85" s="3627"/>
      <c r="AM85" s="3627"/>
      <c r="AN85" s="3627"/>
      <c r="AO85" s="3627"/>
      <c r="AP85" s="3627"/>
      <c r="AQ85" s="3627"/>
      <c r="AR85" s="3627"/>
      <c r="AS85" s="3627"/>
      <c r="AT85" s="3627"/>
      <c r="AU85" s="3627"/>
      <c r="AV85" s="3627"/>
      <c r="AW85" s="3627"/>
      <c r="AX85" s="3627"/>
      <c r="AY85" s="3627"/>
      <c r="AZ85" s="3627"/>
      <c r="BA85" s="3627"/>
      <c r="BB85" s="3627"/>
      <c r="BC85" s="3627"/>
      <c r="BD85" s="3627"/>
      <c r="BE85" s="3627"/>
      <c r="BF85" s="3627"/>
      <c r="BG85" s="3627"/>
      <c r="BH85" s="3627"/>
      <c r="BI85" s="3627"/>
      <c r="BJ85" s="3627"/>
      <c r="BK85" s="3627"/>
      <c r="BL85" s="3627"/>
      <c r="BM85" s="3627"/>
      <c r="BN85" s="3627"/>
      <c r="BO85" s="3627"/>
      <c r="BP85" s="3627"/>
    </row>
    <row r="86" spans="1:74" ht="6.95" customHeight="1" thickBot="1">
      <c r="A86" s="946"/>
      <c r="B86" s="946"/>
      <c r="C86" s="539"/>
      <c r="D86" s="539"/>
      <c r="E86" s="539"/>
      <c r="F86" s="539"/>
      <c r="G86" s="539"/>
      <c r="H86" s="539"/>
      <c r="I86" s="539"/>
      <c r="J86" s="539"/>
      <c r="K86" s="539"/>
      <c r="L86" s="539"/>
      <c r="M86" s="539"/>
      <c r="N86" s="539"/>
      <c r="O86" s="539"/>
      <c r="P86" s="539"/>
      <c r="Q86" s="539"/>
      <c r="R86" s="539"/>
      <c r="S86" s="539"/>
      <c r="T86" s="539"/>
      <c r="U86" s="539"/>
      <c r="V86" s="539"/>
      <c r="W86" s="539"/>
      <c r="X86" s="539"/>
      <c r="Y86" s="539"/>
      <c r="Z86" s="539"/>
      <c r="AA86" s="539"/>
      <c r="AB86" s="539"/>
      <c r="AC86" s="539"/>
      <c r="AD86" s="539"/>
      <c r="AE86" s="539"/>
      <c r="AF86" s="539"/>
      <c r="AG86" s="539"/>
      <c r="AH86" s="539"/>
      <c r="AI86" s="539"/>
      <c r="AJ86" s="539"/>
    </row>
    <row r="87" spans="1:74" s="735" customFormat="1" ht="12.95" customHeight="1">
      <c r="A87" s="3374" t="s">
        <v>55</v>
      </c>
      <c r="B87" s="3376" t="s">
        <v>56</v>
      </c>
      <c r="C87" s="3377"/>
      <c r="D87" s="3377"/>
      <c r="E87" s="3377"/>
      <c r="F87" s="3378"/>
      <c r="G87" s="3376" t="s">
        <v>51</v>
      </c>
      <c r="H87" s="3377"/>
      <c r="I87" s="3377"/>
      <c r="J87" s="3377"/>
      <c r="K87" s="3377"/>
      <c r="L87" s="3378"/>
      <c r="M87" s="3383" t="s">
        <v>52</v>
      </c>
      <c r="N87" s="3386" t="s">
        <v>935</v>
      </c>
      <c r="O87" s="3389" t="s">
        <v>936</v>
      </c>
      <c r="P87" s="3390"/>
      <c r="Q87" s="3391"/>
      <c r="R87" s="3389" t="s">
        <v>96</v>
      </c>
      <c r="S87" s="3390"/>
      <c r="T87" s="3391"/>
      <c r="U87" s="3376" t="s">
        <v>57</v>
      </c>
      <c r="V87" s="3377"/>
      <c r="W87" s="3377"/>
      <c r="X87" s="3377"/>
      <c r="Y87" s="3377"/>
      <c r="Z87" s="3377"/>
      <c r="AA87" s="3377"/>
      <c r="AB87" s="3377"/>
      <c r="AC87" s="3377"/>
      <c r="AD87" s="3426" t="s">
        <v>1291</v>
      </c>
      <c r="AE87" s="3427"/>
      <c r="AF87" s="3427"/>
      <c r="AG87" s="3427"/>
      <c r="AH87" s="3427"/>
      <c r="AI87" s="3427"/>
      <c r="AJ87" s="3427"/>
      <c r="AK87" s="3428"/>
      <c r="AL87" s="3429" t="s">
        <v>1427</v>
      </c>
      <c r="AM87" s="3430"/>
      <c r="AN87" s="3430"/>
      <c r="AO87" s="3430"/>
      <c r="AP87" s="3430"/>
      <c r="AQ87" s="3430"/>
      <c r="AR87" s="3430"/>
      <c r="AS87" s="3430"/>
      <c r="AT87" s="3430"/>
      <c r="AU87" s="3430"/>
      <c r="AV87" s="3431"/>
      <c r="AW87" s="3435" t="s">
        <v>1189</v>
      </c>
      <c r="AX87" s="3436"/>
      <c r="AY87" s="3436"/>
      <c r="AZ87" s="3441" t="s">
        <v>257</v>
      </c>
      <c r="BA87" s="3442"/>
      <c r="BB87" s="3443"/>
      <c r="BC87" s="3447" t="s">
        <v>1444</v>
      </c>
      <c r="BD87" s="3448"/>
      <c r="BE87" s="3448"/>
      <c r="BF87" s="3449"/>
      <c r="BG87" s="3392" t="s">
        <v>1639</v>
      </c>
      <c r="BH87" s="3390"/>
      <c r="BI87" s="3390"/>
      <c r="BJ87" s="3390"/>
      <c r="BK87" s="3390"/>
      <c r="BL87" s="3390"/>
      <c r="BM87" s="3390"/>
      <c r="BN87" s="3390"/>
      <c r="BO87" s="3390"/>
      <c r="BP87" s="3393"/>
    </row>
    <row r="88" spans="1:74" s="735" customFormat="1" ht="12.95" customHeight="1">
      <c r="A88" s="3375"/>
      <c r="B88" s="3363"/>
      <c r="C88" s="3364"/>
      <c r="D88" s="3364"/>
      <c r="E88" s="3364"/>
      <c r="F88" s="3379"/>
      <c r="G88" s="3363"/>
      <c r="H88" s="3364"/>
      <c r="I88" s="3364"/>
      <c r="J88" s="3364"/>
      <c r="K88" s="3364"/>
      <c r="L88" s="3379"/>
      <c r="M88" s="3384"/>
      <c r="N88" s="3387"/>
      <c r="O88" s="2158"/>
      <c r="P88" s="2159"/>
      <c r="Q88" s="2160"/>
      <c r="R88" s="2158"/>
      <c r="S88" s="2159"/>
      <c r="T88" s="2160"/>
      <c r="U88" s="3424"/>
      <c r="V88" s="3425"/>
      <c r="W88" s="3425"/>
      <c r="X88" s="3425"/>
      <c r="Y88" s="3425"/>
      <c r="Z88" s="3425"/>
      <c r="AA88" s="3425"/>
      <c r="AB88" s="3425"/>
      <c r="AC88" s="3425"/>
      <c r="AD88" s="3397" t="s">
        <v>1640</v>
      </c>
      <c r="AE88" s="3398"/>
      <c r="AF88" s="3398"/>
      <c r="AG88" s="3398"/>
      <c r="AH88" s="3401" t="s">
        <v>1641</v>
      </c>
      <c r="AI88" s="3398"/>
      <c r="AJ88" s="3398"/>
      <c r="AK88" s="3402"/>
      <c r="AL88" s="3432"/>
      <c r="AM88" s="3433"/>
      <c r="AN88" s="3433"/>
      <c r="AO88" s="3433"/>
      <c r="AP88" s="3433"/>
      <c r="AQ88" s="3433"/>
      <c r="AR88" s="3433"/>
      <c r="AS88" s="3433"/>
      <c r="AT88" s="3433"/>
      <c r="AU88" s="3433"/>
      <c r="AV88" s="3434"/>
      <c r="AW88" s="3437"/>
      <c r="AX88" s="3438"/>
      <c r="AY88" s="3438"/>
      <c r="AZ88" s="3444"/>
      <c r="BA88" s="3445"/>
      <c r="BB88" s="3446"/>
      <c r="BC88" s="3450"/>
      <c r="BD88" s="3451"/>
      <c r="BE88" s="3451"/>
      <c r="BF88" s="3452"/>
      <c r="BG88" s="3394"/>
      <c r="BH88" s="3395"/>
      <c r="BI88" s="3395"/>
      <c r="BJ88" s="3395"/>
      <c r="BK88" s="3395"/>
      <c r="BL88" s="3395"/>
      <c r="BM88" s="3395"/>
      <c r="BN88" s="3395"/>
      <c r="BO88" s="3395"/>
      <c r="BP88" s="3396"/>
    </row>
    <row r="89" spans="1:74" s="735" customFormat="1" ht="15" customHeight="1">
      <c r="A89" s="3375"/>
      <c r="B89" s="3363"/>
      <c r="C89" s="3364"/>
      <c r="D89" s="3364"/>
      <c r="E89" s="3364"/>
      <c r="F89" s="3379"/>
      <c r="G89" s="3363"/>
      <c r="H89" s="3364"/>
      <c r="I89" s="3364"/>
      <c r="J89" s="3364"/>
      <c r="K89" s="3364"/>
      <c r="L89" s="3379"/>
      <c r="M89" s="3384"/>
      <c r="N89" s="3387"/>
      <c r="O89" s="2161"/>
      <c r="P89" s="2162"/>
      <c r="Q89" s="2163"/>
      <c r="R89" s="2158"/>
      <c r="S89" s="2159"/>
      <c r="T89" s="2160"/>
      <c r="U89" s="3405" t="s">
        <v>58</v>
      </c>
      <c r="V89" s="3406"/>
      <c r="W89" s="3406"/>
      <c r="X89" s="3406"/>
      <c r="Y89" s="3406"/>
      <c r="Z89" s="3401" t="s">
        <v>60</v>
      </c>
      <c r="AA89" s="3398"/>
      <c r="AB89" s="3407" t="s">
        <v>98</v>
      </c>
      <c r="AC89" s="3408"/>
      <c r="AD89" s="3399"/>
      <c r="AE89" s="3400"/>
      <c r="AF89" s="3400"/>
      <c r="AG89" s="3400"/>
      <c r="AH89" s="3403"/>
      <c r="AI89" s="3400"/>
      <c r="AJ89" s="3400"/>
      <c r="AK89" s="3404"/>
      <c r="AL89" s="3409" t="s">
        <v>1642</v>
      </c>
      <c r="AM89" s="3410"/>
      <c r="AN89" s="3410"/>
      <c r="AO89" s="3410"/>
      <c r="AP89" s="3410"/>
      <c r="AQ89" s="3410"/>
      <c r="AR89" s="3410"/>
      <c r="AS89" s="3410"/>
      <c r="AT89" s="3410"/>
      <c r="AU89" s="3410"/>
      <c r="AV89" s="3411"/>
      <c r="AW89" s="3437"/>
      <c r="AX89" s="3438"/>
      <c r="AY89" s="3438"/>
      <c r="AZ89" s="3412" t="s">
        <v>258</v>
      </c>
      <c r="BA89" s="3413"/>
      <c r="BB89" s="3414"/>
      <c r="BC89" s="3450"/>
      <c r="BD89" s="3451"/>
      <c r="BE89" s="3451"/>
      <c r="BF89" s="3452"/>
      <c r="BG89" s="3418" t="s">
        <v>1428</v>
      </c>
      <c r="BH89" s="3419"/>
      <c r="BI89" s="3419"/>
      <c r="BJ89" s="3419"/>
      <c r="BK89" s="3419"/>
      <c r="BL89" s="3419"/>
      <c r="BM89" s="3419"/>
      <c r="BN89" s="3419"/>
      <c r="BO89" s="3419"/>
      <c r="BP89" s="3420"/>
    </row>
    <row r="90" spans="1:74" s="735" customFormat="1" ht="15" customHeight="1">
      <c r="A90" s="3375"/>
      <c r="B90" s="3380"/>
      <c r="C90" s="3381"/>
      <c r="D90" s="3381"/>
      <c r="E90" s="3381"/>
      <c r="F90" s="3382"/>
      <c r="G90" s="3363"/>
      <c r="H90" s="3364"/>
      <c r="I90" s="3364"/>
      <c r="J90" s="3364"/>
      <c r="K90" s="3364"/>
      <c r="L90" s="3379"/>
      <c r="M90" s="3384"/>
      <c r="N90" s="3387"/>
      <c r="O90" s="3437" t="s">
        <v>850</v>
      </c>
      <c r="P90" s="3438"/>
      <c r="Q90" s="3473"/>
      <c r="R90" s="2158"/>
      <c r="S90" s="2159"/>
      <c r="T90" s="2160"/>
      <c r="U90" s="3407" t="s">
        <v>1429</v>
      </c>
      <c r="V90" s="3408"/>
      <c r="W90" s="3408"/>
      <c r="X90" s="3407" t="s">
        <v>97</v>
      </c>
      <c r="Y90" s="3474"/>
      <c r="Z90" s="3400"/>
      <c r="AA90" s="3400"/>
      <c r="AB90" s="2158"/>
      <c r="AC90" s="2159"/>
      <c r="AD90" s="3399"/>
      <c r="AE90" s="3400"/>
      <c r="AF90" s="3400"/>
      <c r="AG90" s="3400"/>
      <c r="AH90" s="3403"/>
      <c r="AI90" s="3400"/>
      <c r="AJ90" s="3400"/>
      <c r="AK90" s="3404"/>
      <c r="AL90" s="3475" t="s">
        <v>1179</v>
      </c>
      <c r="AM90" s="3476"/>
      <c r="AN90" s="3477"/>
      <c r="AO90" s="3478" t="s">
        <v>256</v>
      </c>
      <c r="AP90" s="3479"/>
      <c r="AQ90" s="3479"/>
      <c r="AR90" s="3480"/>
      <c r="AS90" s="3478" t="s">
        <v>1182</v>
      </c>
      <c r="AT90" s="3479"/>
      <c r="AU90" s="3479"/>
      <c r="AV90" s="3480"/>
      <c r="AW90" s="3437"/>
      <c r="AX90" s="3438"/>
      <c r="AY90" s="3438"/>
      <c r="AZ90" s="3415"/>
      <c r="BA90" s="3416"/>
      <c r="BB90" s="3417"/>
      <c r="BC90" s="3450"/>
      <c r="BD90" s="3451"/>
      <c r="BE90" s="3451"/>
      <c r="BF90" s="3452"/>
      <c r="BG90" s="3418"/>
      <c r="BH90" s="3419"/>
      <c r="BI90" s="3419"/>
      <c r="BJ90" s="3419"/>
      <c r="BK90" s="3419"/>
      <c r="BL90" s="3419"/>
      <c r="BM90" s="3419"/>
      <c r="BN90" s="3419"/>
      <c r="BO90" s="3419"/>
      <c r="BP90" s="3420"/>
    </row>
    <row r="91" spans="1:74" s="735" customFormat="1" ht="15" customHeight="1">
      <c r="A91" s="3375"/>
      <c r="B91" s="3360" t="s">
        <v>262</v>
      </c>
      <c r="C91" s="3361"/>
      <c r="D91" s="3362"/>
      <c r="E91" s="3456" t="s">
        <v>261</v>
      </c>
      <c r="F91" s="3457"/>
      <c r="G91" s="3363"/>
      <c r="H91" s="3364"/>
      <c r="I91" s="3364"/>
      <c r="J91" s="3364"/>
      <c r="K91" s="3364"/>
      <c r="L91" s="3379"/>
      <c r="M91" s="3384"/>
      <c r="N91" s="3387"/>
      <c r="O91" s="3437"/>
      <c r="P91" s="3438"/>
      <c r="Q91" s="3473"/>
      <c r="R91" s="2158"/>
      <c r="S91" s="2159"/>
      <c r="T91" s="2160"/>
      <c r="U91" s="2158"/>
      <c r="V91" s="2159"/>
      <c r="W91" s="2159"/>
      <c r="X91" s="2158"/>
      <c r="Y91" s="2160"/>
      <c r="Z91" s="3400"/>
      <c r="AA91" s="3400"/>
      <c r="AB91" s="2158"/>
      <c r="AC91" s="2159"/>
      <c r="AD91" s="3399"/>
      <c r="AE91" s="3400"/>
      <c r="AF91" s="3400"/>
      <c r="AG91" s="3400"/>
      <c r="AH91" s="3403"/>
      <c r="AI91" s="3400"/>
      <c r="AJ91" s="3400"/>
      <c r="AK91" s="3404"/>
      <c r="AL91" s="3460" t="s">
        <v>1180</v>
      </c>
      <c r="AM91" s="3461"/>
      <c r="AN91" s="3462"/>
      <c r="AO91" s="3460" t="s">
        <v>938</v>
      </c>
      <c r="AP91" s="3461"/>
      <c r="AQ91" s="3461"/>
      <c r="AR91" s="3462"/>
      <c r="AS91" s="3460" t="s">
        <v>1183</v>
      </c>
      <c r="AT91" s="3461"/>
      <c r="AU91" s="3461"/>
      <c r="AV91" s="3462"/>
      <c r="AW91" s="3437"/>
      <c r="AX91" s="3438"/>
      <c r="AY91" s="3438"/>
      <c r="AZ91" s="3415" t="s">
        <v>259</v>
      </c>
      <c r="BA91" s="3416"/>
      <c r="BB91" s="3417"/>
      <c r="BC91" s="3450"/>
      <c r="BD91" s="3451"/>
      <c r="BE91" s="3451"/>
      <c r="BF91" s="3452"/>
      <c r="BG91" s="3418"/>
      <c r="BH91" s="3419"/>
      <c r="BI91" s="3419"/>
      <c r="BJ91" s="3419"/>
      <c r="BK91" s="3419"/>
      <c r="BL91" s="3419"/>
      <c r="BM91" s="3419"/>
      <c r="BN91" s="3419"/>
      <c r="BO91" s="3419"/>
      <c r="BP91" s="3420"/>
    </row>
    <row r="92" spans="1:74" s="735" customFormat="1" ht="15" customHeight="1">
      <c r="A92" s="3375"/>
      <c r="B92" s="3363"/>
      <c r="C92" s="3364"/>
      <c r="D92" s="3365"/>
      <c r="E92" s="3458"/>
      <c r="F92" s="3459"/>
      <c r="G92" s="3363"/>
      <c r="H92" s="3364"/>
      <c r="I92" s="3364"/>
      <c r="J92" s="3364"/>
      <c r="K92" s="3364"/>
      <c r="L92" s="3379"/>
      <c r="M92" s="3385"/>
      <c r="N92" s="3388"/>
      <c r="O92" s="3437"/>
      <c r="P92" s="3438"/>
      <c r="Q92" s="3473"/>
      <c r="R92" s="2158"/>
      <c r="S92" s="2159"/>
      <c r="T92" s="2160"/>
      <c r="U92" s="2158"/>
      <c r="V92" s="2159"/>
      <c r="W92" s="2159"/>
      <c r="X92" s="2158"/>
      <c r="Y92" s="2160"/>
      <c r="Z92" s="3400"/>
      <c r="AA92" s="3400"/>
      <c r="AB92" s="2158"/>
      <c r="AC92" s="2159"/>
      <c r="AD92" s="947" t="s">
        <v>27</v>
      </c>
      <c r="AE92" s="3466" t="s">
        <v>266</v>
      </c>
      <c r="AF92" s="3466"/>
      <c r="AG92" s="948" t="s">
        <v>17</v>
      </c>
      <c r="AH92" s="949" t="s">
        <v>27</v>
      </c>
      <c r="AI92" s="3466" t="s">
        <v>266</v>
      </c>
      <c r="AJ92" s="3466"/>
      <c r="AK92" s="950" t="s">
        <v>17</v>
      </c>
      <c r="AL92" s="3467" t="s">
        <v>1292</v>
      </c>
      <c r="AM92" s="3468"/>
      <c r="AN92" s="3469"/>
      <c r="AO92" s="3470" t="s">
        <v>1181</v>
      </c>
      <c r="AP92" s="3471"/>
      <c r="AQ92" s="3471"/>
      <c r="AR92" s="3472"/>
      <c r="AS92" s="3467" t="s">
        <v>162</v>
      </c>
      <c r="AT92" s="3468"/>
      <c r="AU92" s="3468"/>
      <c r="AV92" s="3469"/>
      <c r="AW92" s="3439"/>
      <c r="AX92" s="3440"/>
      <c r="AY92" s="3440"/>
      <c r="AZ92" s="3463"/>
      <c r="BA92" s="3464"/>
      <c r="BB92" s="3465"/>
      <c r="BC92" s="3453"/>
      <c r="BD92" s="3454"/>
      <c r="BE92" s="3454"/>
      <c r="BF92" s="3455"/>
      <c r="BG92" s="3421"/>
      <c r="BH92" s="3422"/>
      <c r="BI92" s="3422"/>
      <c r="BJ92" s="3422"/>
      <c r="BK92" s="3422"/>
      <c r="BL92" s="3422"/>
      <c r="BM92" s="3422"/>
      <c r="BN92" s="3422"/>
      <c r="BO92" s="3422"/>
      <c r="BP92" s="3423"/>
    </row>
    <row r="93" spans="1:74" s="735" customFormat="1" ht="15" customHeight="1">
      <c r="A93" s="3555">
        <v>15</v>
      </c>
      <c r="B93" s="3770"/>
      <c r="C93" s="3771"/>
      <c r="D93" s="3771"/>
      <c r="E93" s="3771"/>
      <c r="F93" s="3772"/>
      <c r="G93" s="3770"/>
      <c r="H93" s="3771"/>
      <c r="I93" s="3771"/>
      <c r="J93" s="3771"/>
      <c r="K93" s="3771"/>
      <c r="L93" s="3772"/>
      <c r="M93" s="3773"/>
      <c r="N93" s="3774"/>
      <c r="O93" s="3744"/>
      <c r="P93" s="3745"/>
      <c r="Q93" s="3746"/>
      <c r="R93" s="3728"/>
      <c r="S93" s="3729"/>
      <c r="T93" s="3730"/>
      <c r="U93" s="3734"/>
      <c r="V93" s="3735"/>
      <c r="W93" s="3736"/>
      <c r="X93" s="3740"/>
      <c r="Y93" s="3524" t="s">
        <v>99</v>
      </c>
      <c r="Z93" s="3742"/>
      <c r="AA93" s="3524" t="s">
        <v>99</v>
      </c>
      <c r="AB93" s="3501">
        <f>IF((X95+Z95)&gt;=12,X93+Z93+1,X93+Z93)</f>
        <v>0</v>
      </c>
      <c r="AC93" s="3503" t="s">
        <v>99</v>
      </c>
      <c r="AD93" s="3717"/>
      <c r="AE93" s="3718"/>
      <c r="AF93" s="3718"/>
      <c r="AG93" s="3718"/>
      <c r="AH93" s="3721"/>
      <c r="AI93" s="3718"/>
      <c r="AJ93" s="3718"/>
      <c r="AK93" s="3722"/>
      <c r="AL93" s="3725"/>
      <c r="AM93" s="3726"/>
      <c r="AN93" s="3727"/>
      <c r="AO93" s="3725"/>
      <c r="AP93" s="3726"/>
      <c r="AQ93" s="3726"/>
      <c r="AR93" s="3727"/>
      <c r="AS93" s="3783"/>
      <c r="AT93" s="3784"/>
      <c r="AU93" s="3784"/>
      <c r="AV93" s="3785"/>
      <c r="AW93" s="3574">
        <f>AH93+SUM(AL93:AV95)</f>
        <v>0</v>
      </c>
      <c r="AX93" s="3575"/>
      <c r="AY93" s="3575"/>
      <c r="AZ93" s="3786"/>
      <c r="BA93" s="3787"/>
      <c r="BB93" s="3788"/>
      <c r="BC93" s="951"/>
      <c r="BD93" s="952"/>
      <c r="BE93" s="952"/>
      <c r="BF93" s="953"/>
      <c r="BG93" s="3696"/>
      <c r="BH93" s="3697"/>
      <c r="BI93" s="3697"/>
      <c r="BJ93" s="3697"/>
      <c r="BK93" s="3697"/>
      <c r="BL93" s="3697"/>
      <c r="BM93" s="3697"/>
      <c r="BN93" s="3697"/>
      <c r="BO93" s="3697"/>
      <c r="BP93" s="3698"/>
    </row>
    <row r="94" spans="1:74" s="735" customFormat="1" ht="15" customHeight="1">
      <c r="A94" s="3543"/>
      <c r="B94" s="3758"/>
      <c r="C94" s="3759"/>
      <c r="D94" s="3759"/>
      <c r="E94" s="3759"/>
      <c r="F94" s="3760"/>
      <c r="G94" s="3761"/>
      <c r="H94" s="3762"/>
      <c r="I94" s="3762"/>
      <c r="J94" s="3762"/>
      <c r="K94" s="3762"/>
      <c r="L94" s="3763"/>
      <c r="M94" s="3765"/>
      <c r="N94" s="3768"/>
      <c r="O94" s="3795"/>
      <c r="P94" s="3796"/>
      <c r="Q94" s="3797"/>
      <c r="R94" s="3731"/>
      <c r="S94" s="3732"/>
      <c r="T94" s="3733"/>
      <c r="U94" s="3737"/>
      <c r="V94" s="3738"/>
      <c r="W94" s="3739"/>
      <c r="X94" s="3741"/>
      <c r="Y94" s="3379"/>
      <c r="Z94" s="3743"/>
      <c r="AA94" s="3379"/>
      <c r="AB94" s="3502"/>
      <c r="AC94" s="3504"/>
      <c r="AD94" s="3719"/>
      <c r="AE94" s="3720"/>
      <c r="AF94" s="3720"/>
      <c r="AG94" s="3720"/>
      <c r="AH94" s="3723"/>
      <c r="AI94" s="3720"/>
      <c r="AJ94" s="3720"/>
      <c r="AK94" s="3724"/>
      <c r="AL94" s="3708"/>
      <c r="AM94" s="3709"/>
      <c r="AN94" s="3710"/>
      <c r="AO94" s="3708"/>
      <c r="AP94" s="3709"/>
      <c r="AQ94" s="3709"/>
      <c r="AR94" s="3710"/>
      <c r="AS94" s="3711"/>
      <c r="AT94" s="3712"/>
      <c r="AU94" s="3712"/>
      <c r="AV94" s="3713"/>
      <c r="AW94" s="3566"/>
      <c r="AX94" s="3567"/>
      <c r="AY94" s="3567"/>
      <c r="AZ94" s="3789"/>
      <c r="BA94" s="3790"/>
      <c r="BB94" s="3791"/>
      <c r="BC94" s="730"/>
      <c r="BD94" s="564"/>
      <c r="BE94" s="564"/>
      <c r="BF94" s="955"/>
      <c r="BG94" s="3699"/>
      <c r="BH94" s="3700"/>
      <c r="BI94" s="3700"/>
      <c r="BJ94" s="3700"/>
      <c r="BK94" s="3700"/>
      <c r="BL94" s="3700"/>
      <c r="BM94" s="3700"/>
      <c r="BN94" s="3700"/>
      <c r="BO94" s="3700"/>
      <c r="BP94" s="3701"/>
    </row>
    <row r="95" spans="1:74" s="735" customFormat="1" ht="15" customHeight="1">
      <c r="A95" s="3543"/>
      <c r="B95" s="3775"/>
      <c r="C95" s="3776"/>
      <c r="D95" s="3777"/>
      <c r="E95" s="3778"/>
      <c r="F95" s="3779"/>
      <c r="G95" s="3761"/>
      <c r="H95" s="3762"/>
      <c r="I95" s="3762"/>
      <c r="J95" s="3762"/>
      <c r="K95" s="3762"/>
      <c r="L95" s="3763"/>
      <c r="M95" s="3765"/>
      <c r="N95" s="3768"/>
      <c r="O95" s="3798"/>
      <c r="P95" s="3799"/>
      <c r="Q95" s="3800"/>
      <c r="R95" s="3731"/>
      <c r="S95" s="3732"/>
      <c r="T95" s="3733"/>
      <c r="U95" s="3714"/>
      <c r="V95" s="3715"/>
      <c r="W95" s="3715"/>
      <c r="X95" s="1031"/>
      <c r="Y95" s="957" t="s">
        <v>28</v>
      </c>
      <c r="Z95" s="1032"/>
      <c r="AA95" s="957" t="s">
        <v>28</v>
      </c>
      <c r="AB95" s="959">
        <f>IF((X95+Z95)&gt;=12,X95+Z95-12,X95+Z95)</f>
        <v>0</v>
      </c>
      <c r="AC95" s="957" t="s">
        <v>28</v>
      </c>
      <c r="AD95" s="1033" t="s">
        <v>27</v>
      </c>
      <c r="AE95" s="3716"/>
      <c r="AF95" s="3716"/>
      <c r="AG95" s="1034" t="s">
        <v>17</v>
      </c>
      <c r="AH95" s="1035" t="s">
        <v>27</v>
      </c>
      <c r="AI95" s="3716"/>
      <c r="AJ95" s="3716"/>
      <c r="AK95" s="1036" t="s">
        <v>17</v>
      </c>
      <c r="AL95" s="3747"/>
      <c r="AM95" s="3748"/>
      <c r="AN95" s="3749"/>
      <c r="AO95" s="3747"/>
      <c r="AP95" s="3748"/>
      <c r="AQ95" s="3748"/>
      <c r="AR95" s="3749"/>
      <c r="AS95" s="3750"/>
      <c r="AT95" s="3751"/>
      <c r="AU95" s="3751"/>
      <c r="AV95" s="3752"/>
      <c r="AW95" s="3566"/>
      <c r="AX95" s="3567"/>
      <c r="AY95" s="3567"/>
      <c r="AZ95" s="3753"/>
      <c r="BA95" s="3732"/>
      <c r="BB95" s="3754"/>
      <c r="BC95" s="964"/>
      <c r="BD95" s="965"/>
      <c r="BE95" s="965"/>
      <c r="BF95" s="966"/>
      <c r="BG95" s="3702"/>
      <c r="BH95" s="3703"/>
      <c r="BI95" s="3703"/>
      <c r="BJ95" s="3703"/>
      <c r="BK95" s="3703"/>
      <c r="BL95" s="3703"/>
      <c r="BM95" s="3703"/>
      <c r="BN95" s="3703"/>
      <c r="BO95" s="3703"/>
      <c r="BP95" s="3704"/>
    </row>
    <row r="96" spans="1:74" s="735" customFormat="1" ht="15" customHeight="1">
      <c r="A96" s="3542">
        <v>16</v>
      </c>
      <c r="B96" s="3755"/>
      <c r="C96" s="3756"/>
      <c r="D96" s="3756"/>
      <c r="E96" s="3756"/>
      <c r="F96" s="3757"/>
      <c r="G96" s="3755"/>
      <c r="H96" s="3756"/>
      <c r="I96" s="3756"/>
      <c r="J96" s="3756"/>
      <c r="K96" s="3756"/>
      <c r="L96" s="3757"/>
      <c r="M96" s="3764"/>
      <c r="N96" s="3767"/>
      <c r="O96" s="3811"/>
      <c r="P96" s="3812"/>
      <c r="Q96" s="3813"/>
      <c r="R96" s="3808"/>
      <c r="S96" s="3809"/>
      <c r="T96" s="3810"/>
      <c r="U96" s="3814"/>
      <c r="V96" s="3815"/>
      <c r="W96" s="3815"/>
      <c r="X96" s="3818"/>
      <c r="Y96" s="3587" t="s">
        <v>99</v>
      </c>
      <c r="Z96" s="3819"/>
      <c r="AA96" s="3587" t="s">
        <v>99</v>
      </c>
      <c r="AB96" s="3588">
        <f>IF((X98+Z98)&gt;=12,X96+Z96+1,X96+Z96)</f>
        <v>0</v>
      </c>
      <c r="AC96" s="3589" t="s">
        <v>99</v>
      </c>
      <c r="AD96" s="3801"/>
      <c r="AE96" s="3802"/>
      <c r="AF96" s="3802"/>
      <c r="AG96" s="3802"/>
      <c r="AH96" s="3803"/>
      <c r="AI96" s="3802"/>
      <c r="AJ96" s="3802"/>
      <c r="AK96" s="3804"/>
      <c r="AL96" s="3708"/>
      <c r="AM96" s="3709"/>
      <c r="AN96" s="3710"/>
      <c r="AO96" s="3708"/>
      <c r="AP96" s="3709"/>
      <c r="AQ96" s="3709"/>
      <c r="AR96" s="3710"/>
      <c r="AS96" s="3711"/>
      <c r="AT96" s="3712"/>
      <c r="AU96" s="3712"/>
      <c r="AV96" s="3713"/>
      <c r="AW96" s="3566">
        <f>AH96+SUM(AL96:AV98)</f>
        <v>0</v>
      </c>
      <c r="AX96" s="3567"/>
      <c r="AY96" s="3567"/>
      <c r="AZ96" s="3780"/>
      <c r="BA96" s="3781"/>
      <c r="BB96" s="3782"/>
      <c r="BC96" s="730"/>
      <c r="BD96" s="564"/>
      <c r="BE96" s="564"/>
      <c r="BF96" s="955"/>
      <c r="BG96" s="3792"/>
      <c r="BH96" s="3793"/>
      <c r="BI96" s="3793"/>
      <c r="BJ96" s="3793"/>
      <c r="BK96" s="3793"/>
      <c r="BL96" s="3793"/>
      <c r="BM96" s="3793"/>
      <c r="BN96" s="3793"/>
      <c r="BO96" s="3793"/>
      <c r="BP96" s="3794"/>
    </row>
    <row r="97" spans="1:77" s="735" customFormat="1" ht="15" customHeight="1">
      <c r="A97" s="3543"/>
      <c r="B97" s="3758"/>
      <c r="C97" s="3759"/>
      <c r="D97" s="3759"/>
      <c r="E97" s="3759"/>
      <c r="F97" s="3760"/>
      <c r="G97" s="3761"/>
      <c r="H97" s="3762"/>
      <c r="I97" s="3762"/>
      <c r="J97" s="3762"/>
      <c r="K97" s="3762"/>
      <c r="L97" s="3763"/>
      <c r="M97" s="3765"/>
      <c r="N97" s="3768"/>
      <c r="O97" s="3795"/>
      <c r="P97" s="3796"/>
      <c r="Q97" s="3797"/>
      <c r="R97" s="3731"/>
      <c r="S97" s="3732"/>
      <c r="T97" s="3733"/>
      <c r="U97" s="3816"/>
      <c r="V97" s="3817"/>
      <c r="W97" s="3817"/>
      <c r="X97" s="3741"/>
      <c r="Y97" s="3379"/>
      <c r="Z97" s="3743"/>
      <c r="AA97" s="3379"/>
      <c r="AB97" s="3502"/>
      <c r="AC97" s="3504"/>
      <c r="AD97" s="3719"/>
      <c r="AE97" s="3720"/>
      <c r="AF97" s="3720"/>
      <c r="AG97" s="3720"/>
      <c r="AH97" s="3723"/>
      <c r="AI97" s="3720"/>
      <c r="AJ97" s="3720"/>
      <c r="AK97" s="3724"/>
      <c r="AL97" s="3708"/>
      <c r="AM97" s="3709"/>
      <c r="AN97" s="3710"/>
      <c r="AO97" s="3708"/>
      <c r="AP97" s="3709"/>
      <c r="AQ97" s="3709"/>
      <c r="AR97" s="3710"/>
      <c r="AS97" s="3711"/>
      <c r="AT97" s="3712"/>
      <c r="AU97" s="3712"/>
      <c r="AV97" s="3713"/>
      <c r="AW97" s="3566"/>
      <c r="AX97" s="3567"/>
      <c r="AY97" s="3567"/>
      <c r="AZ97" s="3780"/>
      <c r="BA97" s="3781"/>
      <c r="BB97" s="3782"/>
      <c r="BC97" s="730"/>
      <c r="BD97" s="564"/>
      <c r="BE97" s="564"/>
      <c r="BF97" s="955"/>
      <c r="BG97" s="3699"/>
      <c r="BH97" s="3700"/>
      <c r="BI97" s="3700"/>
      <c r="BJ97" s="3700"/>
      <c r="BK97" s="3700"/>
      <c r="BL97" s="3700"/>
      <c r="BM97" s="3700"/>
      <c r="BN97" s="3700"/>
      <c r="BO97" s="3700"/>
      <c r="BP97" s="3701"/>
    </row>
    <row r="98" spans="1:77" s="735" customFormat="1" ht="15" customHeight="1">
      <c r="A98" s="3544"/>
      <c r="B98" s="3775"/>
      <c r="C98" s="3776"/>
      <c r="D98" s="3777"/>
      <c r="E98" s="3778"/>
      <c r="F98" s="3779"/>
      <c r="G98" s="3758"/>
      <c r="H98" s="3759"/>
      <c r="I98" s="3759"/>
      <c r="J98" s="3759"/>
      <c r="K98" s="3759"/>
      <c r="L98" s="3760"/>
      <c r="M98" s="3766"/>
      <c r="N98" s="3769"/>
      <c r="O98" s="3798"/>
      <c r="P98" s="3799"/>
      <c r="Q98" s="3800"/>
      <c r="R98" s="3811"/>
      <c r="S98" s="3812"/>
      <c r="T98" s="3813"/>
      <c r="U98" s="3823"/>
      <c r="V98" s="3824"/>
      <c r="W98" s="3824"/>
      <c r="X98" s="1037"/>
      <c r="Y98" s="968" t="s">
        <v>28</v>
      </c>
      <c r="Z98" s="1038"/>
      <c r="AA98" s="968" t="s">
        <v>28</v>
      </c>
      <c r="AB98" s="970">
        <f>IF((X98+Z98)&gt;=12,X98+Z98-12,X98+Z98)</f>
        <v>0</v>
      </c>
      <c r="AC98" s="968" t="s">
        <v>28</v>
      </c>
      <c r="AD98" s="1039" t="s">
        <v>27</v>
      </c>
      <c r="AE98" s="3822"/>
      <c r="AF98" s="3822"/>
      <c r="AG98" s="1040" t="s">
        <v>17</v>
      </c>
      <c r="AH98" s="1041" t="s">
        <v>27</v>
      </c>
      <c r="AI98" s="3822"/>
      <c r="AJ98" s="3822"/>
      <c r="AK98" s="1042" t="s">
        <v>17</v>
      </c>
      <c r="AL98" s="3708"/>
      <c r="AM98" s="3709"/>
      <c r="AN98" s="3710"/>
      <c r="AO98" s="3747"/>
      <c r="AP98" s="3748"/>
      <c r="AQ98" s="3748"/>
      <c r="AR98" s="3749"/>
      <c r="AS98" s="3711"/>
      <c r="AT98" s="3712"/>
      <c r="AU98" s="3712"/>
      <c r="AV98" s="3713"/>
      <c r="AW98" s="3566"/>
      <c r="AX98" s="3567"/>
      <c r="AY98" s="3567"/>
      <c r="AZ98" s="3820"/>
      <c r="BA98" s="3806"/>
      <c r="BB98" s="3821"/>
      <c r="BC98" s="964"/>
      <c r="BD98" s="965"/>
      <c r="BE98" s="965"/>
      <c r="BF98" s="966"/>
      <c r="BG98" s="3702"/>
      <c r="BH98" s="3703"/>
      <c r="BI98" s="3703"/>
      <c r="BJ98" s="3703"/>
      <c r="BK98" s="3703"/>
      <c r="BL98" s="3703"/>
      <c r="BM98" s="3703"/>
      <c r="BN98" s="3703"/>
      <c r="BO98" s="3703"/>
      <c r="BP98" s="3704"/>
    </row>
    <row r="99" spans="1:77" s="735" customFormat="1" ht="15" customHeight="1">
      <c r="A99" s="3543">
        <v>17</v>
      </c>
      <c r="B99" s="3755"/>
      <c r="C99" s="3756"/>
      <c r="D99" s="3756"/>
      <c r="E99" s="3756"/>
      <c r="F99" s="3757"/>
      <c r="G99" s="3761"/>
      <c r="H99" s="3762"/>
      <c r="I99" s="3762"/>
      <c r="J99" s="3762"/>
      <c r="K99" s="3762"/>
      <c r="L99" s="3763"/>
      <c r="M99" s="3765"/>
      <c r="N99" s="3768"/>
      <c r="O99" s="3811"/>
      <c r="P99" s="3812"/>
      <c r="Q99" s="3813"/>
      <c r="R99" s="3731"/>
      <c r="S99" s="3732"/>
      <c r="T99" s="3733"/>
      <c r="U99" s="3816"/>
      <c r="V99" s="3817"/>
      <c r="W99" s="3817"/>
      <c r="X99" s="3741"/>
      <c r="Y99" s="3379" t="s">
        <v>99</v>
      </c>
      <c r="Z99" s="3743"/>
      <c r="AA99" s="3379" t="s">
        <v>99</v>
      </c>
      <c r="AB99" s="3502">
        <f>IF((X101+Z101)&gt;=12,X99+Z99+1,X99+Z99)</f>
        <v>0</v>
      </c>
      <c r="AC99" s="3504" t="s">
        <v>99</v>
      </c>
      <c r="AD99" s="3719"/>
      <c r="AE99" s="3720"/>
      <c r="AF99" s="3720"/>
      <c r="AG99" s="3720"/>
      <c r="AH99" s="3723"/>
      <c r="AI99" s="3720"/>
      <c r="AJ99" s="3720"/>
      <c r="AK99" s="3724"/>
      <c r="AL99" s="3833"/>
      <c r="AM99" s="3834"/>
      <c r="AN99" s="3835"/>
      <c r="AO99" s="3708"/>
      <c r="AP99" s="3709"/>
      <c r="AQ99" s="3709"/>
      <c r="AR99" s="3710"/>
      <c r="AS99" s="3836"/>
      <c r="AT99" s="3837"/>
      <c r="AU99" s="3837"/>
      <c r="AV99" s="3838"/>
      <c r="AW99" s="3566">
        <f>AH99+SUM(AL99:AV101)</f>
        <v>0</v>
      </c>
      <c r="AX99" s="3567"/>
      <c r="AY99" s="3567"/>
      <c r="AZ99" s="3789"/>
      <c r="BA99" s="3790"/>
      <c r="BB99" s="3791"/>
      <c r="BC99" s="730"/>
      <c r="BD99" s="564"/>
      <c r="BE99" s="564"/>
      <c r="BF99" s="955"/>
      <c r="BG99" s="3792"/>
      <c r="BH99" s="3793"/>
      <c r="BI99" s="3793"/>
      <c r="BJ99" s="3793"/>
      <c r="BK99" s="3793"/>
      <c r="BL99" s="3793"/>
      <c r="BM99" s="3793"/>
      <c r="BN99" s="3793"/>
      <c r="BO99" s="3793"/>
      <c r="BP99" s="3794"/>
      <c r="BY99" s="588"/>
    </row>
    <row r="100" spans="1:77" s="735" customFormat="1" ht="15" customHeight="1">
      <c r="A100" s="3543"/>
      <c r="B100" s="3758"/>
      <c r="C100" s="3759"/>
      <c r="D100" s="3759"/>
      <c r="E100" s="3759"/>
      <c r="F100" s="3760"/>
      <c r="G100" s="3761"/>
      <c r="H100" s="3762"/>
      <c r="I100" s="3762"/>
      <c r="J100" s="3762"/>
      <c r="K100" s="3762"/>
      <c r="L100" s="3763"/>
      <c r="M100" s="3765"/>
      <c r="N100" s="3768"/>
      <c r="O100" s="3795"/>
      <c r="P100" s="3796"/>
      <c r="Q100" s="3797"/>
      <c r="R100" s="3731"/>
      <c r="S100" s="3732"/>
      <c r="T100" s="3733"/>
      <c r="U100" s="3816"/>
      <c r="V100" s="3817"/>
      <c r="W100" s="3817"/>
      <c r="X100" s="3741"/>
      <c r="Y100" s="3379"/>
      <c r="Z100" s="3743"/>
      <c r="AA100" s="3379"/>
      <c r="AB100" s="3502"/>
      <c r="AC100" s="3504"/>
      <c r="AD100" s="3719"/>
      <c r="AE100" s="3720"/>
      <c r="AF100" s="3720"/>
      <c r="AG100" s="3720"/>
      <c r="AH100" s="3723"/>
      <c r="AI100" s="3720"/>
      <c r="AJ100" s="3720"/>
      <c r="AK100" s="3724"/>
      <c r="AL100" s="3708"/>
      <c r="AM100" s="3709"/>
      <c r="AN100" s="3710"/>
      <c r="AO100" s="3708"/>
      <c r="AP100" s="3709"/>
      <c r="AQ100" s="3709"/>
      <c r="AR100" s="3710"/>
      <c r="AS100" s="3711"/>
      <c r="AT100" s="3712"/>
      <c r="AU100" s="3712"/>
      <c r="AV100" s="3713"/>
      <c r="AW100" s="3566"/>
      <c r="AX100" s="3567"/>
      <c r="AY100" s="3567"/>
      <c r="AZ100" s="3780"/>
      <c r="BA100" s="3781"/>
      <c r="BB100" s="3782"/>
      <c r="BC100" s="730"/>
      <c r="BD100" s="564"/>
      <c r="BE100" s="564"/>
      <c r="BF100" s="955"/>
      <c r="BG100" s="3825"/>
      <c r="BH100" s="3826"/>
      <c r="BI100" s="3826"/>
      <c r="BJ100" s="3826"/>
      <c r="BK100" s="3826"/>
      <c r="BL100" s="3826"/>
      <c r="BM100" s="3826"/>
      <c r="BN100" s="3826"/>
      <c r="BO100" s="3826"/>
      <c r="BP100" s="3827"/>
    </row>
    <row r="101" spans="1:77" s="735" customFormat="1" ht="15" customHeight="1">
      <c r="A101" s="3543"/>
      <c r="B101" s="3775"/>
      <c r="C101" s="3776"/>
      <c r="D101" s="3777"/>
      <c r="E101" s="3778"/>
      <c r="F101" s="3779"/>
      <c r="G101" s="3761"/>
      <c r="H101" s="3762"/>
      <c r="I101" s="3762"/>
      <c r="J101" s="3762"/>
      <c r="K101" s="3762"/>
      <c r="L101" s="3763"/>
      <c r="M101" s="3765"/>
      <c r="N101" s="3768"/>
      <c r="O101" s="3798"/>
      <c r="P101" s="3799"/>
      <c r="Q101" s="3800"/>
      <c r="R101" s="3731"/>
      <c r="S101" s="3732"/>
      <c r="T101" s="3733"/>
      <c r="U101" s="3714"/>
      <c r="V101" s="3715"/>
      <c r="W101" s="3715"/>
      <c r="X101" s="1031"/>
      <c r="Y101" s="957" t="s">
        <v>28</v>
      </c>
      <c r="Z101" s="1032"/>
      <c r="AA101" s="957" t="s">
        <v>28</v>
      </c>
      <c r="AB101" s="959">
        <f>IF((X101+Z101)&gt;=12,X101+Z101-12,X101+Z101)</f>
        <v>0</v>
      </c>
      <c r="AC101" s="957" t="s">
        <v>28</v>
      </c>
      <c r="AD101" s="1033" t="s">
        <v>27</v>
      </c>
      <c r="AE101" s="3716"/>
      <c r="AF101" s="3716"/>
      <c r="AG101" s="1034" t="s">
        <v>17</v>
      </c>
      <c r="AH101" s="1035" t="s">
        <v>27</v>
      </c>
      <c r="AI101" s="3716"/>
      <c r="AJ101" s="3716"/>
      <c r="AK101" s="1036" t="s">
        <v>17</v>
      </c>
      <c r="AL101" s="3747"/>
      <c r="AM101" s="3748"/>
      <c r="AN101" s="3749"/>
      <c r="AO101" s="3708"/>
      <c r="AP101" s="3709"/>
      <c r="AQ101" s="3709"/>
      <c r="AR101" s="3710"/>
      <c r="AS101" s="3750"/>
      <c r="AT101" s="3751"/>
      <c r="AU101" s="3751"/>
      <c r="AV101" s="3752"/>
      <c r="AW101" s="3566"/>
      <c r="AX101" s="3567"/>
      <c r="AY101" s="3567"/>
      <c r="AZ101" s="3831"/>
      <c r="BA101" s="3809"/>
      <c r="BB101" s="3832"/>
      <c r="BC101" s="964"/>
      <c r="BD101" s="965"/>
      <c r="BE101" s="965"/>
      <c r="BF101" s="966"/>
      <c r="BG101" s="3828"/>
      <c r="BH101" s="3829"/>
      <c r="BI101" s="3829"/>
      <c r="BJ101" s="3829"/>
      <c r="BK101" s="3829"/>
      <c r="BL101" s="3829"/>
      <c r="BM101" s="3829"/>
      <c r="BN101" s="3829"/>
      <c r="BO101" s="3829"/>
      <c r="BP101" s="3830"/>
    </row>
    <row r="102" spans="1:77" s="735" customFormat="1" ht="15" customHeight="1">
      <c r="A102" s="3542">
        <v>18</v>
      </c>
      <c r="B102" s="3755"/>
      <c r="C102" s="3756"/>
      <c r="D102" s="3756"/>
      <c r="E102" s="3756"/>
      <c r="F102" s="3757"/>
      <c r="G102" s="3755"/>
      <c r="H102" s="3756"/>
      <c r="I102" s="3756"/>
      <c r="J102" s="3756"/>
      <c r="K102" s="3756"/>
      <c r="L102" s="3757"/>
      <c r="M102" s="3764"/>
      <c r="N102" s="3767"/>
      <c r="O102" s="3811"/>
      <c r="P102" s="3812"/>
      <c r="Q102" s="3813"/>
      <c r="R102" s="3808"/>
      <c r="S102" s="3809"/>
      <c r="T102" s="3810"/>
      <c r="U102" s="3814"/>
      <c r="V102" s="3815"/>
      <c r="W102" s="3815"/>
      <c r="X102" s="3818"/>
      <c r="Y102" s="3587" t="s">
        <v>99</v>
      </c>
      <c r="Z102" s="3819"/>
      <c r="AA102" s="3587" t="s">
        <v>99</v>
      </c>
      <c r="AB102" s="3588">
        <f>IF((X104+Z104)&gt;=12,X102+Z102+1,X102+Z102)</f>
        <v>0</v>
      </c>
      <c r="AC102" s="3589" t="s">
        <v>99</v>
      </c>
      <c r="AD102" s="3801"/>
      <c r="AE102" s="3802"/>
      <c r="AF102" s="3802"/>
      <c r="AG102" s="3802"/>
      <c r="AH102" s="3803"/>
      <c r="AI102" s="3802"/>
      <c r="AJ102" s="3802"/>
      <c r="AK102" s="3804"/>
      <c r="AL102" s="3708"/>
      <c r="AM102" s="3709"/>
      <c r="AN102" s="3710"/>
      <c r="AO102" s="3708"/>
      <c r="AP102" s="3709"/>
      <c r="AQ102" s="3709"/>
      <c r="AR102" s="3710"/>
      <c r="AS102" s="3711"/>
      <c r="AT102" s="3712"/>
      <c r="AU102" s="3712"/>
      <c r="AV102" s="3713"/>
      <c r="AW102" s="3566">
        <f>AH102+SUM(AL102:AV104)</f>
        <v>0</v>
      </c>
      <c r="AX102" s="3567"/>
      <c r="AY102" s="3567"/>
      <c r="AZ102" s="3780"/>
      <c r="BA102" s="3781"/>
      <c r="BB102" s="3782"/>
      <c r="BC102" s="730"/>
      <c r="BD102" s="564"/>
      <c r="BE102" s="564"/>
      <c r="BF102" s="955"/>
      <c r="BG102" s="3792"/>
      <c r="BH102" s="3839"/>
      <c r="BI102" s="3839"/>
      <c r="BJ102" s="3839"/>
      <c r="BK102" s="3839"/>
      <c r="BL102" s="3839"/>
      <c r="BM102" s="3839"/>
      <c r="BN102" s="3839"/>
      <c r="BO102" s="3839"/>
      <c r="BP102" s="3840"/>
    </row>
    <row r="103" spans="1:77" s="735" customFormat="1" ht="15" customHeight="1">
      <c r="A103" s="3543"/>
      <c r="B103" s="3758"/>
      <c r="C103" s="3759"/>
      <c r="D103" s="3759"/>
      <c r="E103" s="3759"/>
      <c r="F103" s="3760"/>
      <c r="G103" s="3761"/>
      <c r="H103" s="3762"/>
      <c r="I103" s="3762"/>
      <c r="J103" s="3762"/>
      <c r="K103" s="3762"/>
      <c r="L103" s="3763"/>
      <c r="M103" s="3765"/>
      <c r="N103" s="3768"/>
      <c r="O103" s="3705"/>
      <c r="P103" s="3706"/>
      <c r="Q103" s="3707"/>
      <c r="R103" s="3731"/>
      <c r="S103" s="3732"/>
      <c r="T103" s="3733"/>
      <c r="U103" s="3816"/>
      <c r="V103" s="3817"/>
      <c r="W103" s="3817"/>
      <c r="X103" s="3741"/>
      <c r="Y103" s="3379"/>
      <c r="Z103" s="3743"/>
      <c r="AA103" s="3379"/>
      <c r="AB103" s="3502"/>
      <c r="AC103" s="3504"/>
      <c r="AD103" s="3719"/>
      <c r="AE103" s="3720"/>
      <c r="AF103" s="3720"/>
      <c r="AG103" s="3720"/>
      <c r="AH103" s="3723"/>
      <c r="AI103" s="3720"/>
      <c r="AJ103" s="3720"/>
      <c r="AK103" s="3724"/>
      <c r="AL103" s="3708"/>
      <c r="AM103" s="3709"/>
      <c r="AN103" s="3710"/>
      <c r="AO103" s="3708"/>
      <c r="AP103" s="3709"/>
      <c r="AQ103" s="3709"/>
      <c r="AR103" s="3710"/>
      <c r="AS103" s="3711"/>
      <c r="AT103" s="3712"/>
      <c r="AU103" s="3712"/>
      <c r="AV103" s="3713"/>
      <c r="AW103" s="3566"/>
      <c r="AX103" s="3567"/>
      <c r="AY103" s="3567"/>
      <c r="AZ103" s="3780"/>
      <c r="BA103" s="3781"/>
      <c r="BB103" s="3782"/>
      <c r="BC103" s="730"/>
      <c r="BD103" s="564"/>
      <c r="BE103" s="564"/>
      <c r="BF103" s="955"/>
      <c r="BG103" s="3825"/>
      <c r="BH103" s="3826"/>
      <c r="BI103" s="3826"/>
      <c r="BJ103" s="3826"/>
      <c r="BK103" s="3826"/>
      <c r="BL103" s="3826"/>
      <c r="BM103" s="3826"/>
      <c r="BN103" s="3826"/>
      <c r="BO103" s="3826"/>
      <c r="BP103" s="3827"/>
    </row>
    <row r="104" spans="1:77" s="735" customFormat="1" ht="15" customHeight="1">
      <c r="A104" s="3544"/>
      <c r="B104" s="3775"/>
      <c r="C104" s="3776"/>
      <c r="D104" s="3777"/>
      <c r="E104" s="3778"/>
      <c r="F104" s="3779"/>
      <c r="G104" s="3758"/>
      <c r="H104" s="3759"/>
      <c r="I104" s="3759"/>
      <c r="J104" s="3759"/>
      <c r="K104" s="3759"/>
      <c r="L104" s="3760"/>
      <c r="M104" s="3766"/>
      <c r="N104" s="3769"/>
      <c r="O104" s="3705"/>
      <c r="P104" s="3706"/>
      <c r="Q104" s="3707"/>
      <c r="R104" s="3811"/>
      <c r="S104" s="3812"/>
      <c r="T104" s="3813"/>
      <c r="U104" s="3823"/>
      <c r="V104" s="3824"/>
      <c r="W104" s="3824"/>
      <c r="X104" s="1037"/>
      <c r="Y104" s="968" t="s">
        <v>28</v>
      </c>
      <c r="Z104" s="1038"/>
      <c r="AA104" s="968" t="s">
        <v>28</v>
      </c>
      <c r="AB104" s="970">
        <f>IF((X104+Z104)&gt;=12,X104+Z104-12,X104+Z104)</f>
        <v>0</v>
      </c>
      <c r="AC104" s="968" t="s">
        <v>28</v>
      </c>
      <c r="AD104" s="1039" t="s">
        <v>27</v>
      </c>
      <c r="AE104" s="3822"/>
      <c r="AF104" s="3822"/>
      <c r="AG104" s="1040" t="s">
        <v>17</v>
      </c>
      <c r="AH104" s="1041" t="s">
        <v>27</v>
      </c>
      <c r="AI104" s="3822"/>
      <c r="AJ104" s="3822"/>
      <c r="AK104" s="1042" t="s">
        <v>17</v>
      </c>
      <c r="AL104" s="3708"/>
      <c r="AM104" s="3709"/>
      <c r="AN104" s="3710"/>
      <c r="AO104" s="3708"/>
      <c r="AP104" s="3709"/>
      <c r="AQ104" s="3709"/>
      <c r="AR104" s="3710"/>
      <c r="AS104" s="3711"/>
      <c r="AT104" s="3712"/>
      <c r="AU104" s="3712"/>
      <c r="AV104" s="3713"/>
      <c r="AW104" s="3566"/>
      <c r="AX104" s="3567"/>
      <c r="AY104" s="3567"/>
      <c r="AZ104" s="3820"/>
      <c r="BA104" s="3806"/>
      <c r="BB104" s="3821"/>
      <c r="BC104" s="964"/>
      <c r="BD104" s="965"/>
      <c r="BE104" s="965"/>
      <c r="BF104" s="966"/>
      <c r="BG104" s="3828"/>
      <c r="BH104" s="3829"/>
      <c r="BI104" s="3829"/>
      <c r="BJ104" s="3829"/>
      <c r="BK104" s="3829"/>
      <c r="BL104" s="3829"/>
      <c r="BM104" s="3829"/>
      <c r="BN104" s="3829"/>
      <c r="BO104" s="3829"/>
      <c r="BP104" s="3830"/>
    </row>
    <row r="105" spans="1:77" s="735" customFormat="1" ht="15" customHeight="1">
      <c r="A105" s="3543">
        <v>19</v>
      </c>
      <c r="B105" s="3755"/>
      <c r="C105" s="3756"/>
      <c r="D105" s="3756"/>
      <c r="E105" s="3756"/>
      <c r="F105" s="3757"/>
      <c r="G105" s="3761"/>
      <c r="H105" s="3762"/>
      <c r="I105" s="3762"/>
      <c r="J105" s="3762"/>
      <c r="K105" s="3762"/>
      <c r="L105" s="3763"/>
      <c r="M105" s="3765"/>
      <c r="N105" s="3768"/>
      <c r="O105" s="3805"/>
      <c r="P105" s="3806"/>
      <c r="Q105" s="3807"/>
      <c r="R105" s="3731"/>
      <c r="S105" s="3732"/>
      <c r="T105" s="3733"/>
      <c r="U105" s="3816"/>
      <c r="V105" s="3817"/>
      <c r="W105" s="3817"/>
      <c r="X105" s="3741"/>
      <c r="Y105" s="3379" t="s">
        <v>99</v>
      </c>
      <c r="Z105" s="3743"/>
      <c r="AA105" s="3379" t="s">
        <v>99</v>
      </c>
      <c r="AB105" s="3502">
        <f>IF((X107+Z107)&gt;=12,X105+Z105+1,X105+Z105)</f>
        <v>0</v>
      </c>
      <c r="AC105" s="3504" t="s">
        <v>99</v>
      </c>
      <c r="AD105" s="3719"/>
      <c r="AE105" s="3720"/>
      <c r="AF105" s="3720"/>
      <c r="AG105" s="3720"/>
      <c r="AH105" s="3723"/>
      <c r="AI105" s="3720"/>
      <c r="AJ105" s="3720"/>
      <c r="AK105" s="3724"/>
      <c r="AL105" s="3833"/>
      <c r="AM105" s="3834"/>
      <c r="AN105" s="3835"/>
      <c r="AO105" s="3708"/>
      <c r="AP105" s="3709"/>
      <c r="AQ105" s="3709"/>
      <c r="AR105" s="3710"/>
      <c r="AS105" s="3836"/>
      <c r="AT105" s="3837"/>
      <c r="AU105" s="3837"/>
      <c r="AV105" s="3838"/>
      <c r="AW105" s="3566">
        <f>AH105+SUM(AL105:AV107)</f>
        <v>0</v>
      </c>
      <c r="AX105" s="3567"/>
      <c r="AY105" s="3567"/>
      <c r="AZ105" s="3789"/>
      <c r="BA105" s="3790"/>
      <c r="BB105" s="3791"/>
      <c r="BC105" s="730"/>
      <c r="BD105" s="564"/>
      <c r="BE105" s="564"/>
      <c r="BF105" s="955"/>
      <c r="BG105" s="3792"/>
      <c r="BH105" s="3839"/>
      <c r="BI105" s="3839"/>
      <c r="BJ105" s="3839"/>
      <c r="BK105" s="3839"/>
      <c r="BL105" s="3839"/>
      <c r="BM105" s="3839"/>
      <c r="BN105" s="3839"/>
      <c r="BO105" s="3839"/>
      <c r="BP105" s="3840"/>
    </row>
    <row r="106" spans="1:77" s="735" customFormat="1" ht="15" customHeight="1">
      <c r="A106" s="3543"/>
      <c r="B106" s="3758"/>
      <c r="C106" s="3759"/>
      <c r="D106" s="3759"/>
      <c r="E106" s="3759"/>
      <c r="F106" s="3760"/>
      <c r="G106" s="3761"/>
      <c r="H106" s="3762"/>
      <c r="I106" s="3762"/>
      <c r="J106" s="3762"/>
      <c r="K106" s="3762"/>
      <c r="L106" s="3763"/>
      <c r="M106" s="3765"/>
      <c r="N106" s="3768"/>
      <c r="O106" s="3705"/>
      <c r="P106" s="3706"/>
      <c r="Q106" s="3707"/>
      <c r="R106" s="3731"/>
      <c r="S106" s="3732"/>
      <c r="T106" s="3733"/>
      <c r="U106" s="3816"/>
      <c r="V106" s="3817"/>
      <c r="W106" s="3817"/>
      <c r="X106" s="3741"/>
      <c r="Y106" s="3379"/>
      <c r="Z106" s="3743"/>
      <c r="AA106" s="3379"/>
      <c r="AB106" s="3502"/>
      <c r="AC106" s="3504"/>
      <c r="AD106" s="3719"/>
      <c r="AE106" s="3720"/>
      <c r="AF106" s="3720"/>
      <c r="AG106" s="3720"/>
      <c r="AH106" s="3723"/>
      <c r="AI106" s="3720"/>
      <c r="AJ106" s="3720"/>
      <c r="AK106" s="3724"/>
      <c r="AL106" s="3708"/>
      <c r="AM106" s="3709"/>
      <c r="AN106" s="3710"/>
      <c r="AO106" s="3708"/>
      <c r="AP106" s="3709"/>
      <c r="AQ106" s="3709"/>
      <c r="AR106" s="3710"/>
      <c r="AS106" s="3711"/>
      <c r="AT106" s="3712"/>
      <c r="AU106" s="3712"/>
      <c r="AV106" s="3713"/>
      <c r="AW106" s="3566"/>
      <c r="AX106" s="3567"/>
      <c r="AY106" s="3567"/>
      <c r="AZ106" s="3780"/>
      <c r="BA106" s="3781"/>
      <c r="BB106" s="3782"/>
      <c r="BC106" s="730"/>
      <c r="BD106" s="564"/>
      <c r="BE106" s="564"/>
      <c r="BF106" s="955"/>
      <c r="BG106" s="3825"/>
      <c r="BH106" s="3826"/>
      <c r="BI106" s="3826"/>
      <c r="BJ106" s="3826"/>
      <c r="BK106" s="3826"/>
      <c r="BL106" s="3826"/>
      <c r="BM106" s="3826"/>
      <c r="BN106" s="3826"/>
      <c r="BO106" s="3826"/>
      <c r="BP106" s="3827"/>
    </row>
    <row r="107" spans="1:77" s="735" customFormat="1" ht="15" customHeight="1">
      <c r="A107" s="3543"/>
      <c r="B107" s="3775"/>
      <c r="C107" s="3776"/>
      <c r="D107" s="3777"/>
      <c r="E107" s="3778"/>
      <c r="F107" s="3779"/>
      <c r="G107" s="3761"/>
      <c r="H107" s="3762"/>
      <c r="I107" s="3762"/>
      <c r="J107" s="3762"/>
      <c r="K107" s="3762"/>
      <c r="L107" s="3763"/>
      <c r="M107" s="3765"/>
      <c r="N107" s="3768"/>
      <c r="O107" s="3705"/>
      <c r="P107" s="3706"/>
      <c r="Q107" s="3707"/>
      <c r="R107" s="3731"/>
      <c r="S107" s="3732"/>
      <c r="T107" s="3733"/>
      <c r="U107" s="3714"/>
      <c r="V107" s="3715"/>
      <c r="W107" s="3715"/>
      <c r="X107" s="1031"/>
      <c r="Y107" s="957" t="s">
        <v>28</v>
      </c>
      <c r="Z107" s="1032"/>
      <c r="AA107" s="957" t="s">
        <v>28</v>
      </c>
      <c r="AB107" s="959">
        <f>IF((X107+Z107)&gt;=12,X107+Z107-12,X107+Z107)</f>
        <v>0</v>
      </c>
      <c r="AC107" s="957" t="s">
        <v>28</v>
      </c>
      <c r="AD107" s="1033" t="s">
        <v>27</v>
      </c>
      <c r="AE107" s="3716"/>
      <c r="AF107" s="3716"/>
      <c r="AG107" s="1034" t="s">
        <v>17</v>
      </c>
      <c r="AH107" s="1035" t="s">
        <v>27</v>
      </c>
      <c r="AI107" s="3716"/>
      <c r="AJ107" s="3716"/>
      <c r="AK107" s="1036" t="s">
        <v>17</v>
      </c>
      <c r="AL107" s="3747"/>
      <c r="AM107" s="3748"/>
      <c r="AN107" s="3749"/>
      <c r="AO107" s="3708"/>
      <c r="AP107" s="3709"/>
      <c r="AQ107" s="3709"/>
      <c r="AR107" s="3710"/>
      <c r="AS107" s="3750"/>
      <c r="AT107" s="3751"/>
      <c r="AU107" s="3751"/>
      <c r="AV107" s="3752"/>
      <c r="AW107" s="3566"/>
      <c r="AX107" s="3567"/>
      <c r="AY107" s="3567"/>
      <c r="AZ107" s="3831"/>
      <c r="BA107" s="3809"/>
      <c r="BB107" s="3832"/>
      <c r="BC107" s="964"/>
      <c r="BD107" s="965"/>
      <c r="BE107" s="965"/>
      <c r="BF107" s="966"/>
      <c r="BG107" s="3828"/>
      <c r="BH107" s="3829"/>
      <c r="BI107" s="3829"/>
      <c r="BJ107" s="3829"/>
      <c r="BK107" s="3829"/>
      <c r="BL107" s="3829"/>
      <c r="BM107" s="3829"/>
      <c r="BN107" s="3829"/>
      <c r="BO107" s="3829"/>
      <c r="BP107" s="3830"/>
    </row>
    <row r="108" spans="1:77" s="735" customFormat="1" ht="15" customHeight="1">
      <c r="A108" s="3542">
        <v>20</v>
      </c>
      <c r="B108" s="3755"/>
      <c r="C108" s="3756"/>
      <c r="D108" s="3756"/>
      <c r="E108" s="3756"/>
      <c r="F108" s="3757"/>
      <c r="G108" s="3755"/>
      <c r="H108" s="3756"/>
      <c r="I108" s="3756"/>
      <c r="J108" s="3756"/>
      <c r="K108" s="3756"/>
      <c r="L108" s="3757"/>
      <c r="M108" s="3764"/>
      <c r="N108" s="3767"/>
      <c r="O108" s="3805"/>
      <c r="P108" s="3806"/>
      <c r="Q108" s="3807"/>
      <c r="R108" s="3808"/>
      <c r="S108" s="3809"/>
      <c r="T108" s="3810"/>
      <c r="U108" s="3814"/>
      <c r="V108" s="3815"/>
      <c r="W108" s="3815"/>
      <c r="X108" s="3818"/>
      <c r="Y108" s="3587" t="s">
        <v>99</v>
      </c>
      <c r="Z108" s="3819"/>
      <c r="AA108" s="3587" t="s">
        <v>99</v>
      </c>
      <c r="AB108" s="3588">
        <f>IF((X110+Z110)&gt;=12,X108+Z108+1,X108+Z108)</f>
        <v>0</v>
      </c>
      <c r="AC108" s="3589" t="s">
        <v>99</v>
      </c>
      <c r="AD108" s="3801"/>
      <c r="AE108" s="3802"/>
      <c r="AF108" s="3802"/>
      <c r="AG108" s="3802"/>
      <c r="AH108" s="3803"/>
      <c r="AI108" s="3802"/>
      <c r="AJ108" s="3802"/>
      <c r="AK108" s="3804"/>
      <c r="AL108" s="3708"/>
      <c r="AM108" s="3709"/>
      <c r="AN108" s="3710"/>
      <c r="AO108" s="3708"/>
      <c r="AP108" s="3709"/>
      <c r="AQ108" s="3709"/>
      <c r="AR108" s="3710"/>
      <c r="AS108" s="3711"/>
      <c r="AT108" s="3712"/>
      <c r="AU108" s="3712"/>
      <c r="AV108" s="3713"/>
      <c r="AW108" s="3566">
        <f>AH108+SUM(AL108:AV110)</f>
        <v>0</v>
      </c>
      <c r="AX108" s="3567"/>
      <c r="AY108" s="3567"/>
      <c r="AZ108" s="3780"/>
      <c r="BA108" s="3781"/>
      <c r="BB108" s="3782"/>
      <c r="BC108" s="730"/>
      <c r="BD108" s="564"/>
      <c r="BE108" s="564"/>
      <c r="BF108" s="955"/>
      <c r="BG108" s="3792"/>
      <c r="BH108" s="3839"/>
      <c r="BI108" s="3839"/>
      <c r="BJ108" s="3839"/>
      <c r="BK108" s="3839"/>
      <c r="BL108" s="3839"/>
      <c r="BM108" s="3839"/>
      <c r="BN108" s="3839"/>
      <c r="BO108" s="3839"/>
      <c r="BP108" s="3840"/>
    </row>
    <row r="109" spans="1:77" s="735" customFormat="1" ht="15" customHeight="1">
      <c r="A109" s="3543"/>
      <c r="B109" s="3758"/>
      <c r="C109" s="3759"/>
      <c r="D109" s="3759"/>
      <c r="E109" s="3759"/>
      <c r="F109" s="3760"/>
      <c r="G109" s="3761"/>
      <c r="H109" s="3762"/>
      <c r="I109" s="3762"/>
      <c r="J109" s="3762"/>
      <c r="K109" s="3762"/>
      <c r="L109" s="3763"/>
      <c r="M109" s="3765"/>
      <c r="N109" s="3768"/>
      <c r="O109" s="3795"/>
      <c r="P109" s="3796"/>
      <c r="Q109" s="3797"/>
      <c r="R109" s="3731"/>
      <c r="S109" s="3732"/>
      <c r="T109" s="3733"/>
      <c r="U109" s="3816"/>
      <c r="V109" s="3817"/>
      <c r="W109" s="3817"/>
      <c r="X109" s="3741"/>
      <c r="Y109" s="3379"/>
      <c r="Z109" s="3743"/>
      <c r="AA109" s="3379"/>
      <c r="AB109" s="3502"/>
      <c r="AC109" s="3504"/>
      <c r="AD109" s="3719"/>
      <c r="AE109" s="3720"/>
      <c r="AF109" s="3720"/>
      <c r="AG109" s="3720"/>
      <c r="AH109" s="3723"/>
      <c r="AI109" s="3720"/>
      <c r="AJ109" s="3720"/>
      <c r="AK109" s="3724"/>
      <c r="AL109" s="3708"/>
      <c r="AM109" s="3709"/>
      <c r="AN109" s="3710"/>
      <c r="AO109" s="3708"/>
      <c r="AP109" s="3709"/>
      <c r="AQ109" s="3709"/>
      <c r="AR109" s="3710"/>
      <c r="AS109" s="3711"/>
      <c r="AT109" s="3712"/>
      <c r="AU109" s="3712"/>
      <c r="AV109" s="3713"/>
      <c r="AW109" s="3566"/>
      <c r="AX109" s="3567"/>
      <c r="AY109" s="3567"/>
      <c r="AZ109" s="3780"/>
      <c r="BA109" s="3781"/>
      <c r="BB109" s="3782"/>
      <c r="BC109" s="730"/>
      <c r="BD109" s="564"/>
      <c r="BE109" s="564"/>
      <c r="BF109" s="955"/>
      <c r="BG109" s="3825"/>
      <c r="BH109" s="3826"/>
      <c r="BI109" s="3826"/>
      <c r="BJ109" s="3826"/>
      <c r="BK109" s="3826"/>
      <c r="BL109" s="3826"/>
      <c r="BM109" s="3826"/>
      <c r="BN109" s="3826"/>
      <c r="BO109" s="3826"/>
      <c r="BP109" s="3827"/>
    </row>
    <row r="110" spans="1:77" s="735" customFormat="1" ht="15" customHeight="1">
      <c r="A110" s="3544"/>
      <c r="B110" s="3775"/>
      <c r="C110" s="3776"/>
      <c r="D110" s="3777"/>
      <c r="E110" s="3778"/>
      <c r="F110" s="3779"/>
      <c r="G110" s="3758"/>
      <c r="H110" s="3759"/>
      <c r="I110" s="3759"/>
      <c r="J110" s="3759"/>
      <c r="K110" s="3759"/>
      <c r="L110" s="3760"/>
      <c r="M110" s="3766"/>
      <c r="N110" s="3769"/>
      <c r="O110" s="3798"/>
      <c r="P110" s="3799"/>
      <c r="Q110" s="3800"/>
      <c r="R110" s="3811"/>
      <c r="S110" s="3812"/>
      <c r="T110" s="3813"/>
      <c r="U110" s="3823"/>
      <c r="V110" s="3824"/>
      <c r="W110" s="3824"/>
      <c r="X110" s="1037"/>
      <c r="Y110" s="968" t="s">
        <v>28</v>
      </c>
      <c r="Z110" s="1038"/>
      <c r="AA110" s="968" t="s">
        <v>28</v>
      </c>
      <c r="AB110" s="970">
        <f>IF((X110+Z110)&gt;=12,X110+Z110-12,X110+Z110)</f>
        <v>0</v>
      </c>
      <c r="AC110" s="968" t="s">
        <v>28</v>
      </c>
      <c r="AD110" s="1039" t="s">
        <v>27</v>
      </c>
      <c r="AE110" s="3822"/>
      <c r="AF110" s="3822"/>
      <c r="AG110" s="1040" t="s">
        <v>17</v>
      </c>
      <c r="AH110" s="1041" t="s">
        <v>27</v>
      </c>
      <c r="AI110" s="3822"/>
      <c r="AJ110" s="3822"/>
      <c r="AK110" s="1042" t="s">
        <v>17</v>
      </c>
      <c r="AL110" s="3708"/>
      <c r="AM110" s="3709"/>
      <c r="AN110" s="3710"/>
      <c r="AO110" s="3708"/>
      <c r="AP110" s="3709"/>
      <c r="AQ110" s="3709"/>
      <c r="AR110" s="3710"/>
      <c r="AS110" s="3711"/>
      <c r="AT110" s="3712"/>
      <c r="AU110" s="3712"/>
      <c r="AV110" s="3713"/>
      <c r="AW110" s="3566"/>
      <c r="AX110" s="3567"/>
      <c r="AY110" s="3567"/>
      <c r="AZ110" s="3820"/>
      <c r="BA110" s="3806"/>
      <c r="BB110" s="3821"/>
      <c r="BC110" s="964"/>
      <c r="BD110" s="965"/>
      <c r="BE110" s="965"/>
      <c r="BF110" s="966"/>
      <c r="BG110" s="3828"/>
      <c r="BH110" s="3829"/>
      <c r="BI110" s="3829"/>
      <c r="BJ110" s="3829"/>
      <c r="BK110" s="3829"/>
      <c r="BL110" s="3829"/>
      <c r="BM110" s="3829"/>
      <c r="BN110" s="3829"/>
      <c r="BO110" s="3829"/>
      <c r="BP110" s="3830"/>
    </row>
    <row r="111" spans="1:77" s="735" customFormat="1" ht="15" customHeight="1">
      <c r="A111" s="3543">
        <v>21</v>
      </c>
      <c r="B111" s="3755"/>
      <c r="C111" s="3756"/>
      <c r="D111" s="3756"/>
      <c r="E111" s="3756"/>
      <c r="F111" s="3757"/>
      <c r="G111" s="3761"/>
      <c r="H111" s="3762"/>
      <c r="I111" s="3762"/>
      <c r="J111" s="3762"/>
      <c r="K111" s="3762"/>
      <c r="L111" s="3763"/>
      <c r="M111" s="3765"/>
      <c r="N111" s="3768"/>
      <c r="O111" s="3811"/>
      <c r="P111" s="3812"/>
      <c r="Q111" s="3813"/>
      <c r="R111" s="3731"/>
      <c r="S111" s="3732"/>
      <c r="T111" s="3733"/>
      <c r="U111" s="3816"/>
      <c r="V111" s="3817"/>
      <c r="W111" s="3817"/>
      <c r="X111" s="3741"/>
      <c r="Y111" s="3379" t="s">
        <v>99</v>
      </c>
      <c r="Z111" s="3743"/>
      <c r="AA111" s="3379" t="s">
        <v>99</v>
      </c>
      <c r="AB111" s="3502">
        <f>IF((X113+Z113)&gt;=12,X111+Z111+1,X111+Z111)</f>
        <v>0</v>
      </c>
      <c r="AC111" s="3504" t="s">
        <v>99</v>
      </c>
      <c r="AD111" s="3719"/>
      <c r="AE111" s="3720"/>
      <c r="AF111" s="3720"/>
      <c r="AG111" s="3720"/>
      <c r="AH111" s="3723"/>
      <c r="AI111" s="3720"/>
      <c r="AJ111" s="3720"/>
      <c r="AK111" s="3724"/>
      <c r="AL111" s="3833"/>
      <c r="AM111" s="3834"/>
      <c r="AN111" s="3835"/>
      <c r="AO111" s="3708"/>
      <c r="AP111" s="3709"/>
      <c r="AQ111" s="3709"/>
      <c r="AR111" s="3710"/>
      <c r="AS111" s="3836"/>
      <c r="AT111" s="3837"/>
      <c r="AU111" s="3837"/>
      <c r="AV111" s="3838"/>
      <c r="AW111" s="3566">
        <f>AH111+SUM(AL111:AV113)</f>
        <v>0</v>
      </c>
      <c r="AX111" s="3567"/>
      <c r="AY111" s="3567"/>
      <c r="AZ111" s="3789"/>
      <c r="BA111" s="3790"/>
      <c r="BB111" s="3791"/>
      <c r="BC111" s="730"/>
      <c r="BD111" s="564"/>
      <c r="BE111" s="564"/>
      <c r="BF111" s="955"/>
      <c r="BG111" s="3792"/>
      <c r="BH111" s="3839"/>
      <c r="BI111" s="3839"/>
      <c r="BJ111" s="3839"/>
      <c r="BK111" s="3839"/>
      <c r="BL111" s="3839"/>
      <c r="BM111" s="3839"/>
      <c r="BN111" s="3839"/>
      <c r="BO111" s="3839"/>
      <c r="BP111" s="3840"/>
    </row>
    <row r="112" spans="1:77" s="735" customFormat="1" ht="15" customHeight="1">
      <c r="A112" s="3543"/>
      <c r="B112" s="3758"/>
      <c r="C112" s="3759"/>
      <c r="D112" s="3759"/>
      <c r="E112" s="3759"/>
      <c r="F112" s="3760"/>
      <c r="G112" s="3761"/>
      <c r="H112" s="3762"/>
      <c r="I112" s="3762"/>
      <c r="J112" s="3762"/>
      <c r="K112" s="3762"/>
      <c r="L112" s="3763"/>
      <c r="M112" s="3765"/>
      <c r="N112" s="3768"/>
      <c r="O112" s="3705"/>
      <c r="P112" s="3706"/>
      <c r="Q112" s="3707"/>
      <c r="R112" s="3731"/>
      <c r="S112" s="3732"/>
      <c r="T112" s="3733"/>
      <c r="U112" s="3816"/>
      <c r="V112" s="3817"/>
      <c r="W112" s="3817"/>
      <c r="X112" s="3741"/>
      <c r="Y112" s="3379"/>
      <c r="Z112" s="3743"/>
      <c r="AA112" s="3379"/>
      <c r="AB112" s="3502"/>
      <c r="AC112" s="3504"/>
      <c r="AD112" s="3719"/>
      <c r="AE112" s="3720"/>
      <c r="AF112" s="3720"/>
      <c r="AG112" s="3720"/>
      <c r="AH112" s="3723"/>
      <c r="AI112" s="3720"/>
      <c r="AJ112" s="3720"/>
      <c r="AK112" s="3724"/>
      <c r="AL112" s="3708"/>
      <c r="AM112" s="3709"/>
      <c r="AN112" s="3710"/>
      <c r="AO112" s="3708"/>
      <c r="AP112" s="3709"/>
      <c r="AQ112" s="3709"/>
      <c r="AR112" s="3710"/>
      <c r="AS112" s="3844"/>
      <c r="AT112" s="3845"/>
      <c r="AU112" s="3845"/>
      <c r="AV112" s="3846"/>
      <c r="AW112" s="3566"/>
      <c r="AX112" s="3567"/>
      <c r="AY112" s="3567"/>
      <c r="AZ112" s="3780"/>
      <c r="BA112" s="3781"/>
      <c r="BB112" s="3782"/>
      <c r="BC112" s="730"/>
      <c r="BD112" s="564"/>
      <c r="BE112" s="564"/>
      <c r="BF112" s="955"/>
      <c r="BG112" s="3825"/>
      <c r="BH112" s="3826"/>
      <c r="BI112" s="3826"/>
      <c r="BJ112" s="3826"/>
      <c r="BK112" s="3826"/>
      <c r="BL112" s="3826"/>
      <c r="BM112" s="3826"/>
      <c r="BN112" s="3826"/>
      <c r="BO112" s="3826"/>
      <c r="BP112" s="3827"/>
    </row>
    <row r="113" spans="1:73" s="735" customFormat="1" ht="15" customHeight="1" thickBot="1">
      <c r="A113" s="3618"/>
      <c r="B113" s="3775"/>
      <c r="C113" s="3776"/>
      <c r="D113" s="3777"/>
      <c r="E113" s="3778"/>
      <c r="F113" s="3779"/>
      <c r="G113" s="3865"/>
      <c r="H113" s="3866"/>
      <c r="I113" s="3866"/>
      <c r="J113" s="3866"/>
      <c r="K113" s="3866"/>
      <c r="L113" s="3867"/>
      <c r="M113" s="3868"/>
      <c r="N113" s="3869"/>
      <c r="O113" s="3870"/>
      <c r="P113" s="3871"/>
      <c r="Q113" s="3872"/>
      <c r="R113" s="3850"/>
      <c r="S113" s="3851"/>
      <c r="T113" s="3852"/>
      <c r="U113" s="3847"/>
      <c r="V113" s="3848"/>
      <c r="W113" s="3848"/>
      <c r="X113" s="1043"/>
      <c r="Y113" s="976" t="s">
        <v>28</v>
      </c>
      <c r="Z113" s="1044"/>
      <c r="AA113" s="976" t="s">
        <v>28</v>
      </c>
      <c r="AB113" s="978">
        <f>IF((X113+Z113)&gt;=12,X113+Z113-12,X113+Z113)</f>
        <v>0</v>
      </c>
      <c r="AC113" s="979" t="s">
        <v>28</v>
      </c>
      <c r="AD113" s="1045" t="s">
        <v>27</v>
      </c>
      <c r="AE113" s="3849"/>
      <c r="AF113" s="3849"/>
      <c r="AG113" s="1046" t="s">
        <v>17</v>
      </c>
      <c r="AH113" s="1047" t="s">
        <v>27</v>
      </c>
      <c r="AI113" s="3849"/>
      <c r="AJ113" s="3849"/>
      <c r="AK113" s="1048" t="s">
        <v>17</v>
      </c>
      <c r="AL113" s="3853"/>
      <c r="AM113" s="3854"/>
      <c r="AN113" s="3855"/>
      <c r="AO113" s="3856"/>
      <c r="AP113" s="3857"/>
      <c r="AQ113" s="3857"/>
      <c r="AR113" s="3858"/>
      <c r="AS113" s="3859"/>
      <c r="AT113" s="3860"/>
      <c r="AU113" s="3860"/>
      <c r="AV113" s="3861"/>
      <c r="AW113" s="3689"/>
      <c r="AX113" s="3690"/>
      <c r="AY113" s="3690"/>
      <c r="AZ113" s="3862"/>
      <c r="BA113" s="3863"/>
      <c r="BB113" s="3864"/>
      <c r="BC113" s="553"/>
      <c r="BD113" s="118"/>
      <c r="BE113" s="118"/>
      <c r="BF113" s="617"/>
      <c r="BG113" s="3841"/>
      <c r="BH113" s="3842"/>
      <c r="BI113" s="3842"/>
      <c r="BJ113" s="3842"/>
      <c r="BK113" s="3842"/>
      <c r="BL113" s="3842"/>
      <c r="BM113" s="3842"/>
      <c r="BN113" s="3842"/>
      <c r="BO113" s="3842"/>
      <c r="BP113" s="3843"/>
    </row>
    <row r="114" spans="1:73" s="735" customFormat="1" ht="14.1" customHeight="1">
      <c r="A114" s="3662" t="s">
        <v>937</v>
      </c>
      <c r="B114" s="3663"/>
      <c r="C114" s="3663"/>
      <c r="D114" s="3663"/>
      <c r="E114" s="3663"/>
      <c r="F114" s="3663"/>
      <c r="G114" s="3663"/>
      <c r="H114" s="3663"/>
      <c r="I114" s="3663"/>
      <c r="J114" s="3663"/>
      <c r="K114" s="3663"/>
      <c r="L114" s="3663"/>
      <c r="M114" s="3663"/>
      <c r="N114" s="3663"/>
      <c r="O114" s="3663"/>
      <c r="P114" s="3663"/>
      <c r="Q114" s="3663"/>
      <c r="R114" s="3663"/>
      <c r="S114" s="3663"/>
      <c r="T114" s="3663"/>
      <c r="U114" s="3663"/>
      <c r="V114" s="3663"/>
      <c r="W114" s="3664"/>
      <c r="X114" s="984" t="str">
        <f>IFERROR((X93+X96+X99+X102+X105+X108+X111)/COUNTA(G93:L113),"")</f>
        <v/>
      </c>
      <c r="Y114" s="985" t="s">
        <v>99</v>
      </c>
      <c r="Z114" s="986" t="str">
        <f>IFERROR((Z93+Z96+Z99+Z102+Z105+Z108+Z111)/COUNTA(G93:L113),"")</f>
        <v/>
      </c>
      <c r="AA114" s="987" t="s">
        <v>99</v>
      </c>
      <c r="AB114" s="986">
        <f>BU115</f>
        <v>0</v>
      </c>
      <c r="AC114" s="985" t="s">
        <v>99</v>
      </c>
      <c r="AD114" s="3668" t="str">
        <f>IFERROR(SUM(AD93,AD96,AD99,AD102,AD105,AD108,AD111)/COUNTA(AD93,AD96,AD99,AD102,AD105,AD108,AD111),"")</f>
        <v/>
      </c>
      <c r="AE114" s="3669"/>
      <c r="AF114" s="3669"/>
      <c r="AG114" s="3670"/>
      <c r="AH114" s="3668" t="str">
        <f>IFERROR(SUM(AH93,AH96,AH99,AH102,AH105,AH108,AH111)/COUNTA(AH93,AH96,AH99,AH102,AH105,AH108,AH111),"")</f>
        <v/>
      </c>
      <c r="AI114" s="3669"/>
      <c r="AJ114" s="3669"/>
      <c r="AK114" s="3670"/>
      <c r="AL114" s="3679"/>
      <c r="AM114" s="3680"/>
      <c r="AN114" s="3680"/>
      <c r="AO114" s="3680"/>
      <c r="AP114" s="3680"/>
      <c r="AQ114" s="3680"/>
      <c r="AR114" s="3680"/>
      <c r="AS114" s="3680"/>
      <c r="AT114" s="3680"/>
      <c r="AU114" s="3680"/>
      <c r="AV114" s="3681"/>
      <c r="AW114" s="3685" t="str">
        <f>IFERROR(SUM(AW93:AY113)/COUNTA(G93:L113),"")</f>
        <v/>
      </c>
      <c r="AX114" s="3686"/>
      <c r="AY114" s="3686"/>
      <c r="AZ114" s="3630" t="str">
        <f>IFERROR(AVERAGE(AZ93,AZ96,AZ99,AZ102,AZ105,AZ108,AZ111),"")</f>
        <v/>
      </c>
      <c r="BA114" s="3631"/>
      <c r="BB114" s="3632"/>
      <c r="BC114" s="3636"/>
      <c r="BD114" s="3637"/>
      <c r="BE114" s="3637"/>
      <c r="BF114" s="3638"/>
      <c r="BG114" s="3642"/>
      <c r="BH114" s="3643"/>
      <c r="BI114" s="3643"/>
      <c r="BJ114" s="3643"/>
      <c r="BK114" s="3643"/>
      <c r="BL114" s="3643"/>
      <c r="BM114" s="3643"/>
      <c r="BN114" s="3643"/>
      <c r="BO114" s="3643"/>
      <c r="BP114" s="3644"/>
      <c r="BT114" s="988">
        <f>INT(BT115/12)</f>
        <v>0</v>
      </c>
      <c r="BU114" s="988">
        <f>MOD(BT115,12)</f>
        <v>0</v>
      </c>
    </row>
    <row r="115" spans="1:73" s="735" customFormat="1" ht="14.1" customHeight="1" thickBot="1">
      <c r="A115" s="3665"/>
      <c r="B115" s="3666"/>
      <c r="C115" s="3666"/>
      <c r="D115" s="3666"/>
      <c r="E115" s="3666"/>
      <c r="F115" s="3666"/>
      <c r="G115" s="3666"/>
      <c r="H115" s="3666"/>
      <c r="I115" s="3666"/>
      <c r="J115" s="3666"/>
      <c r="K115" s="3666"/>
      <c r="L115" s="3666"/>
      <c r="M115" s="3666"/>
      <c r="N115" s="3666"/>
      <c r="O115" s="3666"/>
      <c r="P115" s="3666"/>
      <c r="Q115" s="3666"/>
      <c r="R115" s="3666"/>
      <c r="S115" s="3666"/>
      <c r="T115" s="3666"/>
      <c r="U115" s="3666"/>
      <c r="V115" s="3666"/>
      <c r="W115" s="3667"/>
      <c r="X115" s="989" t="str">
        <f>IFERROR((X95+X98+X101+X104+X107+X110+X113)/COUNTA(G93:L113),"")</f>
        <v/>
      </c>
      <c r="Y115" s="990" t="s">
        <v>28</v>
      </c>
      <c r="Z115" s="991" t="str">
        <f>IFERROR((Z95+Z98+Z101+Z104+Z107+Z110+Z113)/COUNTA(G93:L113),"")</f>
        <v/>
      </c>
      <c r="AA115" s="990" t="s">
        <v>28</v>
      </c>
      <c r="AB115" s="991">
        <f>BU114</f>
        <v>0</v>
      </c>
      <c r="AC115" s="990" t="s">
        <v>28</v>
      </c>
      <c r="AD115" s="3671"/>
      <c r="AE115" s="3672"/>
      <c r="AF115" s="3672"/>
      <c r="AG115" s="3673"/>
      <c r="AH115" s="3671"/>
      <c r="AI115" s="3672"/>
      <c r="AJ115" s="3672"/>
      <c r="AK115" s="3673"/>
      <c r="AL115" s="3682"/>
      <c r="AM115" s="3683"/>
      <c r="AN115" s="3683"/>
      <c r="AO115" s="3683"/>
      <c r="AP115" s="3683"/>
      <c r="AQ115" s="3683"/>
      <c r="AR115" s="3683"/>
      <c r="AS115" s="3683"/>
      <c r="AT115" s="3683"/>
      <c r="AU115" s="3683"/>
      <c r="AV115" s="3684"/>
      <c r="AW115" s="3687"/>
      <c r="AX115" s="3688"/>
      <c r="AY115" s="3688"/>
      <c r="AZ115" s="3633"/>
      <c r="BA115" s="3634"/>
      <c r="BB115" s="3635"/>
      <c r="BC115" s="3639"/>
      <c r="BD115" s="3640"/>
      <c r="BE115" s="3640"/>
      <c r="BF115" s="3641"/>
      <c r="BG115" s="3645"/>
      <c r="BH115" s="3646"/>
      <c r="BI115" s="3646"/>
      <c r="BJ115" s="3646"/>
      <c r="BK115" s="3646"/>
      <c r="BL115" s="3646"/>
      <c r="BM115" s="3646"/>
      <c r="BN115" s="3646"/>
      <c r="BO115" s="3646"/>
      <c r="BP115" s="3647"/>
      <c r="BT115" s="988">
        <f>IFERROR(SUM(AB95,AB98,AB101,AB104,AB107,AB110,AB113)/COUNTA(G93:L113),0)</f>
        <v>0</v>
      </c>
      <c r="BU115" s="988">
        <f>IFERROR(SUM(AB93,AB96,AB99,AB102,AB105,AB108,AB111)/COUNTA(G93:L113),0)</f>
        <v>0</v>
      </c>
    </row>
    <row r="116" spans="1:73" s="735" customFormat="1" ht="14.1" customHeight="1">
      <c r="A116" s="3648" t="s">
        <v>91</v>
      </c>
      <c r="B116" s="3648"/>
      <c r="C116" s="992" t="s">
        <v>92</v>
      </c>
      <c r="D116" s="3628" t="s">
        <v>1645</v>
      </c>
      <c r="E116" s="3628"/>
      <c r="F116" s="3628"/>
      <c r="G116" s="3628"/>
      <c r="H116" s="3628"/>
      <c r="I116" s="3628"/>
      <c r="J116" s="3628"/>
      <c r="K116" s="3628"/>
      <c r="L116" s="3628"/>
      <c r="M116" s="3628"/>
      <c r="N116" s="3628"/>
      <c r="O116" s="3628"/>
      <c r="P116" s="3628"/>
      <c r="Q116" s="3628"/>
      <c r="R116" s="3628"/>
      <c r="S116" s="3628"/>
      <c r="T116" s="3628"/>
      <c r="U116" s="3628"/>
      <c r="V116" s="3628"/>
      <c r="W116" s="3628"/>
      <c r="X116" s="3628"/>
      <c r="Y116" s="3628"/>
      <c r="Z116" s="3628"/>
      <c r="AA116" s="3628"/>
      <c r="AB116" s="3628"/>
      <c r="AC116" s="3628"/>
      <c r="AD116" s="3628"/>
      <c r="AE116" s="3628"/>
      <c r="AF116" s="3628"/>
      <c r="AG116" s="3628"/>
      <c r="AH116" s="3628"/>
      <c r="AI116" s="3628"/>
      <c r="AJ116" s="3628"/>
      <c r="AK116" s="3628"/>
      <c r="AL116" s="3628"/>
      <c r="AM116" s="3628"/>
      <c r="AN116" s="3628"/>
      <c r="AO116" s="3628"/>
      <c r="AP116" s="3628"/>
      <c r="AQ116" s="3628"/>
      <c r="AR116" s="3628"/>
      <c r="AS116" s="3628"/>
      <c r="AT116" s="3628"/>
      <c r="AU116" s="3628"/>
      <c r="AV116" s="3628"/>
      <c r="AW116" s="3628"/>
      <c r="AX116" s="3628"/>
      <c r="AY116" s="3628"/>
      <c r="AZ116" s="3628"/>
      <c r="BA116" s="3628"/>
      <c r="BB116" s="3628"/>
      <c r="BC116" s="3628"/>
      <c r="BD116" s="3628"/>
      <c r="BE116" s="3628"/>
      <c r="BF116" s="3628"/>
      <c r="BG116" s="3628"/>
      <c r="BH116" s="3628"/>
      <c r="BI116" s="3628"/>
      <c r="BJ116" s="3628"/>
      <c r="BK116" s="3628"/>
      <c r="BL116" s="3628"/>
      <c r="BM116" s="3628"/>
      <c r="BN116" s="3628"/>
      <c r="BO116" s="3628"/>
      <c r="BP116" s="3628"/>
    </row>
    <row r="117" spans="1:73" s="735" customFormat="1" ht="14.1" customHeight="1">
      <c r="A117" s="725"/>
      <c r="B117" s="725"/>
      <c r="C117" s="993"/>
      <c r="D117" s="1603"/>
      <c r="E117" s="1603"/>
      <c r="F117" s="1603"/>
      <c r="G117" s="1603"/>
      <c r="H117" s="1603"/>
      <c r="I117" s="1603"/>
      <c r="J117" s="1603"/>
      <c r="K117" s="1603"/>
      <c r="L117" s="1603"/>
      <c r="M117" s="1603"/>
      <c r="N117" s="1603"/>
      <c r="O117" s="1603"/>
      <c r="P117" s="1603"/>
      <c r="Q117" s="1603"/>
      <c r="R117" s="1603"/>
      <c r="S117" s="1603"/>
      <c r="T117" s="1603"/>
      <c r="U117" s="1603"/>
      <c r="V117" s="1603"/>
      <c r="W117" s="1603"/>
      <c r="X117" s="1603"/>
      <c r="Y117" s="1603"/>
      <c r="Z117" s="1603"/>
      <c r="AA117" s="1603"/>
      <c r="AB117" s="1603"/>
      <c r="AC117" s="1603"/>
      <c r="AD117" s="1603"/>
      <c r="AE117" s="1603"/>
      <c r="AF117" s="1603"/>
      <c r="AG117" s="1603"/>
      <c r="AH117" s="1603"/>
      <c r="AI117" s="1603"/>
      <c r="AJ117" s="1603"/>
      <c r="AK117" s="1603"/>
      <c r="AL117" s="1603"/>
      <c r="AM117" s="1603"/>
      <c r="AN117" s="1603"/>
      <c r="AO117" s="1603"/>
      <c r="AP117" s="1603"/>
      <c r="AQ117" s="1603"/>
      <c r="AR117" s="1603"/>
      <c r="AS117" s="1603"/>
      <c r="AT117" s="1603"/>
      <c r="AU117" s="1603"/>
      <c r="AV117" s="1603"/>
      <c r="AW117" s="1603"/>
      <c r="AX117" s="1603"/>
      <c r="AY117" s="1603"/>
      <c r="AZ117" s="1603"/>
      <c r="BA117" s="1603"/>
      <c r="BB117" s="1603"/>
      <c r="BC117" s="1603"/>
      <c r="BD117" s="1603"/>
      <c r="BE117" s="1603"/>
      <c r="BF117" s="1603"/>
      <c r="BG117" s="1603"/>
      <c r="BH117" s="1603"/>
      <c r="BI117" s="1603"/>
      <c r="BJ117" s="1603"/>
      <c r="BK117" s="1603"/>
      <c r="BL117" s="1603"/>
      <c r="BM117" s="1603"/>
      <c r="BN117" s="1603"/>
      <c r="BO117" s="1603"/>
      <c r="BP117" s="1603"/>
    </row>
    <row r="118" spans="1:73" s="735" customFormat="1" ht="12" customHeight="1">
      <c r="B118" s="994"/>
      <c r="C118" s="993" t="s">
        <v>852</v>
      </c>
      <c r="D118" s="3629" t="s">
        <v>1432</v>
      </c>
      <c r="E118" s="3629"/>
      <c r="F118" s="3629"/>
      <c r="G118" s="3629"/>
      <c r="H118" s="3629"/>
      <c r="I118" s="3629"/>
      <c r="J118" s="3629"/>
      <c r="K118" s="3629"/>
      <c r="L118" s="3629"/>
      <c r="M118" s="3629"/>
      <c r="N118" s="3629"/>
      <c r="O118" s="3629"/>
      <c r="P118" s="3629"/>
      <c r="Q118" s="3629"/>
      <c r="R118" s="3629"/>
      <c r="S118" s="3629"/>
      <c r="T118" s="3629"/>
      <c r="U118" s="3629"/>
      <c r="V118" s="3629"/>
      <c r="W118" s="3629"/>
      <c r="X118" s="3629"/>
      <c r="Y118" s="3629"/>
      <c r="Z118" s="3629"/>
      <c r="AA118" s="3629"/>
      <c r="AB118" s="3629"/>
      <c r="AC118" s="3629"/>
      <c r="AD118" s="3629"/>
      <c r="AE118" s="3629"/>
      <c r="AF118" s="3629"/>
      <c r="AG118" s="3629"/>
      <c r="AH118" s="3629"/>
      <c r="AI118" s="3629"/>
      <c r="AJ118" s="3629"/>
      <c r="AK118" s="3629"/>
      <c r="AL118" s="3629"/>
      <c r="AM118" s="3629"/>
      <c r="AN118" s="3629"/>
      <c r="AO118" s="3629"/>
      <c r="AP118" s="3629"/>
      <c r="AQ118" s="3629"/>
      <c r="AR118" s="3629"/>
      <c r="AS118" s="3629"/>
      <c r="AT118" s="3629"/>
      <c r="AU118" s="3629"/>
      <c r="AV118" s="3629"/>
      <c r="AW118" s="3629"/>
      <c r="AX118" s="3629"/>
      <c r="AY118" s="3629"/>
      <c r="AZ118" s="3629"/>
      <c r="BA118" s="3629"/>
      <c r="BB118" s="3629"/>
      <c r="BC118" s="3629"/>
      <c r="BD118" s="3629"/>
      <c r="BE118" s="3629"/>
      <c r="BF118" s="3629"/>
      <c r="BG118" s="3629"/>
      <c r="BH118" s="3629"/>
      <c r="BI118" s="3629"/>
      <c r="BJ118" s="3629"/>
      <c r="BK118" s="3629"/>
      <c r="BL118" s="3629"/>
      <c r="BM118" s="3629"/>
      <c r="BN118" s="3629"/>
      <c r="BO118" s="3629"/>
      <c r="BP118" s="3629"/>
    </row>
    <row r="119" spans="1:73" s="735" customFormat="1" ht="12" customHeight="1">
      <c r="C119" s="993" t="s">
        <v>853</v>
      </c>
      <c r="D119" s="2134" t="s">
        <v>1646</v>
      </c>
      <c r="E119" s="2134"/>
      <c r="F119" s="2134"/>
      <c r="G119" s="2134"/>
      <c r="H119" s="2134"/>
      <c r="I119" s="2134"/>
      <c r="J119" s="2134"/>
      <c r="K119" s="2134"/>
      <c r="L119" s="2134"/>
      <c r="M119" s="2134"/>
      <c r="N119" s="2134"/>
      <c r="O119" s="2134"/>
      <c r="P119" s="2134"/>
      <c r="Q119" s="2134"/>
      <c r="R119" s="2134"/>
      <c r="S119" s="2134"/>
      <c r="T119" s="2134"/>
      <c r="U119" s="2134"/>
      <c r="V119" s="2134"/>
      <c r="W119" s="2134"/>
      <c r="X119" s="2134"/>
      <c r="Y119" s="2134"/>
      <c r="Z119" s="2134"/>
      <c r="AA119" s="2134"/>
      <c r="AB119" s="2134"/>
      <c r="AC119" s="2134"/>
      <c r="AD119" s="2134"/>
      <c r="AE119" s="2134"/>
      <c r="AF119" s="2134"/>
      <c r="AG119" s="2134"/>
      <c r="AH119" s="2134"/>
      <c r="AI119" s="2134"/>
      <c r="AJ119" s="2134"/>
      <c r="AK119" s="2134"/>
      <c r="AL119" s="2134"/>
      <c r="AM119" s="2134"/>
      <c r="AN119" s="2134"/>
      <c r="AO119" s="2134"/>
      <c r="AP119" s="2134"/>
      <c r="AQ119" s="2134"/>
      <c r="AR119" s="2134"/>
      <c r="AS119" s="2134"/>
      <c r="AT119" s="2134"/>
      <c r="AU119" s="2134"/>
      <c r="AV119" s="2134"/>
      <c r="AW119" s="2134"/>
      <c r="AX119" s="2134"/>
      <c r="AY119" s="2134"/>
      <c r="AZ119" s="2134"/>
      <c r="BA119" s="2134"/>
      <c r="BB119" s="2134"/>
      <c r="BC119" s="2134"/>
      <c r="BD119" s="2134"/>
      <c r="BE119" s="2134"/>
      <c r="BF119" s="2134"/>
      <c r="BG119" s="2134"/>
      <c r="BH119" s="2134"/>
      <c r="BI119" s="2134"/>
      <c r="BJ119" s="2134"/>
      <c r="BK119" s="2134"/>
      <c r="BL119" s="2134"/>
      <c r="BM119" s="2134"/>
      <c r="BN119" s="2134"/>
      <c r="BO119" s="2134"/>
      <c r="BP119" s="2134"/>
    </row>
    <row r="120" spans="1:73" s="735" customFormat="1" ht="12" customHeight="1">
      <c r="D120" s="2134"/>
      <c r="E120" s="2134"/>
      <c r="F120" s="2134"/>
      <c r="G120" s="2134"/>
      <c r="H120" s="2134"/>
      <c r="I120" s="2134"/>
      <c r="J120" s="2134"/>
      <c r="K120" s="2134"/>
      <c r="L120" s="2134"/>
      <c r="M120" s="2134"/>
      <c r="N120" s="2134"/>
      <c r="O120" s="2134"/>
      <c r="P120" s="2134"/>
      <c r="Q120" s="2134"/>
      <c r="R120" s="2134"/>
      <c r="S120" s="2134"/>
      <c r="T120" s="2134"/>
      <c r="U120" s="2134"/>
      <c r="V120" s="2134"/>
      <c r="W120" s="2134"/>
      <c r="X120" s="2134"/>
      <c r="Y120" s="2134"/>
      <c r="Z120" s="2134"/>
      <c r="AA120" s="2134"/>
      <c r="AB120" s="2134"/>
      <c r="AC120" s="2134"/>
      <c r="AD120" s="2134"/>
      <c r="AE120" s="2134"/>
      <c r="AF120" s="2134"/>
      <c r="AG120" s="2134"/>
      <c r="AH120" s="2134"/>
      <c r="AI120" s="2134"/>
      <c r="AJ120" s="2134"/>
      <c r="AK120" s="2134"/>
      <c r="AL120" s="2134"/>
      <c r="AM120" s="2134"/>
      <c r="AN120" s="2134"/>
      <c r="AO120" s="2134"/>
      <c r="AP120" s="2134"/>
      <c r="AQ120" s="2134"/>
      <c r="AR120" s="2134"/>
      <c r="AS120" s="2134"/>
      <c r="AT120" s="2134"/>
      <c r="AU120" s="2134"/>
      <c r="AV120" s="2134"/>
      <c r="AW120" s="2134"/>
      <c r="AX120" s="2134"/>
      <c r="AY120" s="2134"/>
      <c r="AZ120" s="2134"/>
      <c r="BA120" s="2134"/>
      <c r="BB120" s="2134"/>
      <c r="BC120" s="2134"/>
      <c r="BD120" s="2134"/>
      <c r="BE120" s="2134"/>
      <c r="BF120" s="2134"/>
      <c r="BG120" s="2134"/>
      <c r="BH120" s="2134"/>
      <c r="BI120" s="2134"/>
      <c r="BJ120" s="2134"/>
      <c r="BK120" s="2134"/>
      <c r="BL120" s="2134"/>
      <c r="BM120" s="2134"/>
      <c r="BN120" s="2134"/>
      <c r="BO120" s="2134"/>
      <c r="BP120" s="2134"/>
    </row>
    <row r="121" spans="1:73" s="735" customFormat="1" ht="12" customHeight="1">
      <c r="C121" s="993" t="s">
        <v>854</v>
      </c>
      <c r="D121" s="2134" t="s">
        <v>1293</v>
      </c>
      <c r="E121" s="2134"/>
      <c r="F121" s="2134"/>
      <c r="G121" s="2134"/>
      <c r="H121" s="2134"/>
      <c r="I121" s="2134"/>
      <c r="J121" s="2134"/>
      <c r="K121" s="2134"/>
      <c r="L121" s="2134"/>
      <c r="M121" s="2134"/>
      <c r="N121" s="2134"/>
      <c r="O121" s="2134"/>
      <c r="P121" s="2134"/>
      <c r="Q121" s="2134"/>
      <c r="R121" s="2134"/>
      <c r="S121" s="2134"/>
      <c r="T121" s="2134"/>
      <c r="U121" s="2134"/>
      <c r="V121" s="2134"/>
      <c r="W121" s="2134"/>
      <c r="X121" s="2134"/>
      <c r="Y121" s="2134"/>
      <c r="Z121" s="2134"/>
      <c r="AA121" s="2134"/>
      <c r="AB121" s="2134"/>
      <c r="AC121" s="2134"/>
      <c r="AD121" s="2134"/>
      <c r="AE121" s="2134"/>
      <c r="AF121" s="2134"/>
      <c r="AG121" s="2134"/>
      <c r="AH121" s="2134"/>
      <c r="AI121" s="2134"/>
      <c r="AJ121" s="2134"/>
      <c r="AK121" s="2134"/>
      <c r="AL121" s="2134"/>
      <c r="AM121" s="2134"/>
      <c r="AN121" s="2134"/>
      <c r="AO121" s="2134"/>
      <c r="AP121" s="2134"/>
      <c r="AQ121" s="2134"/>
      <c r="AR121" s="2134"/>
      <c r="AS121" s="2134"/>
      <c r="AT121" s="2134"/>
      <c r="AU121" s="2134"/>
      <c r="AV121" s="2134"/>
      <c r="AW121" s="2134"/>
      <c r="AX121" s="2134"/>
      <c r="AY121" s="2134"/>
      <c r="AZ121" s="2134"/>
      <c r="BA121" s="2134"/>
      <c r="BB121" s="2134"/>
      <c r="BC121" s="2134"/>
      <c r="BD121" s="2134"/>
      <c r="BE121" s="2134"/>
      <c r="BF121" s="2134"/>
      <c r="BG121" s="2134"/>
      <c r="BH121" s="2134"/>
      <c r="BI121" s="2134"/>
      <c r="BJ121" s="2134"/>
      <c r="BK121" s="2134"/>
      <c r="BL121" s="2134"/>
      <c r="BM121" s="2134"/>
      <c r="BN121" s="2134"/>
      <c r="BO121" s="2134"/>
      <c r="BP121" s="2134"/>
    </row>
    <row r="122" spans="1:73" s="735" customFormat="1" ht="12" customHeight="1">
      <c r="D122" s="2134"/>
      <c r="E122" s="2134"/>
      <c r="F122" s="2134"/>
      <c r="G122" s="2134"/>
      <c r="H122" s="2134"/>
      <c r="I122" s="2134"/>
      <c r="J122" s="2134"/>
      <c r="K122" s="2134"/>
      <c r="L122" s="2134"/>
      <c r="M122" s="2134"/>
      <c r="N122" s="2134"/>
      <c r="O122" s="2134"/>
      <c r="P122" s="2134"/>
      <c r="Q122" s="2134"/>
      <c r="R122" s="2134"/>
      <c r="S122" s="2134"/>
      <c r="T122" s="2134"/>
      <c r="U122" s="2134"/>
      <c r="V122" s="2134"/>
      <c r="W122" s="2134"/>
      <c r="X122" s="2134"/>
      <c r="Y122" s="2134"/>
      <c r="Z122" s="2134"/>
      <c r="AA122" s="2134"/>
      <c r="AB122" s="2134"/>
      <c r="AC122" s="2134"/>
      <c r="AD122" s="2134"/>
      <c r="AE122" s="2134"/>
      <c r="AF122" s="2134"/>
      <c r="AG122" s="2134"/>
      <c r="AH122" s="2134"/>
      <c r="AI122" s="2134"/>
      <c r="AJ122" s="2134"/>
      <c r="AK122" s="2134"/>
      <c r="AL122" s="2134"/>
      <c r="AM122" s="2134"/>
      <c r="AN122" s="2134"/>
      <c r="AO122" s="2134"/>
      <c r="AP122" s="2134"/>
      <c r="AQ122" s="2134"/>
      <c r="AR122" s="2134"/>
      <c r="AS122" s="2134"/>
      <c r="AT122" s="2134"/>
      <c r="AU122" s="2134"/>
      <c r="AV122" s="2134"/>
      <c r="AW122" s="2134"/>
      <c r="AX122" s="2134"/>
      <c r="AY122" s="2134"/>
      <c r="AZ122" s="2134"/>
      <c r="BA122" s="2134"/>
      <c r="BB122" s="2134"/>
      <c r="BC122" s="2134"/>
      <c r="BD122" s="2134"/>
      <c r="BE122" s="2134"/>
      <c r="BF122" s="2134"/>
      <c r="BG122" s="2134"/>
      <c r="BH122" s="2134"/>
      <c r="BI122" s="2134"/>
      <c r="BJ122" s="2134"/>
      <c r="BK122" s="2134"/>
      <c r="BL122" s="2134"/>
      <c r="BM122" s="2134"/>
      <c r="BN122" s="2134"/>
      <c r="BO122" s="2134"/>
      <c r="BP122" s="2134"/>
    </row>
    <row r="123" spans="1:73" s="735" customFormat="1" ht="12" customHeight="1">
      <c r="C123" s="995" t="s">
        <v>855</v>
      </c>
      <c r="D123" s="3626" t="s">
        <v>1433</v>
      </c>
      <c r="E123" s="3626"/>
      <c r="F123" s="3626"/>
      <c r="G123" s="3626"/>
      <c r="H123" s="3626"/>
      <c r="I123" s="3626"/>
      <c r="J123" s="3626"/>
      <c r="K123" s="3626"/>
      <c r="L123" s="3626"/>
      <c r="M123" s="3626"/>
      <c r="N123" s="3626"/>
      <c r="O123" s="3626"/>
      <c r="P123" s="3626"/>
      <c r="Q123" s="3626"/>
      <c r="R123" s="3626"/>
      <c r="S123" s="3626"/>
      <c r="T123" s="3626"/>
      <c r="U123" s="3626"/>
      <c r="V123" s="3626"/>
      <c r="W123" s="3626"/>
      <c r="X123" s="3626"/>
      <c r="Y123" s="3626"/>
      <c r="Z123" s="3626"/>
      <c r="AA123" s="3626"/>
      <c r="AB123" s="3626"/>
      <c r="AC123" s="3626"/>
      <c r="AD123" s="3626"/>
      <c r="AE123" s="3626"/>
      <c r="AF123" s="3626"/>
      <c r="AG123" s="3626"/>
      <c r="AH123" s="3626"/>
      <c r="AI123" s="3626"/>
      <c r="AJ123" s="3626"/>
      <c r="AK123" s="3626"/>
      <c r="AL123" s="3626"/>
      <c r="AM123" s="3626"/>
      <c r="AN123" s="3626"/>
      <c r="AO123" s="3626"/>
      <c r="AP123" s="3626"/>
      <c r="AQ123" s="3626"/>
      <c r="AR123" s="3626"/>
      <c r="AS123" s="3626"/>
      <c r="AT123" s="3626"/>
      <c r="AU123" s="3626"/>
      <c r="AV123" s="3626"/>
      <c r="AW123" s="3626"/>
      <c r="AX123" s="3626"/>
      <c r="AY123" s="3626"/>
      <c r="AZ123" s="3626"/>
      <c r="BA123" s="3626"/>
      <c r="BB123" s="3626"/>
      <c r="BC123" s="3626"/>
      <c r="BD123" s="3626"/>
      <c r="BE123" s="3626"/>
      <c r="BF123" s="3626"/>
      <c r="BG123" s="3626"/>
      <c r="BH123" s="3626"/>
      <c r="BI123" s="3626"/>
      <c r="BJ123" s="3626"/>
      <c r="BK123" s="3626"/>
      <c r="BL123" s="3626"/>
      <c r="BM123" s="3626"/>
      <c r="BN123" s="3626"/>
      <c r="BO123" s="3626"/>
      <c r="BP123" s="3626"/>
    </row>
    <row r="124" spans="1:73">
      <c r="C124" s="995"/>
      <c r="D124" s="995"/>
      <c r="E124" s="995"/>
      <c r="F124" s="735"/>
      <c r="G124" s="735"/>
      <c r="H124" s="735"/>
      <c r="I124" s="735"/>
      <c r="J124" s="735"/>
      <c r="K124" s="735"/>
      <c r="L124" s="735"/>
      <c r="M124" s="735"/>
      <c r="N124" s="735"/>
      <c r="O124" s="735"/>
      <c r="P124" s="735"/>
      <c r="Q124" s="735"/>
      <c r="R124" s="735"/>
      <c r="S124" s="735"/>
      <c r="T124" s="735"/>
      <c r="U124" s="735"/>
      <c r="V124" s="735"/>
      <c r="W124" s="735"/>
      <c r="X124" s="735"/>
      <c r="Y124" s="735"/>
      <c r="Z124" s="735"/>
      <c r="AA124" s="735"/>
      <c r="AB124" s="735"/>
      <c r="AC124" s="735"/>
      <c r="AD124" s="735"/>
      <c r="AE124" s="735"/>
      <c r="AF124" s="735"/>
      <c r="AG124" s="735"/>
      <c r="AH124" s="735"/>
      <c r="AI124" s="735"/>
      <c r="AJ124" s="735"/>
      <c r="AK124" s="735"/>
      <c r="AL124" s="735"/>
      <c r="AM124" s="735"/>
      <c r="AN124" s="735"/>
      <c r="AO124" s="735"/>
      <c r="AP124" s="735"/>
      <c r="AQ124" s="735"/>
      <c r="AR124" s="735"/>
      <c r="AS124" s="735"/>
      <c r="AT124" s="735"/>
      <c r="AU124" s="735"/>
      <c r="AV124" s="735"/>
      <c r="AW124" s="735"/>
      <c r="AX124" s="735"/>
      <c r="AY124" s="735"/>
      <c r="AZ124" s="735"/>
      <c r="BA124" s="735"/>
      <c r="BB124" s="735"/>
      <c r="BC124" s="735"/>
      <c r="BD124" s="735"/>
      <c r="BE124" s="735"/>
      <c r="BF124" s="735"/>
      <c r="BG124" s="735"/>
      <c r="BH124" s="735"/>
      <c r="BI124" s="735"/>
      <c r="BJ124" s="735"/>
      <c r="BK124" s="735"/>
      <c r="BL124" s="735"/>
      <c r="BM124" s="735"/>
      <c r="BN124" s="735"/>
      <c r="BO124" s="735"/>
      <c r="BP124" s="735"/>
    </row>
    <row r="125" spans="1:73">
      <c r="A125" s="997"/>
      <c r="B125" s="998"/>
      <c r="C125" s="998"/>
      <c r="D125" s="998"/>
      <c r="E125" s="998"/>
      <c r="F125" s="998"/>
      <c r="G125" s="998"/>
      <c r="H125" s="998"/>
      <c r="I125" s="998"/>
      <c r="J125" s="998"/>
      <c r="K125" s="998"/>
      <c r="L125" s="998"/>
      <c r="M125" s="998"/>
      <c r="N125" s="998"/>
      <c r="O125" s="998"/>
      <c r="P125" s="998"/>
      <c r="Q125" s="998"/>
      <c r="R125" s="998"/>
      <c r="S125" s="998"/>
      <c r="T125" s="998"/>
      <c r="U125" s="998"/>
      <c r="V125" s="998"/>
      <c r="W125" s="998"/>
      <c r="X125" s="998"/>
      <c r="Y125" s="998"/>
      <c r="Z125" s="998"/>
      <c r="AA125" s="998"/>
      <c r="AB125" s="998"/>
      <c r="AC125" s="998"/>
      <c r="AD125" s="998"/>
      <c r="AE125" s="998"/>
      <c r="AF125" s="998"/>
      <c r="AG125" s="998"/>
      <c r="AH125" s="998"/>
      <c r="AI125" s="998"/>
      <c r="AJ125" s="998"/>
      <c r="AK125" s="998"/>
      <c r="AL125" s="998"/>
      <c r="AM125" s="998"/>
      <c r="AN125" s="998"/>
      <c r="AO125" s="998"/>
      <c r="AP125" s="998"/>
      <c r="AQ125" s="998"/>
      <c r="AR125" s="998"/>
      <c r="AS125" s="998"/>
      <c r="AT125" s="998"/>
      <c r="AU125" s="998"/>
      <c r="AV125" s="998"/>
      <c r="AW125" s="998"/>
      <c r="AX125" s="998"/>
      <c r="AY125" s="998"/>
      <c r="AZ125" s="998"/>
      <c r="BA125" s="998"/>
      <c r="BB125" s="998"/>
      <c r="BC125" s="998"/>
      <c r="BD125" s="998"/>
      <c r="BE125" s="998"/>
      <c r="BF125" s="998"/>
      <c r="BG125" s="998"/>
      <c r="BH125" s="998"/>
      <c r="BI125" s="998"/>
      <c r="BJ125" s="998"/>
      <c r="BK125" s="998"/>
      <c r="BL125" s="998"/>
      <c r="BM125" s="998"/>
      <c r="BN125" s="998"/>
      <c r="BO125" s="998"/>
      <c r="BP125" s="998"/>
    </row>
    <row r="126" spans="1:73" ht="5.0999999999999996" customHeight="1"/>
    <row r="127" spans="1:73" ht="14.1" customHeight="1">
      <c r="A127" s="999"/>
      <c r="B127" s="999"/>
      <c r="C127" s="999"/>
      <c r="D127" s="999"/>
      <c r="E127" s="999"/>
      <c r="F127" s="1000"/>
      <c r="G127" s="1000"/>
      <c r="H127" s="1000"/>
      <c r="I127" s="1000"/>
      <c r="J127" s="1000"/>
      <c r="K127" s="1000"/>
      <c r="L127" s="1000"/>
      <c r="M127" s="1000"/>
      <c r="N127" s="1000"/>
      <c r="O127" s="1000"/>
      <c r="P127" s="1000"/>
      <c r="Q127" s="1000"/>
      <c r="R127" s="1000"/>
      <c r="S127" s="1000"/>
      <c r="T127" s="1000"/>
      <c r="U127" s="1000"/>
      <c r="V127" s="1000"/>
      <c r="W127" s="1000"/>
      <c r="X127" s="1000"/>
      <c r="Y127" s="1000"/>
      <c r="Z127" s="1000"/>
      <c r="AA127" s="1000"/>
      <c r="AB127" s="1000"/>
      <c r="AC127" s="1000"/>
      <c r="AD127" s="1000"/>
      <c r="AE127" s="1000"/>
      <c r="AF127" s="1000"/>
      <c r="AG127" s="1000"/>
      <c r="AH127" s="1000"/>
      <c r="AI127" s="1000"/>
      <c r="AJ127" s="1000"/>
      <c r="AK127" s="1000"/>
      <c r="AL127" s="1000"/>
      <c r="AM127" s="1000"/>
      <c r="AN127" s="1000"/>
      <c r="AO127" s="1000"/>
      <c r="AP127" s="1000"/>
      <c r="AQ127" s="1000"/>
      <c r="AR127" s="1000"/>
      <c r="AS127" s="1000"/>
      <c r="AT127" s="1000"/>
      <c r="AU127" s="1000"/>
      <c r="AV127" s="1000"/>
      <c r="AW127" s="1000"/>
      <c r="AX127" s="1000"/>
      <c r="AY127" s="1000"/>
      <c r="AZ127" s="1000"/>
      <c r="BA127" s="1000"/>
      <c r="BB127" s="1000"/>
      <c r="BC127" s="1000"/>
      <c r="BD127" s="1000"/>
      <c r="BE127" s="1000"/>
      <c r="BF127" s="1000"/>
      <c r="BG127" s="1000"/>
      <c r="BH127" s="1000"/>
      <c r="BI127" s="1000"/>
      <c r="BJ127" s="1000"/>
      <c r="BK127" s="1000"/>
      <c r="BL127" s="1000"/>
      <c r="BM127" s="1000"/>
      <c r="BN127" s="1000"/>
      <c r="BO127" s="1000"/>
      <c r="BP127" s="1000"/>
    </row>
    <row r="128" spans="1:73" ht="6.95" customHeight="1">
      <c r="A128" s="1000"/>
      <c r="B128" s="1000"/>
    </row>
    <row r="129" spans="1:68" ht="12.95" customHeight="1">
      <c r="A129" s="1001"/>
      <c r="B129" s="1002"/>
      <c r="C129" s="1002"/>
      <c r="D129" s="1002"/>
      <c r="E129" s="1002"/>
      <c r="F129" s="1002"/>
      <c r="G129" s="1002"/>
      <c r="H129" s="1002"/>
      <c r="I129" s="1002"/>
      <c r="J129" s="1002"/>
      <c r="K129" s="1002"/>
      <c r="L129" s="1002"/>
      <c r="M129" s="1001"/>
      <c r="N129" s="1003"/>
      <c r="O129" s="1004"/>
      <c r="P129" s="1004"/>
      <c r="Q129" s="1004"/>
      <c r="R129" s="1004"/>
      <c r="S129" s="1004"/>
      <c r="T129" s="1004"/>
      <c r="U129" s="1002"/>
      <c r="V129" s="1002"/>
      <c r="W129" s="1002"/>
      <c r="X129" s="1002"/>
      <c r="Y129" s="1002"/>
      <c r="Z129" s="1002"/>
      <c r="AA129" s="1002"/>
      <c r="AB129" s="1002"/>
      <c r="AC129" s="1002"/>
      <c r="AD129" s="1002"/>
      <c r="AE129" s="1002"/>
      <c r="AF129" s="1002"/>
      <c r="AG129" s="1002"/>
      <c r="AH129" s="1002"/>
      <c r="AI129" s="1002"/>
      <c r="AJ129" s="1002"/>
      <c r="AK129" s="1002"/>
      <c r="AL129" s="1005"/>
      <c r="AM129" s="1005"/>
      <c r="AN129" s="1005"/>
      <c r="AO129" s="1005"/>
      <c r="AP129" s="1005"/>
      <c r="AQ129" s="1005"/>
      <c r="AR129" s="1005"/>
      <c r="AS129" s="1005"/>
      <c r="AT129" s="1005"/>
      <c r="AU129" s="1005"/>
      <c r="AV129" s="1005"/>
      <c r="AW129" s="124"/>
      <c r="AX129" s="124"/>
      <c r="AY129" s="124"/>
      <c r="AZ129" s="1006"/>
      <c r="BA129" s="1006"/>
      <c r="BB129" s="1006"/>
      <c r="BC129" s="1006"/>
      <c r="BD129" s="1006"/>
      <c r="BE129" s="1006"/>
      <c r="BF129" s="1006"/>
      <c r="BG129" s="1004"/>
      <c r="BH129" s="1004"/>
      <c r="BI129" s="1004"/>
      <c r="BJ129" s="1004"/>
      <c r="BK129" s="1004"/>
      <c r="BL129" s="1004"/>
      <c r="BM129" s="1004"/>
      <c r="BN129" s="1004"/>
      <c r="BO129" s="1004"/>
      <c r="BP129" s="1004"/>
    </row>
    <row r="130" spans="1:68" ht="84.75" customHeight="1">
      <c r="A130" s="1001"/>
      <c r="B130" s="1002"/>
      <c r="C130" s="1002"/>
      <c r="D130" s="1002"/>
      <c r="E130" s="1002"/>
      <c r="F130" s="1453" t="s">
        <v>1761</v>
      </c>
      <c r="G130" s="1002"/>
      <c r="H130" s="1002"/>
      <c r="I130" s="1002"/>
      <c r="J130" s="1002"/>
      <c r="K130" s="1002"/>
      <c r="L130" s="1002"/>
      <c r="M130" s="1001"/>
      <c r="N130" s="1003"/>
      <c r="O130" s="1004"/>
      <c r="P130" s="1004"/>
      <c r="Q130" s="1004"/>
      <c r="R130" s="1004"/>
      <c r="S130" s="1004"/>
      <c r="T130" s="1004"/>
      <c r="U130" s="1002"/>
      <c r="V130" s="1002"/>
      <c r="W130" s="1002"/>
      <c r="X130" s="1002"/>
      <c r="Y130" s="1002"/>
      <c r="Z130" s="1002"/>
      <c r="AA130" s="1002"/>
      <c r="AB130" s="1002"/>
      <c r="AC130" s="1002"/>
      <c r="AD130" s="1007"/>
      <c r="AE130" s="1007"/>
      <c r="AF130" s="1007"/>
      <c r="AG130" s="1007"/>
      <c r="AH130" s="1007"/>
      <c r="AI130" s="1007"/>
      <c r="AJ130" s="1007"/>
      <c r="AK130" s="1007"/>
      <c r="AL130" s="1005"/>
      <c r="AM130" s="1005"/>
      <c r="AN130" s="1005"/>
      <c r="AO130" s="1005"/>
      <c r="AP130" s="1005"/>
      <c r="AQ130" s="1005"/>
      <c r="AR130" s="1005"/>
      <c r="AS130" s="1005"/>
      <c r="AT130" s="1005"/>
      <c r="AU130" s="1005"/>
      <c r="AV130" s="1005"/>
      <c r="AW130" s="124"/>
      <c r="AX130" s="124"/>
      <c r="AY130" s="124"/>
      <c r="AZ130" s="1006"/>
      <c r="BA130" s="1006"/>
      <c r="BB130" s="1006"/>
      <c r="BC130" s="1006"/>
      <c r="BD130" s="1006"/>
      <c r="BE130" s="1006"/>
      <c r="BF130" s="1006"/>
      <c r="BG130" s="1004"/>
      <c r="BH130" s="1004"/>
      <c r="BI130" s="1004"/>
      <c r="BJ130" s="1004"/>
      <c r="BK130" s="1004"/>
      <c r="BL130" s="1004"/>
      <c r="BM130" s="1004"/>
      <c r="BN130" s="1004"/>
      <c r="BO130" s="1004"/>
      <c r="BP130" s="1004"/>
    </row>
    <row r="131" spans="1:68" ht="15" customHeight="1">
      <c r="A131" s="1001"/>
      <c r="B131" s="1002"/>
      <c r="C131" s="1002"/>
      <c r="D131" s="1002"/>
      <c r="E131" s="1002"/>
      <c r="F131" s="1002"/>
      <c r="G131" s="1002"/>
      <c r="H131" s="1002"/>
      <c r="I131" s="1002"/>
      <c r="J131" s="1002"/>
      <c r="K131" s="1002"/>
      <c r="L131" s="1002"/>
      <c r="M131" s="1001"/>
      <c r="N131" s="1003"/>
      <c r="O131" s="1004"/>
      <c r="P131" s="1004"/>
      <c r="Q131" s="1004"/>
      <c r="R131" s="1004"/>
      <c r="S131" s="1004"/>
      <c r="T131" s="1004"/>
      <c r="U131" s="735"/>
      <c r="V131" s="735"/>
      <c r="W131" s="735"/>
      <c r="X131" s="735"/>
      <c r="Y131" s="735"/>
      <c r="Z131" s="1007"/>
      <c r="AA131" s="1007"/>
      <c r="AB131" s="1004"/>
      <c r="AC131" s="1004"/>
      <c r="AD131" s="1007"/>
      <c r="AE131" s="1007"/>
      <c r="AF131" s="1007"/>
      <c r="AG131" s="1007"/>
      <c r="AH131" s="1007"/>
      <c r="AI131" s="1007"/>
      <c r="AJ131" s="1007"/>
      <c r="AK131" s="1007"/>
      <c r="AL131" s="1002"/>
      <c r="AM131" s="1002"/>
      <c r="AN131" s="1002"/>
      <c r="AO131" s="1002"/>
      <c r="AP131" s="1002"/>
      <c r="AQ131" s="1002"/>
      <c r="AR131" s="1002"/>
      <c r="AS131" s="1002"/>
      <c r="AT131" s="1002"/>
      <c r="AU131" s="1002"/>
      <c r="AV131" s="1002"/>
      <c r="AW131" s="124"/>
      <c r="AX131" s="124"/>
      <c r="AY131" s="124"/>
      <c r="AZ131" s="1008"/>
      <c r="BA131" s="1008"/>
      <c r="BB131" s="1008"/>
      <c r="BC131" s="1008"/>
      <c r="BD131" s="1008"/>
      <c r="BE131" s="1008"/>
      <c r="BF131" s="1008"/>
      <c r="BG131" s="1004"/>
      <c r="BH131" s="1004"/>
      <c r="BI131" s="1004"/>
      <c r="BJ131" s="1004"/>
      <c r="BK131" s="1004"/>
      <c r="BL131" s="1004"/>
      <c r="BM131" s="1004"/>
      <c r="BN131" s="1004"/>
      <c r="BO131" s="1004"/>
      <c r="BP131" s="1004"/>
    </row>
    <row r="132" spans="1:68" ht="15" customHeight="1">
      <c r="A132" s="1001"/>
      <c r="B132" s="1002"/>
      <c r="C132" s="1002"/>
      <c r="D132" s="1002"/>
      <c r="E132" s="1002"/>
      <c r="F132" s="1002"/>
      <c r="G132" s="1002"/>
      <c r="H132" s="1002"/>
      <c r="I132" s="1002"/>
      <c r="J132" s="1002"/>
      <c r="K132" s="1002"/>
      <c r="L132" s="1002"/>
      <c r="M132" s="1001"/>
      <c r="N132" s="1003"/>
      <c r="O132" s="124"/>
      <c r="P132" s="124"/>
      <c r="Q132" s="124"/>
      <c r="R132" s="1004"/>
      <c r="S132" s="1004"/>
      <c r="T132" s="1004"/>
      <c r="U132" s="1004"/>
      <c r="V132" s="1004"/>
      <c r="W132" s="1004"/>
      <c r="X132" s="1004"/>
      <c r="Y132" s="1004"/>
      <c r="Z132" s="1007"/>
      <c r="AA132" s="1007"/>
      <c r="AB132" s="1004"/>
      <c r="AC132" s="1004"/>
      <c r="AD132" s="1007"/>
      <c r="AE132" s="1007"/>
      <c r="AF132" s="1007"/>
      <c r="AG132" s="1007"/>
      <c r="AH132" s="1007"/>
      <c r="AI132" s="1007"/>
      <c r="AJ132" s="1007"/>
      <c r="AK132" s="1007"/>
      <c r="AL132" s="958"/>
      <c r="AM132" s="958"/>
      <c r="AN132" s="958"/>
      <c r="AO132" s="1002"/>
      <c r="AP132" s="1002"/>
      <c r="AQ132" s="1002"/>
      <c r="AR132" s="1002"/>
      <c r="AS132" s="1002"/>
      <c r="AT132" s="1002"/>
      <c r="AU132" s="1002"/>
      <c r="AV132" s="1002"/>
      <c r="AW132" s="124"/>
      <c r="AX132" s="124"/>
      <c r="AY132" s="124"/>
      <c r="AZ132" s="1008"/>
      <c r="BA132" s="1008"/>
      <c r="BB132" s="1008"/>
      <c r="BC132" s="1008"/>
      <c r="BD132" s="1008"/>
      <c r="BE132" s="1008"/>
      <c r="BF132" s="1008"/>
      <c r="BG132" s="1004"/>
      <c r="BH132" s="1004"/>
      <c r="BI132" s="1004"/>
      <c r="BJ132" s="1004"/>
      <c r="BK132" s="1004"/>
      <c r="BL132" s="1004"/>
      <c r="BM132" s="1004"/>
      <c r="BN132" s="1004"/>
      <c r="BO132" s="1004"/>
      <c r="BP132" s="1004"/>
    </row>
    <row r="133" spans="1:68" ht="15" customHeight="1">
      <c r="A133" s="1001"/>
      <c r="B133" s="1002"/>
      <c r="C133" s="1002"/>
      <c r="D133" s="1002"/>
      <c r="E133" s="1002"/>
      <c r="F133" s="1002"/>
      <c r="G133" s="1002"/>
      <c r="H133" s="1002"/>
      <c r="I133" s="1002"/>
      <c r="J133" s="1002"/>
      <c r="K133" s="1002"/>
      <c r="L133" s="1002"/>
      <c r="M133" s="1001"/>
      <c r="N133" s="1003"/>
      <c r="O133" s="124"/>
      <c r="P133" s="124"/>
      <c r="Q133" s="124"/>
      <c r="R133" s="1004"/>
      <c r="S133" s="1004"/>
      <c r="T133" s="1004"/>
      <c r="U133" s="1004"/>
      <c r="V133" s="1004"/>
      <c r="W133" s="1004"/>
      <c r="X133" s="1004"/>
      <c r="Y133" s="1004"/>
      <c r="Z133" s="1007"/>
      <c r="AA133" s="1007"/>
      <c r="AB133" s="1004"/>
      <c r="AC133" s="1004"/>
      <c r="AD133" s="1007"/>
      <c r="AE133" s="1007"/>
      <c r="AF133" s="1007"/>
      <c r="AG133" s="1007"/>
      <c r="AH133" s="1007"/>
      <c r="AI133" s="1007"/>
      <c r="AJ133" s="1007"/>
      <c r="AK133" s="1007"/>
      <c r="AL133" s="958"/>
      <c r="AM133" s="958"/>
      <c r="AN133" s="958"/>
      <c r="AO133" s="958"/>
      <c r="AP133" s="958"/>
      <c r="AQ133" s="958"/>
      <c r="AR133" s="958"/>
      <c r="AS133" s="958"/>
      <c r="AT133" s="958"/>
      <c r="AU133" s="958"/>
      <c r="AV133" s="958"/>
      <c r="AW133" s="124"/>
      <c r="AX133" s="124"/>
      <c r="AY133" s="124"/>
      <c r="AZ133" s="1008"/>
      <c r="BA133" s="1008"/>
      <c r="BB133" s="1008"/>
      <c r="BC133" s="1008"/>
      <c r="BD133" s="1008"/>
      <c r="BE133" s="1008"/>
      <c r="BF133" s="1008"/>
      <c r="BG133" s="1004"/>
      <c r="BH133" s="1004"/>
      <c r="BI133" s="1004"/>
      <c r="BJ133" s="1004"/>
      <c r="BK133" s="1004"/>
      <c r="BL133" s="1004"/>
      <c r="BM133" s="1004"/>
      <c r="BN133" s="1004"/>
      <c r="BO133" s="1004"/>
      <c r="BP133" s="1004"/>
    </row>
    <row r="134" spans="1:68" ht="15" customHeight="1">
      <c r="A134" s="1001"/>
      <c r="B134" s="1002"/>
      <c r="C134" s="1002"/>
      <c r="D134" s="1002"/>
      <c r="E134" s="1002"/>
      <c r="F134" s="1002"/>
      <c r="G134" s="1002"/>
      <c r="H134" s="1002"/>
      <c r="I134" s="1002"/>
      <c r="J134" s="1002"/>
      <c r="K134" s="1002"/>
      <c r="L134" s="1002"/>
      <c r="M134" s="1001"/>
      <c r="N134" s="1003"/>
      <c r="O134" s="124"/>
      <c r="P134" s="124"/>
      <c r="Q134" s="124"/>
      <c r="R134" s="1004"/>
      <c r="S134" s="1004"/>
      <c r="T134" s="1004"/>
      <c r="U134" s="1004"/>
      <c r="V134" s="1004"/>
      <c r="W134" s="1004"/>
      <c r="X134" s="1004"/>
      <c r="Y134" s="1004"/>
      <c r="Z134" s="1007"/>
      <c r="AA134" s="1007"/>
      <c r="AB134" s="1004"/>
      <c r="AC134" s="1004"/>
      <c r="AD134" s="1009"/>
      <c r="AE134" s="1010"/>
      <c r="AF134" s="1010"/>
      <c r="AG134" s="948"/>
      <c r="AH134" s="1009"/>
      <c r="AI134" s="1010"/>
      <c r="AJ134" s="1010"/>
      <c r="AK134" s="948"/>
      <c r="AL134" s="958"/>
      <c r="AM134" s="958"/>
      <c r="AN134" s="958"/>
      <c r="AO134" s="1002"/>
      <c r="AP134" s="1002"/>
      <c r="AQ134" s="1002"/>
      <c r="AR134" s="1002"/>
      <c r="AS134" s="958"/>
      <c r="AT134" s="958"/>
      <c r="AU134" s="958"/>
      <c r="AV134" s="958"/>
      <c r="AW134" s="124"/>
      <c r="AX134" s="124"/>
      <c r="AY134" s="124"/>
      <c r="AZ134" s="1008"/>
      <c r="BA134" s="1008"/>
      <c r="BB134" s="1008"/>
      <c r="BC134" s="1008"/>
      <c r="BD134" s="1008"/>
      <c r="BE134" s="1008"/>
      <c r="BF134" s="1008"/>
      <c r="BG134" s="1004"/>
      <c r="BH134" s="1004"/>
      <c r="BI134" s="1004"/>
      <c r="BJ134" s="1004"/>
      <c r="BK134" s="1004"/>
      <c r="BL134" s="1004"/>
      <c r="BM134" s="1004"/>
      <c r="BN134" s="1004"/>
      <c r="BO134" s="1004"/>
      <c r="BP134" s="1004"/>
    </row>
    <row r="135" spans="1:68" ht="15" customHeight="1">
      <c r="A135" s="1002"/>
      <c r="B135" s="1049"/>
      <c r="C135" s="1049"/>
      <c r="D135" s="1049"/>
      <c r="E135" s="1049"/>
      <c r="F135" s="1049"/>
      <c r="G135" s="1032"/>
      <c r="H135" s="958"/>
      <c r="I135" s="958"/>
      <c r="J135" s="958"/>
      <c r="K135" s="958"/>
      <c r="L135" s="958"/>
      <c r="M135" s="1050"/>
      <c r="N135" s="1050"/>
      <c r="O135" s="1049"/>
      <c r="P135" s="1004"/>
      <c r="Q135" s="1004"/>
      <c r="R135" s="1049"/>
      <c r="S135" s="1049"/>
      <c r="T135" s="1049"/>
      <c r="U135" s="1051"/>
      <c r="V135" s="1051"/>
      <c r="W135" s="1051"/>
      <c r="X135" s="1051"/>
      <c r="Y135" s="1050"/>
      <c r="Z135" s="1032"/>
      <c r="AA135" s="1050"/>
      <c r="AB135" s="1052"/>
      <c r="AC135" s="1050"/>
      <c r="AD135" s="1053"/>
      <c r="AE135" s="1053"/>
      <c r="AF135" s="1053"/>
      <c r="AG135" s="1053"/>
      <c r="AH135" s="1053"/>
      <c r="AI135" s="1053"/>
      <c r="AJ135" s="1053"/>
      <c r="AK135" s="1053"/>
      <c r="AL135" s="1054"/>
      <c r="AM135" s="1054"/>
      <c r="AN135" s="1054"/>
      <c r="AO135" s="1054"/>
      <c r="AP135" s="1054"/>
      <c r="AQ135" s="1054"/>
      <c r="AR135" s="1054"/>
      <c r="AS135" s="1054"/>
      <c r="AT135" s="1054"/>
      <c r="AU135" s="1054"/>
      <c r="AV135" s="1054"/>
      <c r="AW135" s="1055"/>
      <c r="AX135" s="1055"/>
      <c r="AY135" s="1055"/>
      <c r="AZ135" s="1056"/>
      <c r="BA135" s="1056"/>
      <c r="BB135" s="1056"/>
      <c r="BC135" s="1056"/>
      <c r="BD135" s="1056"/>
      <c r="BE135" s="1056"/>
      <c r="BF135" s="1056"/>
      <c r="BG135" s="1057"/>
      <c r="BH135" s="1005"/>
      <c r="BI135" s="1005"/>
      <c r="BJ135" s="1005"/>
      <c r="BK135" s="1005"/>
      <c r="BL135" s="1005"/>
      <c r="BM135" s="1005"/>
      <c r="BN135" s="1005"/>
      <c r="BO135" s="1005"/>
      <c r="BP135" s="1005"/>
    </row>
    <row r="136" spans="1:68" ht="15" customHeight="1">
      <c r="A136" s="1002"/>
      <c r="B136" s="1049"/>
      <c r="C136" s="1049"/>
      <c r="D136" s="1049"/>
      <c r="E136" s="1049"/>
      <c r="F136" s="1049"/>
      <c r="G136" s="958"/>
      <c r="H136" s="958"/>
      <c r="I136" s="958"/>
      <c r="J136" s="958"/>
      <c r="K136" s="958"/>
      <c r="L136" s="958"/>
      <c r="M136" s="1050"/>
      <c r="N136" s="1050"/>
      <c r="O136" s="1058"/>
      <c r="P136" s="1016"/>
      <c r="Q136" s="1016"/>
      <c r="R136" s="1049"/>
      <c r="S136" s="1049"/>
      <c r="T136" s="1049"/>
      <c r="U136" s="1051"/>
      <c r="V136" s="1051"/>
      <c r="W136" s="1051"/>
      <c r="X136" s="1051"/>
      <c r="Y136" s="1050"/>
      <c r="Z136" s="1032"/>
      <c r="AA136" s="1050"/>
      <c r="AB136" s="1052"/>
      <c r="AC136" s="1050"/>
      <c r="AD136" s="1053"/>
      <c r="AE136" s="1053"/>
      <c r="AF136" s="1053"/>
      <c r="AG136" s="1053"/>
      <c r="AH136" s="1053"/>
      <c r="AI136" s="1053"/>
      <c r="AJ136" s="1053"/>
      <c r="AK136" s="1053"/>
      <c r="AL136" s="1054"/>
      <c r="AM136" s="1054"/>
      <c r="AN136" s="1054"/>
      <c r="AO136" s="1054"/>
      <c r="AP136" s="1054"/>
      <c r="AQ136" s="1054"/>
      <c r="AR136" s="1054"/>
      <c r="AS136" s="1054"/>
      <c r="AT136" s="1054"/>
      <c r="AU136" s="1054"/>
      <c r="AV136" s="1054"/>
      <c r="AW136" s="1055"/>
      <c r="AX136" s="1055"/>
      <c r="AY136" s="1055"/>
      <c r="AZ136" s="1056"/>
      <c r="BA136" s="1056"/>
      <c r="BB136" s="1056"/>
      <c r="BC136" s="1056"/>
      <c r="BD136" s="1056"/>
      <c r="BE136" s="1056"/>
      <c r="BF136" s="1056"/>
      <c r="BG136" s="1005"/>
      <c r="BH136" s="1005"/>
      <c r="BI136" s="1005"/>
      <c r="BJ136" s="1005"/>
      <c r="BK136" s="1005"/>
      <c r="BL136" s="1005"/>
      <c r="BM136" s="1005"/>
      <c r="BN136" s="1005"/>
      <c r="BO136" s="1005"/>
      <c r="BP136" s="1005"/>
    </row>
    <row r="137" spans="1:68" ht="15" customHeight="1">
      <c r="A137" s="1002"/>
      <c r="B137" s="1049"/>
      <c r="C137" s="1049"/>
      <c r="D137" s="1049"/>
      <c r="E137" s="1049"/>
      <c r="F137" s="1049"/>
      <c r="G137" s="958"/>
      <c r="H137" s="958"/>
      <c r="I137" s="958"/>
      <c r="J137" s="958"/>
      <c r="K137" s="958"/>
      <c r="L137" s="958"/>
      <c r="M137" s="1050"/>
      <c r="N137" s="1050"/>
      <c r="O137" s="1016"/>
      <c r="P137" s="1016"/>
      <c r="Q137" s="1016"/>
      <c r="R137" s="1049"/>
      <c r="S137" s="1049"/>
      <c r="T137" s="1049"/>
      <c r="U137" s="1059"/>
      <c r="V137" s="1059"/>
      <c r="W137" s="1059"/>
      <c r="X137" s="1032"/>
      <c r="Y137" s="1060"/>
      <c r="Z137" s="1032"/>
      <c r="AA137" s="1060"/>
      <c r="AB137" s="1052"/>
      <c r="AC137" s="1060"/>
      <c r="AD137" s="1034"/>
      <c r="AE137" s="1061"/>
      <c r="AF137" s="1061"/>
      <c r="AG137" s="1034"/>
      <c r="AH137" s="1034"/>
      <c r="AI137" s="1061"/>
      <c r="AJ137" s="1061"/>
      <c r="AK137" s="1034"/>
      <c r="AL137" s="1054"/>
      <c r="AM137" s="1054"/>
      <c r="AN137" s="1054"/>
      <c r="AO137" s="1054"/>
      <c r="AP137" s="1054"/>
      <c r="AQ137" s="1054"/>
      <c r="AR137" s="1054"/>
      <c r="AS137" s="1054"/>
      <c r="AT137" s="1054"/>
      <c r="AU137" s="1054"/>
      <c r="AV137" s="1054"/>
      <c r="AW137" s="1055"/>
      <c r="AX137" s="1055"/>
      <c r="AY137" s="1055"/>
      <c r="AZ137" s="1049"/>
      <c r="BA137" s="1049"/>
      <c r="BB137" s="1049"/>
      <c r="BC137" s="1049"/>
      <c r="BD137" s="1049"/>
      <c r="BE137" s="1049"/>
      <c r="BF137" s="1049"/>
      <c r="BG137" s="1005"/>
      <c r="BH137" s="1005"/>
      <c r="BI137" s="1005"/>
      <c r="BJ137" s="1005"/>
      <c r="BK137" s="1005"/>
      <c r="BL137" s="1005"/>
      <c r="BM137" s="1005"/>
      <c r="BN137" s="1005"/>
      <c r="BO137" s="1005"/>
      <c r="BP137" s="1005"/>
    </row>
    <row r="138" spans="1:68" ht="15" customHeight="1">
      <c r="A138" s="1002"/>
      <c r="B138" s="1049"/>
      <c r="C138" s="1049"/>
      <c r="D138" s="1049"/>
      <c r="E138" s="1049"/>
      <c r="F138" s="1049"/>
      <c r="G138" s="1032"/>
      <c r="H138" s="958"/>
      <c r="I138" s="958"/>
      <c r="J138" s="958"/>
      <c r="K138" s="958"/>
      <c r="L138" s="958"/>
      <c r="M138" s="1050"/>
      <c r="N138" s="1050"/>
      <c r="O138" s="1049"/>
      <c r="P138" s="1004"/>
      <c r="Q138" s="1004"/>
      <c r="R138" s="1049"/>
      <c r="S138" s="1049"/>
      <c r="T138" s="1049"/>
      <c r="U138" s="1051"/>
      <c r="V138" s="1051"/>
      <c r="W138" s="1051"/>
      <c r="X138" s="1051"/>
      <c r="Y138" s="1050"/>
      <c r="Z138" s="1032"/>
      <c r="AA138" s="1050"/>
      <c r="AB138" s="1052"/>
      <c r="AC138" s="1050"/>
      <c r="AD138" s="1053"/>
      <c r="AE138" s="1053"/>
      <c r="AF138" s="1053"/>
      <c r="AG138" s="1053"/>
      <c r="AH138" s="1053"/>
      <c r="AI138" s="1053"/>
      <c r="AJ138" s="1053"/>
      <c r="AK138" s="1053"/>
      <c r="AL138" s="1054"/>
      <c r="AM138" s="1054"/>
      <c r="AN138" s="1054"/>
      <c r="AO138" s="1054"/>
      <c r="AP138" s="1054"/>
      <c r="AQ138" s="1054"/>
      <c r="AR138" s="1054"/>
      <c r="AS138" s="1054"/>
      <c r="AT138" s="1054"/>
      <c r="AU138" s="1054"/>
      <c r="AV138" s="1054"/>
      <c r="AW138" s="1055"/>
      <c r="AX138" s="1055"/>
      <c r="AY138" s="1055"/>
      <c r="AZ138" s="1056"/>
      <c r="BA138" s="1056"/>
      <c r="BB138" s="1056"/>
      <c r="BC138" s="1056"/>
      <c r="BD138" s="1056"/>
      <c r="BE138" s="1056"/>
      <c r="BF138" s="1056"/>
      <c r="BG138" s="1057"/>
      <c r="BH138" s="1005"/>
      <c r="BI138" s="1005"/>
      <c r="BJ138" s="1005"/>
      <c r="BK138" s="1005"/>
      <c r="BL138" s="1005"/>
      <c r="BM138" s="1005"/>
      <c r="BN138" s="1005"/>
      <c r="BO138" s="1005"/>
      <c r="BP138" s="1005"/>
    </row>
    <row r="139" spans="1:68" ht="15" customHeight="1">
      <c r="A139" s="1002"/>
      <c r="B139" s="1049"/>
      <c r="C139" s="1049"/>
      <c r="D139" s="1049"/>
      <c r="E139" s="1049"/>
      <c r="F139" s="1049"/>
      <c r="G139" s="958"/>
      <c r="H139" s="958"/>
      <c r="I139" s="958"/>
      <c r="J139" s="958"/>
      <c r="K139" s="958"/>
      <c r="L139" s="958"/>
      <c r="M139" s="1050"/>
      <c r="N139" s="1050"/>
      <c r="O139" s="1058"/>
      <c r="P139" s="1016"/>
      <c r="Q139" s="1016"/>
      <c r="R139" s="1049"/>
      <c r="S139" s="1049"/>
      <c r="T139" s="1049"/>
      <c r="U139" s="1051"/>
      <c r="V139" s="1051"/>
      <c r="W139" s="1051"/>
      <c r="X139" s="1051"/>
      <c r="Y139" s="1050"/>
      <c r="Z139" s="1032"/>
      <c r="AA139" s="1050"/>
      <c r="AB139" s="1052"/>
      <c r="AC139" s="1050"/>
      <c r="AD139" s="1053"/>
      <c r="AE139" s="1053"/>
      <c r="AF139" s="1053"/>
      <c r="AG139" s="1053"/>
      <c r="AH139" s="1053"/>
      <c r="AI139" s="1053"/>
      <c r="AJ139" s="1053"/>
      <c r="AK139" s="1053"/>
      <c r="AL139" s="1054"/>
      <c r="AM139" s="1054"/>
      <c r="AN139" s="1054"/>
      <c r="AO139" s="1054"/>
      <c r="AP139" s="1054"/>
      <c r="AQ139" s="1054"/>
      <c r="AR139" s="1054"/>
      <c r="AS139" s="1054"/>
      <c r="AT139" s="1054"/>
      <c r="AU139" s="1054"/>
      <c r="AV139" s="1054"/>
      <c r="AW139" s="1055"/>
      <c r="AX139" s="1055"/>
      <c r="AY139" s="1055"/>
      <c r="AZ139" s="1056"/>
      <c r="BA139" s="1056"/>
      <c r="BB139" s="1056"/>
      <c r="BC139" s="1056"/>
      <c r="BD139" s="1056"/>
      <c r="BE139" s="1056"/>
      <c r="BF139" s="1056"/>
      <c r="BG139" s="1005"/>
      <c r="BH139" s="1005"/>
      <c r="BI139" s="1005"/>
      <c r="BJ139" s="1005"/>
      <c r="BK139" s="1005"/>
      <c r="BL139" s="1005"/>
      <c r="BM139" s="1005"/>
      <c r="BN139" s="1005"/>
      <c r="BO139" s="1005"/>
      <c r="BP139" s="1005"/>
    </row>
    <row r="140" spans="1:68" ht="15" customHeight="1">
      <c r="A140" s="1002"/>
      <c r="B140" s="1049"/>
      <c r="C140" s="1049"/>
      <c r="D140" s="1049"/>
      <c r="E140" s="1049"/>
      <c r="F140" s="1049"/>
      <c r="G140" s="958"/>
      <c r="H140" s="958"/>
      <c r="I140" s="958"/>
      <c r="J140" s="958"/>
      <c r="K140" s="958"/>
      <c r="L140" s="958"/>
      <c r="M140" s="1050"/>
      <c r="N140" s="1050"/>
      <c r="O140" s="1016"/>
      <c r="P140" s="1016"/>
      <c r="Q140" s="1016"/>
      <c r="R140" s="1049"/>
      <c r="S140" s="1049"/>
      <c r="T140" s="1049"/>
      <c r="U140" s="1059"/>
      <c r="V140" s="1059"/>
      <c r="W140" s="1059"/>
      <c r="X140" s="1032"/>
      <c r="Y140" s="1060"/>
      <c r="Z140" s="1032"/>
      <c r="AA140" s="1060"/>
      <c r="AB140" s="1052"/>
      <c r="AC140" s="1060"/>
      <c r="AD140" s="1034"/>
      <c r="AE140" s="1061"/>
      <c r="AF140" s="1061"/>
      <c r="AG140" s="1034"/>
      <c r="AH140" s="1034"/>
      <c r="AI140" s="1061"/>
      <c r="AJ140" s="1061"/>
      <c r="AK140" s="1034"/>
      <c r="AL140" s="1054"/>
      <c r="AM140" s="1054"/>
      <c r="AN140" s="1054"/>
      <c r="AO140" s="1054"/>
      <c r="AP140" s="1054"/>
      <c r="AQ140" s="1054"/>
      <c r="AR140" s="1054"/>
      <c r="AS140" s="1054"/>
      <c r="AT140" s="1054"/>
      <c r="AU140" s="1054"/>
      <c r="AV140" s="1054"/>
      <c r="AW140" s="1055"/>
      <c r="AX140" s="1055"/>
      <c r="AY140" s="1055"/>
      <c r="AZ140" s="1049"/>
      <c r="BA140" s="1049"/>
      <c r="BB140" s="1049"/>
      <c r="BC140" s="1049"/>
      <c r="BD140" s="1049"/>
      <c r="BE140" s="1049"/>
      <c r="BF140" s="1049"/>
      <c r="BG140" s="1005"/>
      <c r="BH140" s="1005"/>
      <c r="BI140" s="1005"/>
      <c r="BJ140" s="1005"/>
      <c r="BK140" s="1005"/>
      <c r="BL140" s="1005"/>
      <c r="BM140" s="1005"/>
      <c r="BN140" s="1005"/>
      <c r="BO140" s="1005"/>
      <c r="BP140" s="1005"/>
    </row>
    <row r="141" spans="1:68" ht="15" customHeight="1">
      <c r="A141" s="1002"/>
      <c r="B141" s="1049"/>
      <c r="C141" s="1049"/>
      <c r="D141" s="1049"/>
      <c r="E141" s="1049"/>
      <c r="F141" s="1049"/>
      <c r="G141" s="1032"/>
      <c r="H141" s="958"/>
      <c r="I141" s="958"/>
      <c r="J141" s="958"/>
      <c r="K141" s="958"/>
      <c r="L141" s="958"/>
      <c r="M141" s="1050"/>
      <c r="N141" s="1050"/>
      <c r="O141" s="1049"/>
      <c r="P141" s="1004"/>
      <c r="Q141" s="1004"/>
      <c r="R141" s="1049"/>
      <c r="S141" s="1049"/>
      <c r="T141" s="1049"/>
      <c r="U141" s="1051"/>
      <c r="V141" s="1051"/>
      <c r="W141" s="1051"/>
      <c r="X141" s="1051"/>
      <c r="Y141" s="1050"/>
      <c r="Z141" s="1032"/>
      <c r="AA141" s="1050"/>
      <c r="AB141" s="1052"/>
      <c r="AC141" s="1050"/>
      <c r="AD141" s="1053"/>
      <c r="AE141" s="1053"/>
      <c r="AF141" s="1053"/>
      <c r="AG141" s="1053"/>
      <c r="AH141" s="1053"/>
      <c r="AI141" s="1053"/>
      <c r="AJ141" s="1053"/>
      <c r="AK141" s="1053"/>
      <c r="AL141" s="1054"/>
      <c r="AM141" s="1054"/>
      <c r="AN141" s="1054"/>
      <c r="AO141" s="1054"/>
      <c r="AP141" s="1054"/>
      <c r="AQ141" s="1054"/>
      <c r="AR141" s="1054"/>
      <c r="AS141" s="1054"/>
      <c r="AT141" s="1054"/>
      <c r="AU141" s="1054"/>
      <c r="AV141" s="1054"/>
      <c r="AW141" s="1055"/>
      <c r="AX141" s="1055"/>
      <c r="AY141" s="1055"/>
      <c r="AZ141" s="1056"/>
      <c r="BA141" s="1056"/>
      <c r="BB141" s="1056"/>
      <c r="BC141" s="1056"/>
      <c r="BD141" s="1056"/>
      <c r="BE141" s="1056"/>
      <c r="BF141" s="1056"/>
      <c r="BG141" s="1057"/>
      <c r="BH141" s="1005"/>
      <c r="BI141" s="1005"/>
      <c r="BJ141" s="1005"/>
      <c r="BK141" s="1005"/>
      <c r="BL141" s="1005"/>
      <c r="BM141" s="1005"/>
      <c r="BN141" s="1005"/>
      <c r="BO141" s="1005"/>
      <c r="BP141" s="1005"/>
    </row>
    <row r="142" spans="1:68" ht="15" customHeight="1">
      <c r="A142" s="1002"/>
      <c r="B142" s="1049"/>
      <c r="C142" s="1049"/>
      <c r="D142" s="1049"/>
      <c r="E142" s="1049"/>
      <c r="F142" s="1049"/>
      <c r="G142" s="958"/>
      <c r="H142" s="958"/>
      <c r="I142" s="958"/>
      <c r="J142" s="958"/>
      <c r="K142" s="958"/>
      <c r="L142" s="958"/>
      <c r="M142" s="1050"/>
      <c r="N142" s="1050"/>
      <c r="O142" s="1058"/>
      <c r="P142" s="1016"/>
      <c r="Q142" s="1016"/>
      <c r="R142" s="1049"/>
      <c r="S142" s="1049"/>
      <c r="T142" s="1049"/>
      <c r="U142" s="1051"/>
      <c r="V142" s="1051"/>
      <c r="W142" s="1051"/>
      <c r="X142" s="1051"/>
      <c r="Y142" s="1050"/>
      <c r="Z142" s="1032"/>
      <c r="AA142" s="1050"/>
      <c r="AB142" s="1052"/>
      <c r="AC142" s="1050"/>
      <c r="AD142" s="1053"/>
      <c r="AE142" s="1053"/>
      <c r="AF142" s="1053"/>
      <c r="AG142" s="1053"/>
      <c r="AH142" s="1053"/>
      <c r="AI142" s="1053"/>
      <c r="AJ142" s="1053"/>
      <c r="AK142" s="1053"/>
      <c r="AL142" s="1054"/>
      <c r="AM142" s="1054"/>
      <c r="AN142" s="1054"/>
      <c r="AO142" s="1054"/>
      <c r="AP142" s="1054"/>
      <c r="AQ142" s="1054"/>
      <c r="AR142" s="1054"/>
      <c r="AS142" s="1054"/>
      <c r="AT142" s="1054"/>
      <c r="AU142" s="1054"/>
      <c r="AV142" s="1054"/>
      <c r="AW142" s="1055"/>
      <c r="AX142" s="1055"/>
      <c r="AY142" s="1055"/>
      <c r="AZ142" s="1056"/>
      <c r="BA142" s="1056"/>
      <c r="BB142" s="1056"/>
      <c r="BC142" s="1056"/>
      <c r="BD142" s="1056"/>
      <c r="BE142" s="1056"/>
      <c r="BF142" s="1056"/>
      <c r="BG142" s="1019"/>
      <c r="BH142" s="1019"/>
      <c r="BI142" s="1019"/>
      <c r="BJ142" s="1019"/>
      <c r="BK142" s="1019"/>
      <c r="BL142" s="1019"/>
      <c r="BM142" s="1019"/>
      <c r="BN142" s="1019"/>
      <c r="BO142" s="1019"/>
      <c r="BP142" s="1019"/>
    </row>
    <row r="143" spans="1:68" ht="15" customHeight="1">
      <c r="A143" s="1002"/>
      <c r="B143" s="1049"/>
      <c r="C143" s="1049"/>
      <c r="D143" s="1049"/>
      <c r="E143" s="1049"/>
      <c r="F143" s="1049"/>
      <c r="G143" s="958"/>
      <c r="H143" s="958"/>
      <c r="I143" s="958"/>
      <c r="J143" s="958"/>
      <c r="K143" s="958"/>
      <c r="L143" s="958"/>
      <c r="M143" s="1050"/>
      <c r="N143" s="1050"/>
      <c r="O143" s="1016"/>
      <c r="P143" s="1016"/>
      <c r="Q143" s="1016"/>
      <c r="R143" s="1049"/>
      <c r="S143" s="1049"/>
      <c r="T143" s="1049"/>
      <c r="U143" s="1059"/>
      <c r="V143" s="1059"/>
      <c r="W143" s="1059"/>
      <c r="X143" s="1032"/>
      <c r="Y143" s="1060"/>
      <c r="Z143" s="1032"/>
      <c r="AA143" s="1060"/>
      <c r="AB143" s="1052"/>
      <c r="AC143" s="1060"/>
      <c r="AD143" s="1034"/>
      <c r="AE143" s="1061"/>
      <c r="AF143" s="1061"/>
      <c r="AG143" s="1034"/>
      <c r="AH143" s="1034"/>
      <c r="AI143" s="1061"/>
      <c r="AJ143" s="1061"/>
      <c r="AK143" s="1034"/>
      <c r="AL143" s="1054"/>
      <c r="AM143" s="1054"/>
      <c r="AN143" s="1054"/>
      <c r="AO143" s="1054"/>
      <c r="AP143" s="1054"/>
      <c r="AQ143" s="1054"/>
      <c r="AR143" s="1054"/>
      <c r="AS143" s="1054"/>
      <c r="AT143" s="1054"/>
      <c r="AU143" s="1054"/>
      <c r="AV143" s="1054"/>
      <c r="AW143" s="1055"/>
      <c r="AX143" s="1055"/>
      <c r="AY143" s="1055"/>
      <c r="AZ143" s="1049"/>
      <c r="BA143" s="1049"/>
      <c r="BB143" s="1049"/>
      <c r="BC143" s="1049"/>
      <c r="BD143" s="1049"/>
      <c r="BE143" s="1049"/>
      <c r="BF143" s="1049"/>
      <c r="BG143" s="1019"/>
      <c r="BH143" s="1019"/>
      <c r="BI143" s="1019"/>
      <c r="BJ143" s="1019"/>
      <c r="BK143" s="1019"/>
      <c r="BL143" s="1019"/>
      <c r="BM143" s="1019"/>
      <c r="BN143" s="1019"/>
      <c r="BO143" s="1019"/>
      <c r="BP143" s="1019"/>
    </row>
    <row r="144" spans="1:68" ht="15" customHeight="1">
      <c r="A144" s="1002"/>
      <c r="B144" s="1049"/>
      <c r="C144" s="1049"/>
      <c r="D144" s="1049"/>
      <c r="E144" s="1049"/>
      <c r="F144" s="1049"/>
      <c r="G144" s="1032"/>
      <c r="H144" s="958"/>
      <c r="I144" s="958"/>
      <c r="J144" s="958"/>
      <c r="K144" s="958"/>
      <c r="L144" s="958"/>
      <c r="M144" s="1050"/>
      <c r="N144" s="1050"/>
      <c r="O144" s="1049"/>
      <c r="P144" s="1004"/>
      <c r="Q144" s="1004"/>
      <c r="R144" s="1049"/>
      <c r="S144" s="1049"/>
      <c r="T144" s="1049"/>
      <c r="U144" s="1051"/>
      <c r="V144" s="1051"/>
      <c r="W144" s="1051"/>
      <c r="X144" s="1051"/>
      <c r="Y144" s="1050"/>
      <c r="Z144" s="1032"/>
      <c r="AA144" s="1050"/>
      <c r="AB144" s="1052"/>
      <c r="AC144" s="1050"/>
      <c r="AD144" s="1053"/>
      <c r="AE144" s="1053"/>
      <c r="AF144" s="1053"/>
      <c r="AG144" s="1053"/>
      <c r="AH144" s="1053"/>
      <c r="AI144" s="1053"/>
      <c r="AJ144" s="1053"/>
      <c r="AK144" s="1053"/>
      <c r="AL144" s="1054"/>
      <c r="AM144" s="1054"/>
      <c r="AN144" s="1054"/>
      <c r="AO144" s="1054"/>
      <c r="AP144" s="1054"/>
      <c r="AQ144" s="1054"/>
      <c r="AR144" s="1054"/>
      <c r="AS144" s="1054"/>
      <c r="AT144" s="1054"/>
      <c r="AU144" s="1054"/>
      <c r="AV144" s="1054"/>
      <c r="AW144" s="1055"/>
      <c r="AX144" s="1055"/>
      <c r="AY144" s="1055"/>
      <c r="AZ144" s="1056"/>
      <c r="BA144" s="1056"/>
      <c r="BB144" s="1056"/>
      <c r="BC144" s="1056"/>
      <c r="BD144" s="1056"/>
      <c r="BE144" s="1056"/>
      <c r="BF144" s="1056"/>
      <c r="BG144" s="1057"/>
      <c r="BH144" s="1019"/>
      <c r="BI144" s="1019"/>
      <c r="BJ144" s="1019"/>
      <c r="BK144" s="1019"/>
      <c r="BL144" s="1019"/>
      <c r="BM144" s="1019"/>
      <c r="BN144" s="1019"/>
      <c r="BO144" s="1019"/>
      <c r="BP144" s="1019"/>
    </row>
    <row r="145" spans="1:68" ht="15" customHeight="1">
      <c r="A145" s="1002"/>
      <c r="B145" s="1049"/>
      <c r="C145" s="1049"/>
      <c r="D145" s="1049"/>
      <c r="E145" s="1049"/>
      <c r="F145" s="1049"/>
      <c r="G145" s="958"/>
      <c r="H145" s="958"/>
      <c r="I145" s="958"/>
      <c r="J145" s="958"/>
      <c r="K145" s="958"/>
      <c r="L145" s="958"/>
      <c r="M145" s="1050"/>
      <c r="N145" s="1050"/>
      <c r="O145" s="1058"/>
      <c r="P145" s="1016"/>
      <c r="Q145" s="1016"/>
      <c r="R145" s="1049"/>
      <c r="S145" s="1049"/>
      <c r="T145" s="1049"/>
      <c r="U145" s="1051"/>
      <c r="V145" s="1051"/>
      <c r="W145" s="1051"/>
      <c r="X145" s="1051"/>
      <c r="Y145" s="1050"/>
      <c r="Z145" s="1032"/>
      <c r="AA145" s="1050"/>
      <c r="AB145" s="1052"/>
      <c r="AC145" s="1050"/>
      <c r="AD145" s="1053"/>
      <c r="AE145" s="1053"/>
      <c r="AF145" s="1053"/>
      <c r="AG145" s="1053"/>
      <c r="AH145" s="1053"/>
      <c r="AI145" s="1053"/>
      <c r="AJ145" s="1053"/>
      <c r="AK145" s="1053"/>
      <c r="AL145" s="1054"/>
      <c r="AM145" s="1054"/>
      <c r="AN145" s="1054"/>
      <c r="AO145" s="1054"/>
      <c r="AP145" s="1054"/>
      <c r="AQ145" s="1054"/>
      <c r="AR145" s="1054"/>
      <c r="AS145" s="1054"/>
      <c r="AT145" s="1054"/>
      <c r="AU145" s="1054"/>
      <c r="AV145" s="1054"/>
      <c r="AW145" s="1055"/>
      <c r="AX145" s="1055"/>
      <c r="AY145" s="1055"/>
      <c r="AZ145" s="1056"/>
      <c r="BA145" s="1056"/>
      <c r="BB145" s="1056"/>
      <c r="BC145" s="1056"/>
      <c r="BD145" s="1056"/>
      <c r="BE145" s="1056"/>
      <c r="BF145" s="1056"/>
      <c r="BG145" s="1019"/>
      <c r="BH145" s="1019"/>
      <c r="BI145" s="1019"/>
      <c r="BJ145" s="1019"/>
      <c r="BK145" s="1019"/>
      <c r="BL145" s="1019"/>
      <c r="BM145" s="1019"/>
      <c r="BN145" s="1019"/>
      <c r="BO145" s="1019"/>
      <c r="BP145" s="1019"/>
    </row>
    <row r="146" spans="1:68" ht="15" customHeight="1">
      <c r="A146" s="1002"/>
      <c r="B146" s="1049"/>
      <c r="C146" s="1049"/>
      <c r="D146" s="1049"/>
      <c r="E146" s="1049"/>
      <c r="F146" s="1049"/>
      <c r="G146" s="958"/>
      <c r="H146" s="958"/>
      <c r="I146" s="958"/>
      <c r="J146" s="958"/>
      <c r="K146" s="958"/>
      <c r="L146" s="958"/>
      <c r="M146" s="1050"/>
      <c r="N146" s="1050"/>
      <c r="O146" s="1016"/>
      <c r="P146" s="1016"/>
      <c r="Q146" s="1016"/>
      <c r="R146" s="1049"/>
      <c r="S146" s="1049"/>
      <c r="T146" s="1049"/>
      <c r="U146" s="1059"/>
      <c r="V146" s="1059"/>
      <c r="W146" s="1059"/>
      <c r="X146" s="1032"/>
      <c r="Y146" s="1060"/>
      <c r="Z146" s="1032"/>
      <c r="AA146" s="1060"/>
      <c r="AB146" s="1052"/>
      <c r="AC146" s="1060"/>
      <c r="AD146" s="1034"/>
      <c r="AE146" s="1061"/>
      <c r="AF146" s="1061"/>
      <c r="AG146" s="1034"/>
      <c r="AH146" s="1034"/>
      <c r="AI146" s="1061"/>
      <c r="AJ146" s="1061"/>
      <c r="AK146" s="1034"/>
      <c r="AL146" s="1054"/>
      <c r="AM146" s="1054"/>
      <c r="AN146" s="1054"/>
      <c r="AO146" s="1054"/>
      <c r="AP146" s="1054"/>
      <c r="AQ146" s="1054"/>
      <c r="AR146" s="1054"/>
      <c r="AS146" s="1054"/>
      <c r="AT146" s="1054"/>
      <c r="AU146" s="1054"/>
      <c r="AV146" s="1054"/>
      <c r="AW146" s="1055"/>
      <c r="AX146" s="1055"/>
      <c r="AY146" s="1055"/>
      <c r="AZ146" s="1049"/>
      <c r="BA146" s="1049"/>
      <c r="BB146" s="1049"/>
      <c r="BC146" s="1049"/>
      <c r="BD146" s="1049"/>
      <c r="BE146" s="1049"/>
      <c r="BF146" s="1049"/>
      <c r="BG146" s="1019"/>
      <c r="BH146" s="1019"/>
      <c r="BI146" s="1019"/>
      <c r="BJ146" s="1019"/>
      <c r="BK146" s="1019"/>
      <c r="BL146" s="1019"/>
      <c r="BM146" s="1019"/>
      <c r="BN146" s="1019"/>
      <c r="BO146" s="1019"/>
      <c r="BP146" s="1019"/>
    </row>
    <row r="147" spans="1:68" ht="15" customHeight="1">
      <c r="A147" s="1002"/>
      <c r="B147" s="1049"/>
      <c r="C147" s="1049"/>
      <c r="D147" s="1049"/>
      <c r="E147" s="1049"/>
      <c r="F147" s="1049"/>
      <c r="G147" s="1032"/>
      <c r="H147" s="958"/>
      <c r="I147" s="958"/>
      <c r="J147" s="958"/>
      <c r="K147" s="958"/>
      <c r="L147" s="958"/>
      <c r="M147" s="1050"/>
      <c r="N147" s="1050"/>
      <c r="O147" s="1049"/>
      <c r="P147" s="1004"/>
      <c r="Q147" s="1004"/>
      <c r="R147" s="1049"/>
      <c r="S147" s="1049"/>
      <c r="T147" s="1049"/>
      <c r="U147" s="1051"/>
      <c r="V147" s="1051"/>
      <c r="W147" s="1051"/>
      <c r="X147" s="1051"/>
      <c r="Y147" s="1050"/>
      <c r="Z147" s="1032"/>
      <c r="AA147" s="1050"/>
      <c r="AB147" s="1052"/>
      <c r="AC147" s="1050"/>
      <c r="AD147" s="1053"/>
      <c r="AE147" s="1053"/>
      <c r="AF147" s="1053"/>
      <c r="AG147" s="1053"/>
      <c r="AH147" s="1053"/>
      <c r="AI147" s="1053"/>
      <c r="AJ147" s="1053"/>
      <c r="AK147" s="1053"/>
      <c r="AL147" s="1054"/>
      <c r="AM147" s="1054"/>
      <c r="AN147" s="1054"/>
      <c r="AO147" s="1054"/>
      <c r="AP147" s="1054"/>
      <c r="AQ147" s="1054"/>
      <c r="AR147" s="1054"/>
      <c r="AS147" s="1054"/>
      <c r="AT147" s="1054"/>
      <c r="AU147" s="1054"/>
      <c r="AV147" s="1054"/>
      <c r="AW147" s="1055"/>
      <c r="AX147" s="1055"/>
      <c r="AY147" s="1055"/>
      <c r="AZ147" s="1056"/>
      <c r="BA147" s="1056"/>
      <c r="BB147" s="1056"/>
      <c r="BC147" s="1056"/>
      <c r="BD147" s="1056"/>
      <c r="BE147" s="1056"/>
      <c r="BF147" s="1056"/>
      <c r="BG147" s="1057"/>
      <c r="BH147" s="1019"/>
      <c r="BI147" s="1019"/>
      <c r="BJ147" s="1019"/>
      <c r="BK147" s="1019"/>
      <c r="BL147" s="1019"/>
      <c r="BM147" s="1019"/>
      <c r="BN147" s="1019"/>
      <c r="BO147" s="1019"/>
      <c r="BP147" s="1019"/>
    </row>
    <row r="148" spans="1:68" ht="15" customHeight="1">
      <c r="A148" s="1002"/>
      <c r="B148" s="1049"/>
      <c r="C148" s="1049"/>
      <c r="D148" s="1049"/>
      <c r="E148" s="1049"/>
      <c r="F148" s="1049"/>
      <c r="G148" s="958"/>
      <c r="H148" s="958"/>
      <c r="I148" s="958"/>
      <c r="J148" s="958"/>
      <c r="K148" s="958"/>
      <c r="L148" s="958"/>
      <c r="M148" s="1050"/>
      <c r="N148" s="1050"/>
      <c r="O148" s="1058"/>
      <c r="P148" s="1016"/>
      <c r="Q148" s="1016"/>
      <c r="R148" s="1049"/>
      <c r="S148" s="1049"/>
      <c r="T148" s="1049"/>
      <c r="U148" s="1051"/>
      <c r="V148" s="1051"/>
      <c r="W148" s="1051"/>
      <c r="X148" s="1051"/>
      <c r="Y148" s="1050"/>
      <c r="Z148" s="1032"/>
      <c r="AA148" s="1050"/>
      <c r="AB148" s="1052"/>
      <c r="AC148" s="1050"/>
      <c r="AD148" s="1053"/>
      <c r="AE148" s="1053"/>
      <c r="AF148" s="1053"/>
      <c r="AG148" s="1053"/>
      <c r="AH148" s="1053"/>
      <c r="AI148" s="1053"/>
      <c r="AJ148" s="1053"/>
      <c r="AK148" s="1053"/>
      <c r="AL148" s="1054"/>
      <c r="AM148" s="1054"/>
      <c r="AN148" s="1054"/>
      <c r="AO148" s="1054"/>
      <c r="AP148" s="1054"/>
      <c r="AQ148" s="1054"/>
      <c r="AR148" s="1054"/>
      <c r="AS148" s="1054"/>
      <c r="AT148" s="1054"/>
      <c r="AU148" s="1054"/>
      <c r="AV148" s="1054"/>
      <c r="AW148" s="1055"/>
      <c r="AX148" s="1055"/>
      <c r="AY148" s="1055"/>
      <c r="AZ148" s="1056"/>
      <c r="BA148" s="1056"/>
      <c r="BB148" s="1056"/>
      <c r="BC148" s="1056"/>
      <c r="BD148" s="1056"/>
      <c r="BE148" s="1056"/>
      <c r="BF148" s="1056"/>
      <c r="BG148" s="1019"/>
      <c r="BH148" s="1019"/>
      <c r="BI148" s="1019"/>
      <c r="BJ148" s="1019"/>
      <c r="BK148" s="1019"/>
      <c r="BL148" s="1019"/>
      <c r="BM148" s="1019"/>
      <c r="BN148" s="1019"/>
      <c r="BO148" s="1019"/>
      <c r="BP148" s="1019"/>
    </row>
    <row r="149" spans="1:68" ht="15" customHeight="1">
      <c r="A149" s="1002"/>
      <c r="B149" s="1049"/>
      <c r="C149" s="1049"/>
      <c r="D149" s="1049"/>
      <c r="E149" s="1049"/>
      <c r="F149" s="1049"/>
      <c r="G149" s="958"/>
      <c r="H149" s="958"/>
      <c r="I149" s="958"/>
      <c r="J149" s="958"/>
      <c r="K149" s="958"/>
      <c r="L149" s="958"/>
      <c r="M149" s="1050"/>
      <c r="N149" s="1050"/>
      <c r="O149" s="1016"/>
      <c r="P149" s="1016"/>
      <c r="Q149" s="1016"/>
      <c r="R149" s="1049"/>
      <c r="S149" s="1049"/>
      <c r="T149" s="1049"/>
      <c r="U149" s="1059"/>
      <c r="V149" s="1059"/>
      <c r="W149" s="1059"/>
      <c r="X149" s="1032"/>
      <c r="Y149" s="1060"/>
      <c r="Z149" s="1032"/>
      <c r="AA149" s="1060"/>
      <c r="AB149" s="1052"/>
      <c r="AC149" s="1060"/>
      <c r="AD149" s="1034"/>
      <c r="AE149" s="1061"/>
      <c r="AF149" s="1061"/>
      <c r="AG149" s="1034"/>
      <c r="AH149" s="1034"/>
      <c r="AI149" s="1061"/>
      <c r="AJ149" s="1061"/>
      <c r="AK149" s="1034"/>
      <c r="AL149" s="1054"/>
      <c r="AM149" s="1054"/>
      <c r="AN149" s="1054"/>
      <c r="AO149" s="1054"/>
      <c r="AP149" s="1054"/>
      <c r="AQ149" s="1054"/>
      <c r="AR149" s="1054"/>
      <c r="AS149" s="1054"/>
      <c r="AT149" s="1054"/>
      <c r="AU149" s="1054"/>
      <c r="AV149" s="1054"/>
      <c r="AW149" s="1055"/>
      <c r="AX149" s="1055"/>
      <c r="AY149" s="1055"/>
      <c r="AZ149" s="1049"/>
      <c r="BA149" s="1049"/>
      <c r="BB149" s="1049"/>
      <c r="BC149" s="1049"/>
      <c r="BD149" s="1049"/>
      <c r="BE149" s="1049"/>
      <c r="BF149" s="1049"/>
      <c r="BG149" s="1019"/>
      <c r="BH149" s="1019"/>
      <c r="BI149" s="1019"/>
      <c r="BJ149" s="1019"/>
      <c r="BK149" s="1019"/>
      <c r="BL149" s="1019"/>
      <c r="BM149" s="1019"/>
      <c r="BN149" s="1019"/>
      <c r="BO149" s="1019"/>
      <c r="BP149" s="1019"/>
    </row>
    <row r="150" spans="1:68" ht="15" customHeight="1">
      <c r="A150" s="1002"/>
      <c r="B150" s="1049"/>
      <c r="C150" s="1049"/>
      <c r="D150" s="1049"/>
      <c r="E150" s="1049"/>
      <c r="F150" s="1049"/>
      <c r="G150" s="1032"/>
      <c r="H150" s="958"/>
      <c r="I150" s="958"/>
      <c r="J150" s="958"/>
      <c r="K150" s="958"/>
      <c r="L150" s="958"/>
      <c r="M150" s="1050"/>
      <c r="N150" s="1050"/>
      <c r="O150" s="1049"/>
      <c r="P150" s="1004"/>
      <c r="Q150" s="1004"/>
      <c r="R150" s="1049"/>
      <c r="S150" s="1049"/>
      <c r="T150" s="1049"/>
      <c r="U150" s="1051"/>
      <c r="V150" s="1051"/>
      <c r="W150" s="1051"/>
      <c r="X150" s="1051"/>
      <c r="Y150" s="1050"/>
      <c r="Z150" s="1032"/>
      <c r="AA150" s="1050"/>
      <c r="AB150" s="1052"/>
      <c r="AC150" s="1050"/>
      <c r="AD150" s="1053"/>
      <c r="AE150" s="1053"/>
      <c r="AF150" s="1053"/>
      <c r="AG150" s="1053"/>
      <c r="AH150" s="1053"/>
      <c r="AI150" s="1053"/>
      <c r="AJ150" s="1053"/>
      <c r="AK150" s="1053"/>
      <c r="AL150" s="1054"/>
      <c r="AM150" s="1054"/>
      <c r="AN150" s="1054"/>
      <c r="AO150" s="1054"/>
      <c r="AP150" s="1054"/>
      <c r="AQ150" s="1054"/>
      <c r="AR150" s="1054"/>
      <c r="AS150" s="1054"/>
      <c r="AT150" s="1054"/>
      <c r="AU150" s="1054"/>
      <c r="AV150" s="1054"/>
      <c r="AW150" s="1055"/>
      <c r="AX150" s="1055"/>
      <c r="AY150" s="1055"/>
      <c r="AZ150" s="1056"/>
      <c r="BA150" s="1056"/>
      <c r="BB150" s="1056"/>
      <c r="BC150" s="1056"/>
      <c r="BD150" s="1056"/>
      <c r="BE150" s="1056"/>
      <c r="BF150" s="1056"/>
      <c r="BG150" s="1057"/>
      <c r="BH150" s="1019"/>
      <c r="BI150" s="1019"/>
      <c r="BJ150" s="1019"/>
      <c r="BK150" s="1019"/>
      <c r="BL150" s="1019"/>
      <c r="BM150" s="1019"/>
      <c r="BN150" s="1019"/>
      <c r="BO150" s="1019"/>
      <c r="BP150" s="1019"/>
    </row>
    <row r="151" spans="1:68" ht="15" customHeight="1">
      <c r="A151" s="1002"/>
      <c r="B151" s="1049"/>
      <c r="C151" s="1049"/>
      <c r="D151" s="1049"/>
      <c r="E151" s="1049"/>
      <c r="F151" s="1049"/>
      <c r="G151" s="958"/>
      <c r="H151" s="958"/>
      <c r="I151" s="958"/>
      <c r="J151" s="958"/>
      <c r="K151" s="958"/>
      <c r="L151" s="958"/>
      <c r="M151" s="1050"/>
      <c r="N151" s="1050"/>
      <c r="O151" s="1058"/>
      <c r="P151" s="1016"/>
      <c r="Q151" s="1016"/>
      <c r="R151" s="1049"/>
      <c r="S151" s="1049"/>
      <c r="T151" s="1049"/>
      <c r="U151" s="1051"/>
      <c r="V151" s="1051"/>
      <c r="W151" s="1051"/>
      <c r="X151" s="1051"/>
      <c r="Y151" s="1050"/>
      <c r="Z151" s="1032"/>
      <c r="AA151" s="1050"/>
      <c r="AB151" s="1052"/>
      <c r="AC151" s="1050"/>
      <c r="AD151" s="1053"/>
      <c r="AE151" s="1053"/>
      <c r="AF151" s="1053"/>
      <c r="AG151" s="1053"/>
      <c r="AH151" s="1053"/>
      <c r="AI151" s="1053"/>
      <c r="AJ151" s="1053"/>
      <c r="AK151" s="1053"/>
      <c r="AL151" s="1054"/>
      <c r="AM151" s="1054"/>
      <c r="AN151" s="1054"/>
      <c r="AO151" s="1054"/>
      <c r="AP151" s="1054"/>
      <c r="AQ151" s="1054"/>
      <c r="AR151" s="1054"/>
      <c r="AS151" s="1054"/>
      <c r="AT151" s="1054"/>
      <c r="AU151" s="1054"/>
      <c r="AV151" s="1054"/>
      <c r="AW151" s="1055"/>
      <c r="AX151" s="1055"/>
      <c r="AY151" s="1055"/>
      <c r="AZ151" s="1056"/>
      <c r="BA151" s="1056"/>
      <c r="BB151" s="1056"/>
      <c r="BC151" s="1056"/>
      <c r="BD151" s="1056"/>
      <c r="BE151" s="1056"/>
      <c r="BF151" s="1056"/>
      <c r="BG151" s="1019"/>
      <c r="BH151" s="1019"/>
      <c r="BI151" s="1019"/>
      <c r="BJ151" s="1019"/>
      <c r="BK151" s="1019"/>
      <c r="BL151" s="1019"/>
      <c r="BM151" s="1019"/>
      <c r="BN151" s="1019"/>
      <c r="BO151" s="1019"/>
      <c r="BP151" s="1019"/>
    </row>
    <row r="152" spans="1:68" ht="15" customHeight="1">
      <c r="A152" s="1002"/>
      <c r="B152" s="1049"/>
      <c r="C152" s="1049"/>
      <c r="D152" s="1049"/>
      <c r="E152" s="1049"/>
      <c r="F152" s="1049"/>
      <c r="G152" s="958"/>
      <c r="H152" s="958"/>
      <c r="I152" s="958"/>
      <c r="J152" s="958"/>
      <c r="K152" s="958"/>
      <c r="L152" s="958"/>
      <c r="M152" s="1050"/>
      <c r="N152" s="1050"/>
      <c r="O152" s="1016"/>
      <c r="P152" s="1016"/>
      <c r="Q152" s="1016"/>
      <c r="R152" s="1049"/>
      <c r="S152" s="1049"/>
      <c r="T152" s="1049"/>
      <c r="U152" s="1059"/>
      <c r="V152" s="1059"/>
      <c r="W152" s="1059"/>
      <c r="X152" s="1032"/>
      <c r="Y152" s="1060"/>
      <c r="Z152" s="1032"/>
      <c r="AA152" s="1060"/>
      <c r="AB152" s="1052"/>
      <c r="AC152" s="1060"/>
      <c r="AD152" s="1034"/>
      <c r="AE152" s="1061"/>
      <c r="AF152" s="1061"/>
      <c r="AG152" s="1034"/>
      <c r="AH152" s="1034"/>
      <c r="AI152" s="1061"/>
      <c r="AJ152" s="1061"/>
      <c r="AK152" s="1034"/>
      <c r="AL152" s="1054"/>
      <c r="AM152" s="1054"/>
      <c r="AN152" s="1054"/>
      <c r="AO152" s="1054"/>
      <c r="AP152" s="1054"/>
      <c r="AQ152" s="1054"/>
      <c r="AR152" s="1054"/>
      <c r="AS152" s="1054"/>
      <c r="AT152" s="1054"/>
      <c r="AU152" s="1054"/>
      <c r="AV152" s="1054"/>
      <c r="AW152" s="1055"/>
      <c r="AX152" s="1055"/>
      <c r="AY152" s="1055"/>
      <c r="AZ152" s="1049"/>
      <c r="BA152" s="1049"/>
      <c r="BB152" s="1049"/>
      <c r="BC152" s="1049"/>
      <c r="BD152" s="1049"/>
      <c r="BE152" s="1049"/>
      <c r="BF152" s="1049"/>
      <c r="BG152" s="1019"/>
      <c r="BH152" s="1019"/>
      <c r="BI152" s="1019"/>
      <c r="BJ152" s="1019"/>
      <c r="BK152" s="1019"/>
      <c r="BL152" s="1019"/>
      <c r="BM152" s="1019"/>
      <c r="BN152" s="1019"/>
      <c r="BO152" s="1019"/>
      <c r="BP152" s="1019"/>
    </row>
    <row r="153" spans="1:68" ht="15" customHeight="1">
      <c r="A153" s="1002"/>
      <c r="B153" s="1049"/>
      <c r="C153" s="1049"/>
      <c r="D153" s="1049"/>
      <c r="E153" s="1049"/>
      <c r="F153" s="1049"/>
      <c r="G153" s="1032"/>
      <c r="H153" s="958"/>
      <c r="I153" s="958"/>
      <c r="J153" s="958"/>
      <c r="K153" s="958"/>
      <c r="L153" s="958"/>
      <c r="M153" s="1050"/>
      <c r="N153" s="1050"/>
      <c r="O153" s="1049"/>
      <c r="P153" s="1004"/>
      <c r="Q153" s="1004"/>
      <c r="R153" s="1049"/>
      <c r="S153" s="1049"/>
      <c r="T153" s="1049"/>
      <c r="U153" s="1051"/>
      <c r="V153" s="1051"/>
      <c r="W153" s="1051"/>
      <c r="X153" s="1051"/>
      <c r="Y153" s="1050"/>
      <c r="Z153" s="1032"/>
      <c r="AA153" s="1050"/>
      <c r="AB153" s="1052"/>
      <c r="AC153" s="1050"/>
      <c r="AD153" s="1053"/>
      <c r="AE153" s="1053"/>
      <c r="AF153" s="1053"/>
      <c r="AG153" s="1053"/>
      <c r="AH153" s="1053"/>
      <c r="AI153" s="1053"/>
      <c r="AJ153" s="1053"/>
      <c r="AK153" s="1053"/>
      <c r="AL153" s="1054"/>
      <c r="AM153" s="1054"/>
      <c r="AN153" s="1054"/>
      <c r="AO153" s="1054"/>
      <c r="AP153" s="1054"/>
      <c r="AQ153" s="1054"/>
      <c r="AR153" s="1054"/>
      <c r="AS153" s="1054"/>
      <c r="AT153" s="1054"/>
      <c r="AU153" s="1054"/>
      <c r="AV153" s="1054"/>
      <c r="AW153" s="1055"/>
      <c r="AX153" s="1055"/>
      <c r="AY153" s="1055"/>
      <c r="AZ153" s="1056"/>
      <c r="BA153" s="1056"/>
      <c r="BB153" s="1056"/>
      <c r="BC153" s="1056"/>
      <c r="BD153" s="1056"/>
      <c r="BE153" s="1056"/>
      <c r="BF153" s="1056"/>
      <c r="BG153" s="1057"/>
      <c r="BH153" s="1019"/>
      <c r="BI153" s="1019"/>
      <c r="BJ153" s="1019"/>
      <c r="BK153" s="1019"/>
      <c r="BL153" s="1019"/>
      <c r="BM153" s="1019"/>
      <c r="BN153" s="1019"/>
      <c r="BO153" s="1019"/>
      <c r="BP153" s="1019"/>
    </row>
    <row r="154" spans="1:68" ht="15" customHeight="1">
      <c r="A154" s="1002"/>
      <c r="B154" s="1049"/>
      <c r="C154" s="1049"/>
      <c r="D154" s="1049"/>
      <c r="E154" s="1049"/>
      <c r="F154" s="1049"/>
      <c r="G154" s="958"/>
      <c r="H154" s="958"/>
      <c r="I154" s="958"/>
      <c r="J154" s="958"/>
      <c r="K154" s="958"/>
      <c r="L154" s="958"/>
      <c r="M154" s="1050"/>
      <c r="N154" s="1050"/>
      <c r="O154" s="1058"/>
      <c r="P154" s="1016"/>
      <c r="Q154" s="1016"/>
      <c r="R154" s="1049"/>
      <c r="S154" s="1049"/>
      <c r="T154" s="1049"/>
      <c r="U154" s="1051"/>
      <c r="V154" s="1051"/>
      <c r="W154" s="1051"/>
      <c r="X154" s="1051"/>
      <c r="Y154" s="1050"/>
      <c r="Z154" s="1032"/>
      <c r="AA154" s="1050"/>
      <c r="AB154" s="1052"/>
      <c r="AC154" s="1050"/>
      <c r="AD154" s="1053"/>
      <c r="AE154" s="1053"/>
      <c r="AF154" s="1053"/>
      <c r="AG154" s="1053"/>
      <c r="AH154" s="1053"/>
      <c r="AI154" s="1053"/>
      <c r="AJ154" s="1053"/>
      <c r="AK154" s="1053"/>
      <c r="AL154" s="1054"/>
      <c r="AM154" s="1054"/>
      <c r="AN154" s="1054"/>
      <c r="AO154" s="1054"/>
      <c r="AP154" s="1054"/>
      <c r="AQ154" s="1054"/>
      <c r="AR154" s="1054"/>
      <c r="AS154" s="1062"/>
      <c r="AT154" s="1062"/>
      <c r="AU154" s="1062"/>
      <c r="AV154" s="1062"/>
      <c r="AW154" s="1055"/>
      <c r="AX154" s="1055"/>
      <c r="AY154" s="1055"/>
      <c r="AZ154" s="1056"/>
      <c r="BA154" s="1056"/>
      <c r="BB154" s="1056"/>
      <c r="BC154" s="1056"/>
      <c r="BD154" s="1056"/>
      <c r="BE154" s="1056"/>
      <c r="BF154" s="1056"/>
      <c r="BG154" s="1019"/>
      <c r="BH154" s="1019"/>
      <c r="BI154" s="1019"/>
      <c r="BJ154" s="1019"/>
      <c r="BK154" s="1019"/>
      <c r="BL154" s="1019"/>
      <c r="BM154" s="1019"/>
      <c r="BN154" s="1019"/>
      <c r="BO154" s="1019"/>
      <c r="BP154" s="1019"/>
    </row>
    <row r="155" spans="1:68" ht="15" customHeight="1">
      <c r="A155" s="1002"/>
      <c r="B155" s="1049"/>
      <c r="C155" s="1049"/>
      <c r="D155" s="1049"/>
      <c r="E155" s="1049"/>
      <c r="F155" s="1049"/>
      <c r="G155" s="958"/>
      <c r="H155" s="958"/>
      <c r="I155" s="958"/>
      <c r="J155" s="958"/>
      <c r="K155" s="958"/>
      <c r="L155" s="958"/>
      <c r="M155" s="1050"/>
      <c r="N155" s="1050"/>
      <c r="O155" s="1016"/>
      <c r="P155" s="1016"/>
      <c r="Q155" s="1016"/>
      <c r="R155" s="1049"/>
      <c r="S155" s="1049"/>
      <c r="T155" s="1049"/>
      <c r="U155" s="1059"/>
      <c r="V155" s="1059"/>
      <c r="W155" s="1059"/>
      <c r="X155" s="1032"/>
      <c r="Y155" s="1060"/>
      <c r="Z155" s="1032"/>
      <c r="AA155" s="1060"/>
      <c r="AB155" s="1052"/>
      <c r="AC155" s="1060"/>
      <c r="AD155" s="1034"/>
      <c r="AE155" s="1061"/>
      <c r="AF155" s="1061"/>
      <c r="AG155" s="1034"/>
      <c r="AH155" s="1034"/>
      <c r="AI155" s="1061"/>
      <c r="AJ155" s="1061"/>
      <c r="AK155" s="1034"/>
      <c r="AL155" s="1054"/>
      <c r="AM155" s="1054"/>
      <c r="AN155" s="1054"/>
      <c r="AO155" s="1055"/>
      <c r="AP155" s="1055"/>
      <c r="AQ155" s="1055"/>
      <c r="AR155" s="1055"/>
      <c r="AS155" s="1054"/>
      <c r="AT155" s="1054"/>
      <c r="AU155" s="1054"/>
      <c r="AV155" s="1054"/>
      <c r="AW155" s="1055"/>
      <c r="AX155" s="1055"/>
      <c r="AY155" s="1055"/>
      <c r="AZ155" s="1049"/>
      <c r="BA155" s="1049"/>
      <c r="BB155" s="1049"/>
      <c r="BC155" s="1049"/>
      <c r="BD155" s="1049"/>
      <c r="BE155" s="1049"/>
      <c r="BF155" s="1049"/>
      <c r="BG155" s="1019"/>
      <c r="BH155" s="1019"/>
      <c r="BI155" s="1019"/>
      <c r="BJ155" s="1019"/>
      <c r="BK155" s="1019"/>
      <c r="BL155" s="1019"/>
      <c r="BM155" s="1019"/>
      <c r="BN155" s="1019"/>
      <c r="BO155" s="1019"/>
      <c r="BP155" s="1019"/>
    </row>
    <row r="156" spans="1:68">
      <c r="A156" s="1004"/>
      <c r="B156" s="1004"/>
      <c r="C156" s="1004"/>
      <c r="D156" s="1004"/>
      <c r="E156" s="1004"/>
      <c r="F156" s="1004"/>
      <c r="G156" s="1004"/>
      <c r="H156" s="1004"/>
      <c r="I156" s="1004"/>
      <c r="J156" s="1004"/>
      <c r="K156" s="1004"/>
      <c r="L156" s="1004"/>
      <c r="M156" s="1004"/>
      <c r="N156" s="1004"/>
      <c r="O156" s="1004"/>
      <c r="P156" s="1004"/>
      <c r="Q156" s="1004"/>
      <c r="R156" s="1004"/>
      <c r="S156" s="1004"/>
      <c r="T156" s="1004"/>
      <c r="U156" s="1004"/>
      <c r="V156" s="1004"/>
      <c r="W156" s="1004"/>
      <c r="X156" s="1021"/>
      <c r="Y156" s="1022"/>
      <c r="Z156" s="1021"/>
      <c r="AA156" s="1023"/>
      <c r="AB156" s="1024"/>
      <c r="AC156" s="1022"/>
      <c r="AD156" s="1025"/>
      <c r="AE156" s="1025"/>
      <c r="AF156" s="1025"/>
      <c r="AG156" s="1025"/>
      <c r="AH156" s="1025"/>
      <c r="AI156" s="1025"/>
      <c r="AJ156" s="1025"/>
      <c r="AK156" s="1025"/>
      <c r="AL156" s="773"/>
      <c r="AM156" s="773"/>
      <c r="AN156" s="773"/>
      <c r="AO156" s="773"/>
      <c r="AP156" s="773"/>
      <c r="AQ156" s="773"/>
      <c r="AR156" s="773"/>
      <c r="AS156" s="773"/>
      <c r="AT156" s="773"/>
      <c r="AU156" s="773"/>
      <c r="AV156" s="773"/>
      <c r="AW156" s="1024"/>
      <c r="AX156" s="1026"/>
      <c r="AY156" s="1026"/>
      <c r="AZ156" s="1027"/>
      <c r="BA156" s="1027"/>
      <c r="BB156" s="1027"/>
      <c r="BC156" s="1027"/>
      <c r="BD156" s="1027"/>
      <c r="BE156" s="1027"/>
      <c r="BF156" s="1027"/>
      <c r="BG156" s="1028"/>
      <c r="BH156" s="1028"/>
      <c r="BI156" s="1028"/>
      <c r="BJ156" s="1028"/>
      <c r="BK156" s="1028"/>
      <c r="BL156" s="1028"/>
      <c r="BM156" s="1028"/>
      <c r="BN156" s="1028"/>
      <c r="BO156" s="1028"/>
      <c r="BP156" s="1028"/>
    </row>
    <row r="157" spans="1:68" ht="12" customHeight="1">
      <c r="A157" s="1004"/>
      <c r="B157" s="1004"/>
      <c r="C157" s="1004"/>
      <c r="D157" s="1004"/>
      <c r="E157" s="1004"/>
      <c r="F157" s="1004"/>
      <c r="G157" s="1004"/>
      <c r="H157" s="1004"/>
      <c r="I157" s="1004"/>
      <c r="J157" s="1004"/>
      <c r="K157" s="1004"/>
      <c r="L157" s="1004"/>
      <c r="M157" s="1004"/>
      <c r="N157" s="1004"/>
      <c r="O157" s="1004"/>
      <c r="P157" s="1004"/>
      <c r="Q157" s="1004"/>
      <c r="R157" s="1004"/>
      <c r="S157" s="1004"/>
      <c r="T157" s="1004"/>
      <c r="U157" s="1004"/>
      <c r="V157" s="1004"/>
      <c r="W157" s="1004"/>
      <c r="X157" s="1021"/>
      <c r="Y157" s="1022"/>
      <c r="Z157" s="1021"/>
      <c r="AA157" s="1022"/>
      <c r="AB157" s="1024"/>
      <c r="AC157" s="1022"/>
      <c r="AD157" s="1025"/>
      <c r="AE157" s="1025"/>
      <c r="AF157" s="1025"/>
      <c r="AG157" s="1025"/>
      <c r="AH157" s="1025"/>
      <c r="AI157" s="1025"/>
      <c r="AJ157" s="1025"/>
      <c r="AK157" s="1025"/>
      <c r="AL157" s="773"/>
      <c r="AM157" s="773"/>
      <c r="AN157" s="773"/>
      <c r="AO157" s="773"/>
      <c r="AP157" s="773"/>
      <c r="AQ157" s="773"/>
      <c r="AR157" s="773"/>
      <c r="AS157" s="773"/>
      <c r="AT157" s="773"/>
      <c r="AU157" s="773"/>
      <c r="AV157" s="773"/>
      <c r="AW157" s="1026"/>
      <c r="AX157" s="1026"/>
      <c r="AY157" s="1026"/>
      <c r="AZ157" s="1027"/>
      <c r="BA157" s="1027"/>
      <c r="BB157" s="1027"/>
      <c r="BC157" s="1027"/>
      <c r="BD157" s="1027"/>
      <c r="BE157" s="1027"/>
      <c r="BF157" s="1027"/>
      <c r="BG157" s="1028"/>
      <c r="BH157" s="1028"/>
      <c r="BI157" s="1028"/>
      <c r="BJ157" s="1028"/>
      <c r="BK157" s="1028"/>
      <c r="BL157" s="1028"/>
      <c r="BM157" s="1028"/>
      <c r="BN157" s="1028"/>
      <c r="BO157" s="1028"/>
      <c r="BP157" s="1028"/>
    </row>
    <row r="158" spans="1:68">
      <c r="A158" s="735"/>
      <c r="B158" s="735"/>
      <c r="C158" s="993"/>
      <c r="D158" s="993"/>
      <c r="E158" s="993"/>
      <c r="F158" s="116"/>
      <c r="G158" s="116"/>
      <c r="H158" s="116"/>
      <c r="I158" s="116"/>
      <c r="J158" s="116"/>
      <c r="K158" s="116"/>
      <c r="L158" s="116"/>
      <c r="M158" s="116"/>
      <c r="N158" s="116"/>
      <c r="O158" s="116"/>
      <c r="P158" s="116"/>
      <c r="Q158" s="116"/>
      <c r="R158" s="116"/>
      <c r="S158" s="116"/>
      <c r="T158" s="116"/>
      <c r="U158" s="116"/>
      <c r="V158" s="116"/>
      <c r="W158" s="116"/>
      <c r="X158" s="116"/>
      <c r="Y158" s="116"/>
      <c r="Z158" s="116"/>
      <c r="AA158" s="116"/>
      <c r="AB158" s="116"/>
      <c r="AC158" s="116"/>
      <c r="AD158" s="116"/>
      <c r="AE158" s="116"/>
      <c r="AF158" s="116"/>
      <c r="AG158" s="116"/>
      <c r="AH158" s="116"/>
      <c r="AI158" s="116"/>
      <c r="AJ158" s="116"/>
      <c r="AK158" s="116"/>
      <c r="AL158" s="116"/>
      <c r="AM158" s="116"/>
      <c r="AN158" s="116"/>
      <c r="AO158" s="116"/>
      <c r="AP158" s="116"/>
      <c r="AQ158" s="116"/>
      <c r="AR158" s="116"/>
      <c r="AS158" s="116"/>
      <c r="AT158" s="116"/>
      <c r="AU158" s="116"/>
      <c r="AV158" s="116"/>
      <c r="AW158" s="116"/>
      <c r="AX158" s="116"/>
      <c r="AY158" s="116"/>
      <c r="AZ158" s="116"/>
      <c r="BA158" s="116"/>
      <c r="BB158" s="116"/>
      <c r="BC158" s="116"/>
      <c r="BD158" s="116"/>
      <c r="BE158" s="116"/>
      <c r="BF158" s="116"/>
      <c r="BG158" s="116"/>
      <c r="BH158" s="116"/>
      <c r="BI158" s="116"/>
      <c r="BJ158" s="116"/>
      <c r="BK158" s="116"/>
      <c r="BL158" s="116"/>
      <c r="BM158" s="116"/>
      <c r="BN158" s="116"/>
      <c r="BO158" s="116"/>
      <c r="BP158" s="116"/>
    </row>
    <row r="159" spans="1:68" ht="12" customHeight="1">
      <c r="A159" s="725"/>
      <c r="B159" s="725"/>
      <c r="C159" s="993"/>
      <c r="D159" s="993"/>
      <c r="E159" s="993"/>
      <c r="F159" s="116"/>
      <c r="G159" s="116"/>
      <c r="H159" s="116"/>
      <c r="I159" s="116"/>
      <c r="J159" s="116"/>
      <c r="K159" s="116"/>
      <c r="L159" s="116"/>
      <c r="M159" s="116"/>
      <c r="N159" s="116"/>
      <c r="O159" s="116"/>
      <c r="P159" s="116"/>
      <c r="Q159" s="116"/>
      <c r="R159" s="116"/>
      <c r="S159" s="116"/>
      <c r="T159" s="116"/>
      <c r="U159" s="116"/>
      <c r="V159" s="116"/>
      <c r="W159" s="116"/>
      <c r="X159" s="116"/>
      <c r="Y159" s="116"/>
      <c r="Z159" s="116"/>
      <c r="AA159" s="116"/>
      <c r="AB159" s="116"/>
      <c r="AC159" s="116"/>
      <c r="AD159" s="116"/>
      <c r="AE159" s="116"/>
      <c r="AF159" s="116"/>
      <c r="AG159" s="116"/>
      <c r="AH159" s="116"/>
      <c r="AI159" s="116"/>
      <c r="AJ159" s="116"/>
      <c r="AK159" s="116"/>
      <c r="AL159" s="116"/>
      <c r="AM159" s="116"/>
      <c r="AN159" s="116"/>
      <c r="AO159" s="116"/>
      <c r="AP159" s="116"/>
      <c r="AQ159" s="116"/>
      <c r="AR159" s="116"/>
      <c r="AS159" s="116"/>
      <c r="AT159" s="116"/>
      <c r="AU159" s="116"/>
      <c r="AV159" s="116"/>
      <c r="AW159" s="116"/>
      <c r="AX159" s="116"/>
      <c r="AY159" s="116"/>
      <c r="AZ159" s="116"/>
      <c r="BA159" s="116"/>
      <c r="BB159" s="116"/>
      <c r="BC159" s="116"/>
      <c r="BD159" s="116"/>
      <c r="BE159" s="116"/>
      <c r="BF159" s="116"/>
      <c r="BG159" s="116"/>
      <c r="BH159" s="116"/>
      <c r="BI159" s="116"/>
      <c r="BJ159" s="116"/>
      <c r="BK159" s="116"/>
      <c r="BL159" s="116"/>
      <c r="BM159" s="116"/>
      <c r="BN159" s="116"/>
      <c r="BO159" s="116"/>
      <c r="BP159" s="116"/>
    </row>
    <row r="160" spans="1:68" ht="12" customHeight="1">
      <c r="A160" s="735"/>
      <c r="B160" s="994"/>
      <c r="C160" s="993"/>
      <c r="D160" s="993"/>
      <c r="E160" s="993"/>
      <c r="F160" s="1029"/>
      <c r="G160" s="1029"/>
      <c r="H160" s="1029"/>
      <c r="I160" s="1029"/>
      <c r="J160" s="1029"/>
      <c r="K160" s="1029"/>
      <c r="L160" s="1029"/>
      <c r="M160" s="1029"/>
      <c r="N160" s="1029"/>
      <c r="O160" s="1029"/>
      <c r="P160" s="1029"/>
      <c r="Q160" s="1029"/>
      <c r="R160" s="1029"/>
      <c r="S160" s="1029"/>
      <c r="T160" s="1029"/>
      <c r="U160" s="1029"/>
      <c r="V160" s="1029"/>
      <c r="W160" s="1029"/>
      <c r="X160" s="1029"/>
      <c r="Y160" s="1029"/>
      <c r="Z160" s="1029"/>
      <c r="AA160" s="1029"/>
      <c r="AB160" s="1029"/>
      <c r="AC160" s="1029"/>
      <c r="AD160" s="1029"/>
      <c r="AE160" s="1029"/>
      <c r="AF160" s="1029"/>
      <c r="AG160" s="1029"/>
      <c r="AH160" s="1029"/>
      <c r="AI160" s="1029"/>
      <c r="AJ160" s="1029"/>
      <c r="AK160" s="1029"/>
      <c r="AL160" s="1029"/>
      <c r="AM160" s="1029"/>
      <c r="AN160" s="1029"/>
      <c r="AO160" s="1029"/>
      <c r="AP160" s="1029"/>
      <c r="AQ160" s="1029"/>
      <c r="AR160" s="1029"/>
      <c r="AS160" s="1029"/>
      <c r="AT160" s="1029"/>
      <c r="AU160" s="1029"/>
      <c r="AV160" s="1029"/>
      <c r="AW160" s="1029"/>
      <c r="AX160" s="1029"/>
      <c r="AY160" s="1029"/>
      <c r="AZ160" s="1029"/>
      <c r="BA160" s="1029"/>
      <c r="BB160" s="1029"/>
      <c r="BC160" s="1029"/>
      <c r="BD160" s="1029"/>
      <c r="BE160" s="1029"/>
      <c r="BF160" s="1029"/>
      <c r="BG160" s="1029"/>
      <c r="BH160" s="1029"/>
      <c r="BI160" s="1029"/>
      <c r="BJ160" s="1029"/>
      <c r="BK160" s="1029"/>
      <c r="BL160" s="1029"/>
      <c r="BM160" s="1029"/>
      <c r="BN160" s="1029"/>
      <c r="BO160" s="1029"/>
      <c r="BP160" s="1029"/>
    </row>
    <row r="161" spans="1:68">
      <c r="A161" s="735"/>
      <c r="B161" s="735"/>
      <c r="C161" s="993"/>
      <c r="D161" s="993"/>
      <c r="E161" s="993"/>
      <c r="F161" s="1029"/>
      <c r="G161" s="1029"/>
      <c r="H161" s="1029"/>
      <c r="I161" s="1029"/>
      <c r="J161" s="1029"/>
      <c r="K161" s="1029"/>
      <c r="L161" s="1029"/>
      <c r="M161" s="1029"/>
      <c r="N161" s="1029"/>
      <c r="O161" s="1029"/>
      <c r="P161" s="1029"/>
      <c r="Q161" s="1029"/>
      <c r="R161" s="1029"/>
      <c r="S161" s="1029"/>
      <c r="T161" s="1029"/>
      <c r="U161" s="1029"/>
      <c r="V161" s="1029"/>
      <c r="W161" s="1029"/>
      <c r="X161" s="1029"/>
      <c r="Y161" s="1029"/>
      <c r="Z161" s="1029"/>
      <c r="AA161" s="1029"/>
      <c r="AB161" s="1029"/>
      <c r="AC161" s="1029"/>
      <c r="AD161" s="1029"/>
      <c r="AE161" s="1029"/>
      <c r="AF161" s="1029"/>
      <c r="AG161" s="1029"/>
      <c r="AH161" s="1029"/>
      <c r="AI161" s="1029"/>
      <c r="AJ161" s="1029"/>
      <c r="AK161" s="1029"/>
      <c r="AL161" s="1029"/>
      <c r="AM161" s="1029"/>
      <c r="AN161" s="1029"/>
      <c r="AO161" s="1029"/>
      <c r="AP161" s="1029"/>
      <c r="AQ161" s="1029"/>
      <c r="AR161" s="1029"/>
      <c r="AS161" s="1029"/>
      <c r="AT161" s="1029"/>
      <c r="AU161" s="1029"/>
      <c r="AV161" s="1029"/>
      <c r="AW161" s="1029"/>
      <c r="AX161" s="1029"/>
      <c r="AY161" s="1029"/>
      <c r="AZ161" s="1029"/>
      <c r="BA161" s="1029"/>
      <c r="BB161" s="1029"/>
      <c r="BC161" s="1029"/>
      <c r="BD161" s="1029"/>
      <c r="BE161" s="1029"/>
      <c r="BF161" s="1029"/>
      <c r="BG161" s="1029"/>
      <c r="BH161" s="1029"/>
      <c r="BI161" s="1029"/>
      <c r="BJ161" s="1029"/>
      <c r="BK161" s="1029"/>
      <c r="BL161" s="1029"/>
      <c r="BM161" s="1029"/>
      <c r="BN161" s="1029"/>
      <c r="BO161" s="1029"/>
      <c r="BP161" s="1029"/>
    </row>
    <row r="162" spans="1:68" ht="12" customHeight="1">
      <c r="A162" s="735"/>
      <c r="B162" s="735"/>
      <c r="C162" s="993"/>
      <c r="D162" s="993"/>
      <c r="E162" s="993"/>
      <c r="F162" s="1029"/>
      <c r="G162" s="1029"/>
      <c r="H162" s="1029"/>
      <c r="I162" s="1029"/>
      <c r="J162" s="1029"/>
      <c r="K162" s="1029"/>
      <c r="L162" s="1029"/>
      <c r="M162" s="1029"/>
      <c r="N162" s="1029"/>
      <c r="O162" s="1029"/>
      <c r="P162" s="1029"/>
      <c r="Q162" s="1029"/>
      <c r="R162" s="1029"/>
      <c r="S162" s="1029"/>
      <c r="T162" s="1029"/>
      <c r="U162" s="1029"/>
      <c r="V162" s="1029"/>
      <c r="W162" s="1029"/>
      <c r="X162" s="1029"/>
      <c r="Y162" s="1029"/>
      <c r="Z162" s="1029"/>
      <c r="AA162" s="1029"/>
      <c r="AB162" s="1029"/>
      <c r="AC162" s="1029"/>
      <c r="AD162" s="1029"/>
      <c r="AE162" s="1029"/>
      <c r="AF162" s="1029"/>
      <c r="AG162" s="1029"/>
      <c r="AH162" s="1029"/>
      <c r="AI162" s="1029"/>
      <c r="AJ162" s="1029"/>
      <c r="AK162" s="1029"/>
      <c r="AL162" s="1029"/>
      <c r="AM162" s="1029"/>
      <c r="AN162" s="1029"/>
      <c r="AO162" s="1029"/>
      <c r="AP162" s="1029"/>
      <c r="AQ162" s="1029"/>
      <c r="AR162" s="1029"/>
      <c r="AS162" s="1029"/>
      <c r="AT162" s="1029"/>
      <c r="AU162" s="1029"/>
      <c r="AV162" s="1029"/>
      <c r="AW162" s="1029"/>
      <c r="AX162" s="1029"/>
      <c r="AY162" s="1029"/>
      <c r="AZ162" s="1029"/>
      <c r="BA162" s="1029"/>
      <c r="BB162" s="1029"/>
      <c r="BC162" s="1029"/>
      <c r="BD162" s="1029"/>
      <c r="BE162" s="1029"/>
      <c r="BF162" s="1029"/>
      <c r="BG162" s="1029"/>
      <c r="BH162" s="1029"/>
      <c r="BI162" s="1029"/>
      <c r="BJ162" s="1029"/>
      <c r="BK162" s="1029"/>
      <c r="BL162" s="1029"/>
      <c r="BM162" s="1029"/>
      <c r="BN162" s="1029"/>
      <c r="BO162" s="1029"/>
      <c r="BP162" s="1029"/>
    </row>
    <row r="163" spans="1:68">
      <c r="A163" s="735"/>
      <c r="B163" s="735"/>
      <c r="C163" s="993"/>
      <c r="D163" s="993"/>
      <c r="E163" s="993"/>
      <c r="F163" s="1029"/>
      <c r="G163" s="1029"/>
      <c r="H163" s="1029"/>
      <c r="I163" s="1029"/>
      <c r="J163" s="1029"/>
      <c r="K163" s="1029"/>
      <c r="L163" s="1029"/>
      <c r="M163" s="1029"/>
      <c r="N163" s="1029"/>
      <c r="O163" s="1029"/>
      <c r="P163" s="1029"/>
      <c r="Q163" s="1029"/>
      <c r="R163" s="1029"/>
      <c r="S163" s="1029"/>
      <c r="T163" s="1029"/>
      <c r="U163" s="1029"/>
      <c r="V163" s="1029"/>
      <c r="W163" s="1029"/>
      <c r="X163" s="1029"/>
      <c r="Y163" s="1029"/>
      <c r="Z163" s="1029"/>
      <c r="AA163" s="1029"/>
      <c r="AB163" s="1029"/>
      <c r="AC163" s="1029"/>
      <c r="AD163" s="1029"/>
      <c r="AE163" s="1029"/>
      <c r="AF163" s="1029"/>
      <c r="AG163" s="1029"/>
      <c r="AH163" s="1029"/>
      <c r="AI163" s="1029"/>
      <c r="AJ163" s="1029"/>
      <c r="AK163" s="1029"/>
      <c r="AL163" s="1029"/>
      <c r="AM163" s="1029"/>
      <c r="AN163" s="1029"/>
      <c r="AO163" s="1029"/>
      <c r="AP163" s="1029"/>
      <c r="AQ163" s="1029"/>
      <c r="AR163" s="1029"/>
      <c r="AS163" s="1029"/>
      <c r="AT163" s="1029"/>
      <c r="AU163" s="1029"/>
      <c r="AV163" s="1029"/>
      <c r="AW163" s="1029"/>
      <c r="AX163" s="1029"/>
      <c r="AY163" s="1029"/>
      <c r="AZ163" s="1029"/>
      <c r="BA163" s="1029"/>
      <c r="BB163" s="1029"/>
      <c r="BC163" s="1029"/>
      <c r="BD163" s="1029"/>
      <c r="BE163" s="1029"/>
      <c r="BF163" s="1029"/>
      <c r="BG163" s="1029"/>
      <c r="BH163" s="1029"/>
      <c r="BI163" s="1029"/>
      <c r="BJ163" s="1029"/>
      <c r="BK163" s="1029"/>
      <c r="BL163" s="1029"/>
      <c r="BM163" s="1029"/>
      <c r="BN163" s="1029"/>
      <c r="BO163" s="1029"/>
      <c r="BP163" s="1029"/>
    </row>
    <row r="164" spans="1:68">
      <c r="A164" s="735"/>
      <c r="B164" s="735"/>
      <c r="C164" s="993"/>
      <c r="D164" s="993"/>
      <c r="E164" s="993"/>
      <c r="F164" s="1029"/>
      <c r="G164" s="1030"/>
      <c r="H164" s="1030"/>
      <c r="I164" s="1030"/>
      <c r="J164" s="1030"/>
      <c r="K164" s="1030"/>
      <c r="L164" s="1030"/>
      <c r="M164" s="1030"/>
      <c r="N164" s="1030"/>
      <c r="O164" s="1030"/>
      <c r="P164" s="1030"/>
      <c r="Q164" s="1030"/>
      <c r="R164" s="1030"/>
      <c r="S164" s="1030"/>
      <c r="T164" s="1030"/>
      <c r="U164" s="1030"/>
      <c r="V164" s="1030"/>
      <c r="W164" s="1030"/>
      <c r="X164" s="1030"/>
      <c r="Y164" s="1030"/>
      <c r="Z164" s="1030"/>
      <c r="AA164" s="1030"/>
      <c r="AB164" s="1030"/>
      <c r="AC164" s="1030"/>
      <c r="AD164" s="1030"/>
      <c r="AE164" s="1030"/>
      <c r="AF164" s="1030"/>
      <c r="AG164" s="1030"/>
      <c r="AH164" s="1030"/>
      <c r="AI164" s="1030"/>
      <c r="AJ164" s="1030"/>
      <c r="AK164" s="1030"/>
      <c r="AL164" s="1030"/>
      <c r="AM164" s="1030"/>
      <c r="AN164" s="1030"/>
      <c r="AO164" s="1030"/>
      <c r="AP164" s="1030"/>
      <c r="AQ164" s="1030"/>
      <c r="AR164" s="1030"/>
      <c r="AS164" s="1030"/>
      <c r="AT164" s="1030"/>
      <c r="AU164" s="1030"/>
      <c r="AV164" s="1030"/>
      <c r="AW164" s="1030"/>
      <c r="AX164" s="1030"/>
      <c r="AY164" s="1030"/>
      <c r="AZ164" s="1030"/>
      <c r="BA164" s="1030"/>
      <c r="BB164" s="1030"/>
      <c r="BC164" s="1030"/>
      <c r="BD164" s="1030"/>
      <c r="BE164" s="1030"/>
      <c r="BF164" s="1030"/>
      <c r="BG164" s="1030"/>
      <c r="BH164" s="1030"/>
      <c r="BI164" s="1030"/>
      <c r="BJ164" s="1030"/>
      <c r="BK164" s="1030"/>
      <c r="BL164" s="1030"/>
      <c r="BM164" s="1030"/>
      <c r="BN164" s="1030"/>
      <c r="BO164" s="1030"/>
      <c r="BP164" s="1030"/>
    </row>
    <row r="165" spans="1:68">
      <c r="A165" s="735"/>
      <c r="B165" s="735"/>
      <c r="C165" s="993"/>
      <c r="D165" s="993"/>
      <c r="E165" s="993"/>
      <c r="F165" s="1030"/>
      <c r="G165" s="1030"/>
      <c r="H165" s="1030"/>
      <c r="I165" s="1030"/>
      <c r="J165" s="1030"/>
      <c r="K165" s="1030"/>
      <c r="L165" s="1030"/>
      <c r="M165" s="1030"/>
      <c r="N165" s="1030"/>
      <c r="O165" s="1030"/>
      <c r="P165" s="1030"/>
      <c r="Q165" s="1030"/>
      <c r="R165" s="1030"/>
      <c r="S165" s="1030"/>
      <c r="T165" s="1030"/>
      <c r="U165" s="1030"/>
      <c r="V165" s="1030"/>
      <c r="W165" s="1030"/>
      <c r="X165" s="1030"/>
      <c r="Y165" s="1030"/>
      <c r="Z165" s="1030"/>
      <c r="AA165" s="1030"/>
      <c r="AB165" s="1030"/>
      <c r="AC165" s="1030"/>
      <c r="AD165" s="1030"/>
      <c r="AE165" s="1030"/>
      <c r="AF165" s="1030"/>
      <c r="AG165" s="1030"/>
      <c r="AH165" s="1030"/>
      <c r="AI165" s="1030"/>
      <c r="AJ165" s="1030"/>
      <c r="AK165" s="1030"/>
      <c r="AL165" s="1030"/>
      <c r="AM165" s="1030"/>
      <c r="AN165" s="1030"/>
      <c r="AO165" s="1030"/>
      <c r="AP165" s="1030"/>
      <c r="AQ165" s="1030"/>
      <c r="AR165" s="1030"/>
      <c r="AS165" s="1030"/>
      <c r="AT165" s="1030"/>
      <c r="AU165" s="1030"/>
      <c r="AV165" s="1030"/>
      <c r="AW165" s="1030"/>
      <c r="AX165" s="1030"/>
      <c r="AY165" s="1030"/>
      <c r="AZ165" s="1030"/>
      <c r="BA165" s="1030"/>
      <c r="BB165" s="1030"/>
      <c r="BC165" s="1030"/>
      <c r="BD165" s="1030"/>
      <c r="BE165" s="1030"/>
      <c r="BF165" s="1030"/>
      <c r="BG165" s="1030"/>
      <c r="BH165" s="1030"/>
      <c r="BI165" s="1030"/>
      <c r="BJ165" s="1030"/>
      <c r="BK165" s="1030"/>
      <c r="BL165" s="1030"/>
      <c r="BM165" s="1030"/>
      <c r="BN165" s="1030"/>
      <c r="BO165" s="1030"/>
      <c r="BP165" s="1030"/>
    </row>
    <row r="166" spans="1:68">
      <c r="C166" s="995"/>
      <c r="D166" s="995"/>
      <c r="E166" s="995"/>
      <c r="F166" s="735"/>
      <c r="G166" s="735"/>
      <c r="H166" s="735"/>
      <c r="I166" s="735"/>
      <c r="J166" s="735"/>
      <c r="K166" s="735"/>
      <c r="L166" s="735"/>
      <c r="M166" s="735"/>
      <c r="N166" s="735"/>
      <c r="O166" s="735"/>
      <c r="P166" s="735"/>
      <c r="Q166" s="735"/>
      <c r="R166" s="735"/>
      <c r="S166" s="735"/>
      <c r="T166" s="735"/>
      <c r="U166" s="735"/>
      <c r="V166" s="735"/>
      <c r="W166" s="735"/>
      <c r="X166" s="735"/>
      <c r="Y166" s="735"/>
      <c r="Z166" s="735"/>
      <c r="AA166" s="735"/>
      <c r="AB166" s="735"/>
      <c r="AC166" s="735"/>
      <c r="AD166" s="735"/>
      <c r="AE166" s="735"/>
      <c r="AF166" s="735"/>
      <c r="AG166" s="735"/>
      <c r="AH166" s="735"/>
      <c r="AI166" s="735"/>
      <c r="AJ166" s="735"/>
      <c r="AK166" s="735"/>
      <c r="AL166" s="735"/>
      <c r="AM166" s="735"/>
      <c r="AN166" s="735"/>
      <c r="AO166" s="735"/>
      <c r="AP166" s="735"/>
      <c r="AQ166" s="735"/>
      <c r="AR166" s="735"/>
      <c r="AS166" s="735"/>
      <c r="AT166" s="735"/>
      <c r="AU166" s="735"/>
      <c r="AV166" s="735"/>
      <c r="AW166" s="735"/>
      <c r="AX166" s="735"/>
      <c r="AY166" s="735"/>
      <c r="AZ166" s="735"/>
      <c r="BA166" s="735"/>
      <c r="BB166" s="735"/>
      <c r="BC166" s="735"/>
      <c r="BD166" s="735"/>
      <c r="BE166" s="735"/>
      <c r="BF166" s="735"/>
      <c r="BG166" s="735"/>
      <c r="BH166" s="735"/>
      <c r="BI166" s="735"/>
      <c r="BJ166" s="735"/>
      <c r="BK166" s="735"/>
      <c r="BL166" s="735"/>
      <c r="BM166" s="735"/>
      <c r="BN166" s="735"/>
      <c r="BO166" s="735"/>
      <c r="BP166" s="735"/>
    </row>
  </sheetData>
  <sheetProtection algorithmName="SHA-512" hashValue="hGn5Gcxy/k6nnk4JjHPmususQMqU9DINSEh2Xg5DACzcNGdzGPPXqGqMKol908ECXjT18SIE24C8u1ucoPKvug==" saltValue="bnA+cNS6n2q99sozwkQXkw==" spinCount="100000" sheet="1" formatCells="0" formatColumns="0" formatRows="0"/>
  <mergeCells count="900">
    <mergeCell ref="D119:BP120"/>
    <mergeCell ref="D121:BP122"/>
    <mergeCell ref="D123:BP123"/>
    <mergeCell ref="AZ114:BB115"/>
    <mergeCell ref="BC114:BF115"/>
    <mergeCell ref="BG114:BP115"/>
    <mergeCell ref="A116:B116"/>
    <mergeCell ref="D116:BP117"/>
    <mergeCell ref="D118:BP118"/>
    <mergeCell ref="AZ113:BB113"/>
    <mergeCell ref="A114:W115"/>
    <mergeCell ref="AD114:AG115"/>
    <mergeCell ref="AH114:AK115"/>
    <mergeCell ref="AL114:AV115"/>
    <mergeCell ref="AW114:AY115"/>
    <mergeCell ref="A111:A113"/>
    <mergeCell ref="B111:F112"/>
    <mergeCell ref="G111:L113"/>
    <mergeCell ref="M111:M113"/>
    <mergeCell ref="N111:N113"/>
    <mergeCell ref="B113:D113"/>
    <mergeCell ref="E113:F113"/>
    <mergeCell ref="AS111:AV111"/>
    <mergeCell ref="AW111:AY113"/>
    <mergeCell ref="AZ111:BB112"/>
    <mergeCell ref="BG111:BP113"/>
    <mergeCell ref="O112:Q113"/>
    <mergeCell ref="AL112:AN112"/>
    <mergeCell ref="AO112:AR112"/>
    <mergeCell ref="AS112:AV112"/>
    <mergeCell ref="U113:W113"/>
    <mergeCell ref="AE113:AF113"/>
    <mergeCell ref="AB111:AB112"/>
    <mergeCell ref="AC111:AC112"/>
    <mergeCell ref="AD111:AG112"/>
    <mergeCell ref="AH111:AK112"/>
    <mergeCell ref="AL111:AN111"/>
    <mergeCell ref="AO111:AR111"/>
    <mergeCell ref="R111:T113"/>
    <mergeCell ref="U111:W112"/>
    <mergeCell ref="X111:X112"/>
    <mergeCell ref="Y111:Y112"/>
    <mergeCell ref="Z111:Z112"/>
    <mergeCell ref="AA111:AA112"/>
    <mergeCell ref="O111:Q111"/>
    <mergeCell ref="AI113:AJ113"/>
    <mergeCell ref="AL113:AN113"/>
    <mergeCell ref="AO113:AR113"/>
    <mergeCell ref="AS113:AV113"/>
    <mergeCell ref="AE110:AF110"/>
    <mergeCell ref="AI110:AJ110"/>
    <mergeCell ref="AL110:AN110"/>
    <mergeCell ref="AZ108:BB109"/>
    <mergeCell ref="BG108:BP110"/>
    <mergeCell ref="O109:Q110"/>
    <mergeCell ref="AL109:AN109"/>
    <mergeCell ref="AO109:AR109"/>
    <mergeCell ref="AS109:AV109"/>
    <mergeCell ref="AO110:AR110"/>
    <mergeCell ref="AS110:AV110"/>
    <mergeCell ref="AZ110:BB110"/>
    <mergeCell ref="AD108:AG109"/>
    <mergeCell ref="AH108:AK109"/>
    <mergeCell ref="AL108:AN108"/>
    <mergeCell ref="AO108:AR108"/>
    <mergeCell ref="AS108:AV108"/>
    <mergeCell ref="AW108:AY110"/>
    <mergeCell ref="X108:X109"/>
    <mergeCell ref="Y108:Y109"/>
    <mergeCell ref="Z108:Z109"/>
    <mergeCell ref="AA108:AA109"/>
    <mergeCell ref="AB108:AB109"/>
    <mergeCell ref="AC108:AC109"/>
    <mergeCell ref="A108:A110"/>
    <mergeCell ref="B108:F109"/>
    <mergeCell ref="G108:L110"/>
    <mergeCell ref="M108:M110"/>
    <mergeCell ref="N108:N110"/>
    <mergeCell ref="O108:Q108"/>
    <mergeCell ref="R108:T110"/>
    <mergeCell ref="U108:W109"/>
    <mergeCell ref="B107:D107"/>
    <mergeCell ref="E107:F107"/>
    <mergeCell ref="U107:W107"/>
    <mergeCell ref="B110:D110"/>
    <mergeCell ref="E110:F110"/>
    <mergeCell ref="U110:W110"/>
    <mergeCell ref="BG105:BP107"/>
    <mergeCell ref="O106:Q107"/>
    <mergeCell ref="AL106:AN106"/>
    <mergeCell ref="AO106:AR106"/>
    <mergeCell ref="AS106:AV106"/>
    <mergeCell ref="AO107:AR107"/>
    <mergeCell ref="AA105:AA106"/>
    <mergeCell ref="AB105:AB106"/>
    <mergeCell ref="AC105:AC106"/>
    <mergeCell ref="AD105:AG106"/>
    <mergeCell ref="AH105:AK106"/>
    <mergeCell ref="AL105:AN105"/>
    <mergeCell ref="O105:Q105"/>
    <mergeCell ref="R105:T107"/>
    <mergeCell ref="U105:W106"/>
    <mergeCell ref="X105:X106"/>
    <mergeCell ref="Y105:Y106"/>
    <mergeCell ref="Z105:Z106"/>
    <mergeCell ref="AS107:AV107"/>
    <mergeCell ref="AZ107:BB107"/>
    <mergeCell ref="AE107:AF107"/>
    <mergeCell ref="AI107:AJ107"/>
    <mergeCell ref="AL107:AN107"/>
    <mergeCell ref="AZ104:BB104"/>
    <mergeCell ref="A105:A107"/>
    <mergeCell ref="B105:F106"/>
    <mergeCell ref="G105:L107"/>
    <mergeCell ref="M105:M107"/>
    <mergeCell ref="N105:N107"/>
    <mergeCell ref="A102:A104"/>
    <mergeCell ref="B102:F103"/>
    <mergeCell ref="G102:L104"/>
    <mergeCell ref="M102:M104"/>
    <mergeCell ref="N102:N104"/>
    <mergeCell ref="B104:D104"/>
    <mergeCell ref="E104:F104"/>
    <mergeCell ref="AO105:AR105"/>
    <mergeCell ref="AS105:AV105"/>
    <mergeCell ref="AW105:AY107"/>
    <mergeCell ref="AZ105:BB106"/>
    <mergeCell ref="AS102:AV102"/>
    <mergeCell ref="AW102:AY104"/>
    <mergeCell ref="AZ102:BB103"/>
    <mergeCell ref="BG102:BP104"/>
    <mergeCell ref="O103:Q104"/>
    <mergeCell ref="AL103:AN103"/>
    <mergeCell ref="AO103:AR103"/>
    <mergeCell ref="AS103:AV103"/>
    <mergeCell ref="U104:W104"/>
    <mergeCell ref="AE104:AF104"/>
    <mergeCell ref="AB102:AB103"/>
    <mergeCell ref="AC102:AC103"/>
    <mergeCell ref="AD102:AG103"/>
    <mergeCell ref="AH102:AK103"/>
    <mergeCell ref="AL102:AN102"/>
    <mergeCell ref="AO102:AR102"/>
    <mergeCell ref="R102:T104"/>
    <mergeCell ref="U102:W103"/>
    <mergeCell ref="X102:X103"/>
    <mergeCell ref="Y102:Y103"/>
    <mergeCell ref="Z102:Z103"/>
    <mergeCell ref="AA102:AA103"/>
    <mergeCell ref="O102:Q102"/>
    <mergeCell ref="AI104:AJ104"/>
    <mergeCell ref="AL104:AN104"/>
    <mergeCell ref="AO104:AR104"/>
    <mergeCell ref="AS104:AV104"/>
    <mergeCell ref="AE101:AF101"/>
    <mergeCell ref="AI101:AJ101"/>
    <mergeCell ref="AL101:AN101"/>
    <mergeCell ref="AZ99:BB100"/>
    <mergeCell ref="BG99:BP101"/>
    <mergeCell ref="O100:Q101"/>
    <mergeCell ref="AL100:AN100"/>
    <mergeCell ref="AO100:AR100"/>
    <mergeCell ref="AS100:AV100"/>
    <mergeCell ref="AO101:AR101"/>
    <mergeCell ref="AS101:AV101"/>
    <mergeCell ref="AZ101:BB101"/>
    <mergeCell ref="AD99:AG100"/>
    <mergeCell ref="AH99:AK100"/>
    <mergeCell ref="AL99:AN99"/>
    <mergeCell ref="AO99:AR99"/>
    <mergeCell ref="AS99:AV99"/>
    <mergeCell ref="AW99:AY101"/>
    <mergeCell ref="X99:X100"/>
    <mergeCell ref="Y99:Y100"/>
    <mergeCell ref="Z99:Z100"/>
    <mergeCell ref="AA99:AA100"/>
    <mergeCell ref="AB99:AB100"/>
    <mergeCell ref="AC99:AC100"/>
    <mergeCell ref="A99:A101"/>
    <mergeCell ref="B99:F100"/>
    <mergeCell ref="G99:L101"/>
    <mergeCell ref="M99:M101"/>
    <mergeCell ref="N99:N101"/>
    <mergeCell ref="O99:Q99"/>
    <mergeCell ref="R99:T101"/>
    <mergeCell ref="U99:W100"/>
    <mergeCell ref="B98:D98"/>
    <mergeCell ref="E98:F98"/>
    <mergeCell ref="U98:W98"/>
    <mergeCell ref="B101:D101"/>
    <mergeCell ref="E101:F101"/>
    <mergeCell ref="U101:W101"/>
    <mergeCell ref="BG96:BP98"/>
    <mergeCell ref="O97:Q98"/>
    <mergeCell ref="AL97:AN97"/>
    <mergeCell ref="AO97:AR97"/>
    <mergeCell ref="AS97:AV97"/>
    <mergeCell ref="AO98:AR98"/>
    <mergeCell ref="AA96:AA97"/>
    <mergeCell ref="AB96:AB97"/>
    <mergeCell ref="AC96:AC97"/>
    <mergeCell ref="AD96:AG97"/>
    <mergeCell ref="AH96:AK97"/>
    <mergeCell ref="AL96:AN96"/>
    <mergeCell ref="O96:Q96"/>
    <mergeCell ref="R96:T98"/>
    <mergeCell ref="U96:W97"/>
    <mergeCell ref="X96:X97"/>
    <mergeCell ref="Y96:Y97"/>
    <mergeCell ref="Z96:Z97"/>
    <mergeCell ref="AS98:AV98"/>
    <mergeCell ref="AZ98:BB98"/>
    <mergeCell ref="AE98:AF98"/>
    <mergeCell ref="AI98:AJ98"/>
    <mergeCell ref="AL98:AN98"/>
    <mergeCell ref="AZ95:BB95"/>
    <mergeCell ref="A96:A98"/>
    <mergeCell ref="B96:F97"/>
    <mergeCell ref="G96:L98"/>
    <mergeCell ref="M96:M98"/>
    <mergeCell ref="N96:N98"/>
    <mergeCell ref="A93:A95"/>
    <mergeCell ref="B93:F94"/>
    <mergeCell ref="G93:L95"/>
    <mergeCell ref="M93:M95"/>
    <mergeCell ref="N93:N95"/>
    <mergeCell ref="B95:D95"/>
    <mergeCell ref="E95:F95"/>
    <mergeCell ref="AO96:AR96"/>
    <mergeCell ref="AS96:AV96"/>
    <mergeCell ref="AW96:AY98"/>
    <mergeCell ref="AZ96:BB97"/>
    <mergeCell ref="AS93:AV93"/>
    <mergeCell ref="AW93:AY95"/>
    <mergeCell ref="AZ93:BB94"/>
    <mergeCell ref="BG93:BP95"/>
    <mergeCell ref="O94:Q95"/>
    <mergeCell ref="AL94:AN94"/>
    <mergeCell ref="AO94:AR94"/>
    <mergeCell ref="AS94:AV94"/>
    <mergeCell ref="U95:W95"/>
    <mergeCell ref="AE95:AF95"/>
    <mergeCell ref="AB93:AB94"/>
    <mergeCell ref="AC93:AC94"/>
    <mergeCell ref="AD93:AG94"/>
    <mergeCell ref="AH93:AK94"/>
    <mergeCell ref="AL93:AN93"/>
    <mergeCell ref="AO93:AR93"/>
    <mergeCell ref="R93:T95"/>
    <mergeCell ref="U93:W94"/>
    <mergeCell ref="X93:X94"/>
    <mergeCell ref="Y93:Y94"/>
    <mergeCell ref="Z93:Z94"/>
    <mergeCell ref="AA93:AA94"/>
    <mergeCell ref="O93:Q93"/>
    <mergeCell ref="AI95:AJ95"/>
    <mergeCell ref="AL95:AN95"/>
    <mergeCell ref="AO95:AR95"/>
    <mergeCell ref="AS95:AV95"/>
    <mergeCell ref="B91:D92"/>
    <mergeCell ref="E91:F92"/>
    <mergeCell ref="AL91:AN91"/>
    <mergeCell ref="AO91:AR91"/>
    <mergeCell ref="AS91:AV91"/>
    <mergeCell ref="AZ91:BB92"/>
    <mergeCell ref="AE92:AF92"/>
    <mergeCell ref="AI92:AJ92"/>
    <mergeCell ref="AL92:AN92"/>
    <mergeCell ref="AO92:AR92"/>
    <mergeCell ref="O90:Q92"/>
    <mergeCell ref="U90:W92"/>
    <mergeCell ref="X90:Y92"/>
    <mergeCell ref="AL90:AN90"/>
    <mergeCell ref="AO90:AR90"/>
    <mergeCell ref="AS90:AV90"/>
    <mergeCell ref="AS92:AV92"/>
    <mergeCell ref="A83:BP83"/>
    <mergeCell ref="A85:BP85"/>
    <mergeCell ref="A87:A92"/>
    <mergeCell ref="B87:F90"/>
    <mergeCell ref="G87:L92"/>
    <mergeCell ref="M87:M92"/>
    <mergeCell ref="N87:N92"/>
    <mergeCell ref="O87:Q89"/>
    <mergeCell ref="R87:T92"/>
    <mergeCell ref="U87:AC88"/>
    <mergeCell ref="U89:Y89"/>
    <mergeCell ref="Z89:AA92"/>
    <mergeCell ref="AB89:AC92"/>
    <mergeCell ref="AL89:AV89"/>
    <mergeCell ref="AZ89:BB90"/>
    <mergeCell ref="BG89:BP92"/>
    <mergeCell ref="AD87:AK87"/>
    <mergeCell ref="AL87:AV88"/>
    <mergeCell ref="AW87:AY92"/>
    <mergeCell ref="AZ87:BB88"/>
    <mergeCell ref="BC87:BF92"/>
    <mergeCell ref="BG87:BP88"/>
    <mergeCell ref="AD88:AG91"/>
    <mergeCell ref="AH88:AK91"/>
    <mergeCell ref="D78:BP79"/>
    <mergeCell ref="D80:BP81"/>
    <mergeCell ref="D82:BP82"/>
    <mergeCell ref="A42:BP42"/>
    <mergeCell ref="A44:BP44"/>
    <mergeCell ref="A46:A51"/>
    <mergeCell ref="B46:F49"/>
    <mergeCell ref="G46:L51"/>
    <mergeCell ref="M46:M51"/>
    <mergeCell ref="N46:N51"/>
    <mergeCell ref="AZ73:BB74"/>
    <mergeCell ref="BC73:BF74"/>
    <mergeCell ref="BG73:BP74"/>
    <mergeCell ref="A75:B75"/>
    <mergeCell ref="D75:BP76"/>
    <mergeCell ref="D77:BP77"/>
    <mergeCell ref="AI72:AJ72"/>
    <mergeCell ref="AL72:AN72"/>
    <mergeCell ref="AO72:AR72"/>
    <mergeCell ref="AS72:AV72"/>
    <mergeCell ref="AZ72:BB72"/>
    <mergeCell ref="A73:W74"/>
    <mergeCell ref="AD73:AG74"/>
    <mergeCell ref="AH73:AK74"/>
    <mergeCell ref="AL73:AV74"/>
    <mergeCell ref="AW73:AY74"/>
    <mergeCell ref="AS70:AV70"/>
    <mergeCell ref="AW70:AY72"/>
    <mergeCell ref="AZ70:BB71"/>
    <mergeCell ref="BG70:BP72"/>
    <mergeCell ref="O71:Q72"/>
    <mergeCell ref="AL71:AN71"/>
    <mergeCell ref="AO71:AR71"/>
    <mergeCell ref="AS71:AV71"/>
    <mergeCell ref="U72:W72"/>
    <mergeCell ref="AE72:AF72"/>
    <mergeCell ref="AB70:AB71"/>
    <mergeCell ref="AC70:AC71"/>
    <mergeCell ref="AD70:AG71"/>
    <mergeCell ref="AH70:AK71"/>
    <mergeCell ref="AL70:AN70"/>
    <mergeCell ref="AO70:AR70"/>
    <mergeCell ref="R70:T72"/>
    <mergeCell ref="U70:W71"/>
    <mergeCell ref="X70:X71"/>
    <mergeCell ref="Y70:Y71"/>
    <mergeCell ref="Z70:Z71"/>
    <mergeCell ref="AA70:AA71"/>
    <mergeCell ref="A70:A72"/>
    <mergeCell ref="B70:F71"/>
    <mergeCell ref="G70:L72"/>
    <mergeCell ref="M70:M72"/>
    <mergeCell ref="N70:N72"/>
    <mergeCell ref="O70:Q70"/>
    <mergeCell ref="B72:D72"/>
    <mergeCell ref="E72:F72"/>
    <mergeCell ref="B69:D69"/>
    <mergeCell ref="E69:F69"/>
    <mergeCell ref="A67:A69"/>
    <mergeCell ref="B67:F68"/>
    <mergeCell ref="G67:L69"/>
    <mergeCell ref="M67:M69"/>
    <mergeCell ref="N67:N69"/>
    <mergeCell ref="O67:Q67"/>
    <mergeCell ref="AE69:AF69"/>
    <mergeCell ref="AI69:AJ69"/>
    <mergeCell ref="AL69:AN69"/>
    <mergeCell ref="AZ67:BB68"/>
    <mergeCell ref="BG67:BP69"/>
    <mergeCell ref="O68:Q69"/>
    <mergeCell ref="AL68:AN68"/>
    <mergeCell ref="AO68:AR68"/>
    <mergeCell ref="AS68:AV68"/>
    <mergeCell ref="AO69:AR69"/>
    <mergeCell ref="AS69:AV69"/>
    <mergeCell ref="AZ69:BB69"/>
    <mergeCell ref="AD67:AG68"/>
    <mergeCell ref="AH67:AK68"/>
    <mergeCell ref="AL67:AN67"/>
    <mergeCell ref="AO67:AR67"/>
    <mergeCell ref="AS67:AV67"/>
    <mergeCell ref="AW67:AY69"/>
    <mergeCell ref="X67:X68"/>
    <mergeCell ref="Y67:Y68"/>
    <mergeCell ref="Z67:Z68"/>
    <mergeCell ref="AA67:AA68"/>
    <mergeCell ref="AB67:AB68"/>
    <mergeCell ref="AC67:AC68"/>
    <mergeCell ref="R67:T69"/>
    <mergeCell ref="U67:W68"/>
    <mergeCell ref="B66:D66"/>
    <mergeCell ref="E66:F66"/>
    <mergeCell ref="U66:W66"/>
    <mergeCell ref="U69:W69"/>
    <mergeCell ref="BG64:BP66"/>
    <mergeCell ref="O65:Q66"/>
    <mergeCell ref="AL65:AN65"/>
    <mergeCell ref="AO65:AR65"/>
    <mergeCell ref="AS65:AV65"/>
    <mergeCell ref="AO66:AR66"/>
    <mergeCell ref="AA64:AA65"/>
    <mergeCell ref="AB64:AB65"/>
    <mergeCell ref="AC64:AC65"/>
    <mergeCell ref="AD64:AG65"/>
    <mergeCell ref="AH64:AK65"/>
    <mergeCell ref="AL64:AN64"/>
    <mergeCell ref="O64:Q64"/>
    <mergeCell ref="R64:T66"/>
    <mergeCell ref="U64:W65"/>
    <mergeCell ref="X64:X65"/>
    <mergeCell ref="Y64:Y65"/>
    <mergeCell ref="Z64:Z65"/>
    <mergeCell ref="AS66:AV66"/>
    <mergeCell ref="AZ66:BB66"/>
    <mergeCell ref="AE66:AF66"/>
    <mergeCell ref="AI66:AJ66"/>
    <mergeCell ref="AL66:AN66"/>
    <mergeCell ref="AZ63:BB63"/>
    <mergeCell ref="A64:A66"/>
    <mergeCell ref="B64:F65"/>
    <mergeCell ref="G64:L66"/>
    <mergeCell ref="M64:M66"/>
    <mergeCell ref="N64:N66"/>
    <mergeCell ref="A61:A63"/>
    <mergeCell ref="B61:F62"/>
    <mergeCell ref="G61:L63"/>
    <mergeCell ref="M61:M63"/>
    <mergeCell ref="N61:N63"/>
    <mergeCell ref="B63:D63"/>
    <mergeCell ref="E63:F63"/>
    <mergeCell ref="AO64:AR64"/>
    <mergeCell ref="AS64:AV64"/>
    <mergeCell ref="AW64:AY66"/>
    <mergeCell ref="AZ64:BB65"/>
    <mergeCell ref="AS61:AV61"/>
    <mergeCell ref="AW61:AY63"/>
    <mergeCell ref="AZ61:BB62"/>
    <mergeCell ref="BG61:BP63"/>
    <mergeCell ref="O62:Q63"/>
    <mergeCell ref="AL62:AN62"/>
    <mergeCell ref="AO62:AR62"/>
    <mergeCell ref="AS62:AV62"/>
    <mergeCell ref="U63:W63"/>
    <mergeCell ref="AE63:AF63"/>
    <mergeCell ref="AB61:AB62"/>
    <mergeCell ref="AC61:AC62"/>
    <mergeCell ref="AD61:AG62"/>
    <mergeCell ref="AH61:AK62"/>
    <mergeCell ref="AL61:AN61"/>
    <mergeCell ref="AO61:AR61"/>
    <mergeCell ref="R61:T63"/>
    <mergeCell ref="U61:W62"/>
    <mergeCell ref="X61:X62"/>
    <mergeCell ref="Y61:Y62"/>
    <mergeCell ref="Z61:Z62"/>
    <mergeCell ref="AA61:AA62"/>
    <mergeCell ref="O61:Q61"/>
    <mergeCell ref="AI63:AJ63"/>
    <mergeCell ref="AL63:AN63"/>
    <mergeCell ref="AO63:AR63"/>
    <mergeCell ref="AS63:AV63"/>
    <mergeCell ref="AE60:AF60"/>
    <mergeCell ref="AI60:AJ60"/>
    <mergeCell ref="AL60:AN60"/>
    <mergeCell ref="AZ58:BB59"/>
    <mergeCell ref="BG58:BP60"/>
    <mergeCell ref="O59:Q60"/>
    <mergeCell ref="AL59:AN59"/>
    <mergeCell ref="AO59:AR59"/>
    <mergeCell ref="AS59:AV59"/>
    <mergeCell ref="AO60:AR60"/>
    <mergeCell ref="AS60:AV60"/>
    <mergeCell ref="AZ60:BB60"/>
    <mergeCell ref="AD58:AG59"/>
    <mergeCell ref="AH58:AK59"/>
    <mergeCell ref="AL58:AN58"/>
    <mergeCell ref="AO58:AR58"/>
    <mergeCell ref="AS58:AV58"/>
    <mergeCell ref="AW58:AY60"/>
    <mergeCell ref="X58:X59"/>
    <mergeCell ref="Y58:Y59"/>
    <mergeCell ref="Z58:Z59"/>
    <mergeCell ref="AA58:AA59"/>
    <mergeCell ref="AB58:AB59"/>
    <mergeCell ref="Y55:Y56"/>
    <mergeCell ref="Z55:Z56"/>
    <mergeCell ref="AC58:AC59"/>
    <mergeCell ref="A58:A60"/>
    <mergeCell ref="B58:F59"/>
    <mergeCell ref="G58:L60"/>
    <mergeCell ref="M58:M60"/>
    <mergeCell ref="N58:N60"/>
    <mergeCell ref="O58:Q58"/>
    <mergeCell ref="R58:T60"/>
    <mergeCell ref="U58:W59"/>
    <mergeCell ref="AS52:AV52"/>
    <mergeCell ref="AW52:AY54"/>
    <mergeCell ref="B57:D57"/>
    <mergeCell ref="E57:F57"/>
    <mergeCell ref="U57:W57"/>
    <mergeCell ref="B60:D60"/>
    <mergeCell ref="E60:F60"/>
    <mergeCell ref="U60:W60"/>
    <mergeCell ref="BG55:BP57"/>
    <mergeCell ref="O56:Q57"/>
    <mergeCell ref="AL56:AN56"/>
    <mergeCell ref="AO56:AR56"/>
    <mergeCell ref="AS56:AV56"/>
    <mergeCell ref="AO57:AR57"/>
    <mergeCell ref="AA55:AA56"/>
    <mergeCell ref="AB55:AB56"/>
    <mergeCell ref="AC55:AC56"/>
    <mergeCell ref="AD55:AG56"/>
    <mergeCell ref="AH55:AK56"/>
    <mergeCell ref="AL55:AN55"/>
    <mergeCell ref="O55:Q55"/>
    <mergeCell ref="R55:T57"/>
    <mergeCell ref="U55:W56"/>
    <mergeCell ref="X55:X56"/>
    <mergeCell ref="AO54:AR54"/>
    <mergeCell ref="AS54:AV54"/>
    <mergeCell ref="AS57:AV57"/>
    <mergeCell ref="AZ57:BB57"/>
    <mergeCell ref="AE57:AF57"/>
    <mergeCell ref="AI57:AJ57"/>
    <mergeCell ref="AL57:AN57"/>
    <mergeCell ref="AZ54:BB54"/>
    <mergeCell ref="A55:A57"/>
    <mergeCell ref="B55:F56"/>
    <mergeCell ref="G55:L57"/>
    <mergeCell ref="M55:M57"/>
    <mergeCell ref="N55:N57"/>
    <mergeCell ref="A52:A54"/>
    <mergeCell ref="B52:F53"/>
    <mergeCell ref="G52:L54"/>
    <mergeCell ref="M52:M54"/>
    <mergeCell ref="N52:N54"/>
    <mergeCell ref="B54:D54"/>
    <mergeCell ref="E54:F54"/>
    <mergeCell ref="AO55:AR55"/>
    <mergeCell ref="AS55:AV55"/>
    <mergeCell ref="AW55:AY57"/>
    <mergeCell ref="AZ55:BB56"/>
    <mergeCell ref="R52:T54"/>
    <mergeCell ref="U52:W53"/>
    <mergeCell ref="X52:X53"/>
    <mergeCell ref="Y52:Y53"/>
    <mergeCell ref="Z52:Z53"/>
    <mergeCell ref="AA52:AA53"/>
    <mergeCell ref="O52:Q52"/>
    <mergeCell ref="AI54:AJ54"/>
    <mergeCell ref="AL54:AN54"/>
    <mergeCell ref="B50:D51"/>
    <mergeCell ref="E50:F51"/>
    <mergeCell ref="AL50:AN50"/>
    <mergeCell ref="AO50:AR50"/>
    <mergeCell ref="AS50:AV50"/>
    <mergeCell ref="AZ50:BB51"/>
    <mergeCell ref="AE51:AF51"/>
    <mergeCell ref="AI51:AJ51"/>
    <mergeCell ref="AL51:AN51"/>
    <mergeCell ref="AO51:AR51"/>
    <mergeCell ref="AZ52:BB53"/>
    <mergeCell ref="BG48:BP51"/>
    <mergeCell ref="O49:Q51"/>
    <mergeCell ref="U49:W51"/>
    <mergeCell ref="X49:Y51"/>
    <mergeCell ref="AL49:AN49"/>
    <mergeCell ref="AO49:AR49"/>
    <mergeCell ref="AS49:AV49"/>
    <mergeCell ref="AS51:AV51"/>
    <mergeCell ref="O46:Q48"/>
    <mergeCell ref="R46:T51"/>
    <mergeCell ref="BG52:BP54"/>
    <mergeCell ref="O53:Q54"/>
    <mergeCell ref="AL53:AN53"/>
    <mergeCell ref="AO53:AR53"/>
    <mergeCell ref="AS53:AV53"/>
    <mergeCell ref="U54:W54"/>
    <mergeCell ref="AE54:AF54"/>
    <mergeCell ref="AB52:AB53"/>
    <mergeCell ref="AC52:AC53"/>
    <mergeCell ref="AD52:AG53"/>
    <mergeCell ref="AH52:AK53"/>
    <mergeCell ref="AL52:AN52"/>
    <mergeCell ref="AO52:AR52"/>
    <mergeCell ref="AZ46:BB47"/>
    <mergeCell ref="BC46:BF51"/>
    <mergeCell ref="BG46:BP47"/>
    <mergeCell ref="AD47:AG50"/>
    <mergeCell ref="AH47:AK50"/>
    <mergeCell ref="U48:Y48"/>
    <mergeCell ref="Z48:AA51"/>
    <mergeCell ref="AB48:AC51"/>
    <mergeCell ref="AL48:AV48"/>
    <mergeCell ref="AZ48:BB49"/>
    <mergeCell ref="U46:AC47"/>
    <mergeCell ref="AD46:AK46"/>
    <mergeCell ref="AL46:AV47"/>
    <mergeCell ref="AW46:AY51"/>
    <mergeCell ref="D37:BP38"/>
    <mergeCell ref="D39:BP40"/>
    <mergeCell ref="D41:BP41"/>
    <mergeCell ref="AZ32:BB33"/>
    <mergeCell ref="BC32:BF33"/>
    <mergeCell ref="BG32:BP33"/>
    <mergeCell ref="A34:B34"/>
    <mergeCell ref="D34:BP35"/>
    <mergeCell ref="D36:BP36"/>
    <mergeCell ref="AZ31:BB31"/>
    <mergeCell ref="A32:W33"/>
    <mergeCell ref="AD32:AG33"/>
    <mergeCell ref="AH32:AK33"/>
    <mergeCell ref="AL32:AV33"/>
    <mergeCell ref="AW32:AY33"/>
    <mergeCell ref="A29:A31"/>
    <mergeCell ref="B29:F30"/>
    <mergeCell ref="G29:L31"/>
    <mergeCell ref="M29:M31"/>
    <mergeCell ref="N29:N31"/>
    <mergeCell ref="B31:D31"/>
    <mergeCell ref="E31:F31"/>
    <mergeCell ref="AS29:AV29"/>
    <mergeCell ref="AW29:AY31"/>
    <mergeCell ref="AZ29:BB30"/>
    <mergeCell ref="BG29:BP31"/>
    <mergeCell ref="O30:Q31"/>
    <mergeCell ref="AL30:AN30"/>
    <mergeCell ref="AO30:AR30"/>
    <mergeCell ref="AS30:AV30"/>
    <mergeCell ref="U31:W31"/>
    <mergeCell ref="AE31:AF31"/>
    <mergeCell ref="AB29:AB30"/>
    <mergeCell ref="AC29:AC30"/>
    <mergeCell ref="AD29:AG30"/>
    <mergeCell ref="AH29:AK30"/>
    <mergeCell ref="AL29:AN29"/>
    <mergeCell ref="AO29:AR29"/>
    <mergeCell ref="R29:T31"/>
    <mergeCell ref="U29:W30"/>
    <mergeCell ref="X29:X30"/>
    <mergeCell ref="Y29:Y30"/>
    <mergeCell ref="Z29:Z30"/>
    <mergeCell ref="AA29:AA30"/>
    <mergeCell ref="O29:Q29"/>
    <mergeCell ref="AI31:AJ31"/>
    <mergeCell ref="AL31:AN31"/>
    <mergeCell ref="AO31:AR31"/>
    <mergeCell ref="AS31:AV31"/>
    <mergeCell ref="AE28:AF28"/>
    <mergeCell ref="AI28:AJ28"/>
    <mergeCell ref="AL28:AN28"/>
    <mergeCell ref="AZ26:BB27"/>
    <mergeCell ref="BG26:BP28"/>
    <mergeCell ref="O27:Q28"/>
    <mergeCell ref="AL27:AN27"/>
    <mergeCell ref="AO27:AR27"/>
    <mergeCell ref="AS27:AV27"/>
    <mergeCell ref="AO28:AR28"/>
    <mergeCell ref="AS28:AV28"/>
    <mergeCell ref="AZ28:BB28"/>
    <mergeCell ref="AD26:AG27"/>
    <mergeCell ref="AH26:AK27"/>
    <mergeCell ref="AL26:AN26"/>
    <mergeCell ref="AO26:AR26"/>
    <mergeCell ref="AS26:AV26"/>
    <mergeCell ref="AW26:AY28"/>
    <mergeCell ref="X26:X27"/>
    <mergeCell ref="Y26:Y27"/>
    <mergeCell ref="Z26:Z27"/>
    <mergeCell ref="AA26:AA27"/>
    <mergeCell ref="AB26:AB27"/>
    <mergeCell ref="AC26:AC27"/>
    <mergeCell ref="A26:A28"/>
    <mergeCell ref="B26:F27"/>
    <mergeCell ref="G26:L28"/>
    <mergeCell ref="M26:M28"/>
    <mergeCell ref="N26:N28"/>
    <mergeCell ref="O26:Q26"/>
    <mergeCell ref="R26:T28"/>
    <mergeCell ref="U26:W27"/>
    <mergeCell ref="B25:D25"/>
    <mergeCell ref="E25:F25"/>
    <mergeCell ref="U25:W25"/>
    <mergeCell ref="B28:D28"/>
    <mergeCell ref="E28:F28"/>
    <mergeCell ref="U28:W28"/>
    <mergeCell ref="BG23:BP25"/>
    <mergeCell ref="O24:Q25"/>
    <mergeCell ref="AL24:AN24"/>
    <mergeCell ref="AO24:AR24"/>
    <mergeCell ref="AS24:AV24"/>
    <mergeCell ref="AO25:AR25"/>
    <mergeCell ref="AA23:AA24"/>
    <mergeCell ref="AB23:AB24"/>
    <mergeCell ref="AC23:AC24"/>
    <mergeCell ref="AD23:AG24"/>
    <mergeCell ref="AH23:AK24"/>
    <mergeCell ref="AL23:AN23"/>
    <mergeCell ref="O23:Q23"/>
    <mergeCell ref="R23:T25"/>
    <mergeCell ref="U23:W24"/>
    <mergeCell ref="X23:X24"/>
    <mergeCell ref="Y23:Y24"/>
    <mergeCell ref="Z23:Z24"/>
    <mergeCell ref="AS25:AV25"/>
    <mergeCell ref="AZ25:BB25"/>
    <mergeCell ref="AE25:AF25"/>
    <mergeCell ref="AI25:AJ25"/>
    <mergeCell ref="AL25:AN25"/>
    <mergeCell ref="AZ22:BB22"/>
    <mergeCell ref="A23:A25"/>
    <mergeCell ref="B23:F24"/>
    <mergeCell ref="G23:L25"/>
    <mergeCell ref="M23:M25"/>
    <mergeCell ref="N23:N25"/>
    <mergeCell ref="A20:A22"/>
    <mergeCell ref="B20:F21"/>
    <mergeCell ref="G20:L22"/>
    <mergeCell ref="M20:M22"/>
    <mergeCell ref="N20:N22"/>
    <mergeCell ref="B22:D22"/>
    <mergeCell ref="E22:F22"/>
    <mergeCell ref="AO23:AR23"/>
    <mergeCell ref="AS23:AV23"/>
    <mergeCell ref="AW23:AY25"/>
    <mergeCell ref="AZ23:BB24"/>
    <mergeCell ref="AS20:AV20"/>
    <mergeCell ref="AW20:AY22"/>
    <mergeCell ref="AZ20:BB21"/>
    <mergeCell ref="BG20:BP22"/>
    <mergeCell ref="O21:Q22"/>
    <mergeCell ref="AL21:AN21"/>
    <mergeCell ref="AO21:AR21"/>
    <mergeCell ref="AS21:AV21"/>
    <mergeCell ref="U22:W22"/>
    <mergeCell ref="AE22:AF22"/>
    <mergeCell ref="AB20:AB21"/>
    <mergeCell ref="AC20:AC21"/>
    <mergeCell ref="AD20:AG21"/>
    <mergeCell ref="AH20:AK21"/>
    <mergeCell ref="AL20:AN20"/>
    <mergeCell ref="AO20:AR20"/>
    <mergeCell ref="R20:T22"/>
    <mergeCell ref="U20:W21"/>
    <mergeCell ref="X20:X21"/>
    <mergeCell ref="Y20:Y21"/>
    <mergeCell ref="Z20:Z21"/>
    <mergeCell ref="AA20:AA21"/>
    <mergeCell ref="O20:Q20"/>
    <mergeCell ref="AI22:AJ22"/>
    <mergeCell ref="AL22:AN22"/>
    <mergeCell ref="AO22:AR22"/>
    <mergeCell ref="AS22:AV22"/>
    <mergeCell ref="AE19:AF19"/>
    <mergeCell ref="AI19:AJ19"/>
    <mergeCell ref="AL19:AN19"/>
    <mergeCell ref="AZ17:BB18"/>
    <mergeCell ref="BG17:BP19"/>
    <mergeCell ref="O18:Q19"/>
    <mergeCell ref="AL18:AN18"/>
    <mergeCell ref="AO18:AR18"/>
    <mergeCell ref="AS18:AV18"/>
    <mergeCell ref="AO19:AR19"/>
    <mergeCell ref="AS19:AV19"/>
    <mergeCell ref="AZ19:BB19"/>
    <mergeCell ref="AD17:AG18"/>
    <mergeCell ref="AH17:AK18"/>
    <mergeCell ref="AL17:AN17"/>
    <mergeCell ref="AO17:AR17"/>
    <mergeCell ref="AS17:AV17"/>
    <mergeCell ref="AW17:AY19"/>
    <mergeCell ref="X17:X18"/>
    <mergeCell ref="Y17:Y18"/>
    <mergeCell ref="Z17:Z18"/>
    <mergeCell ref="AA17:AA18"/>
    <mergeCell ref="AB17:AB18"/>
    <mergeCell ref="AC17:AC18"/>
    <mergeCell ref="A17:A19"/>
    <mergeCell ref="B17:F18"/>
    <mergeCell ref="G17:L19"/>
    <mergeCell ref="M17:M19"/>
    <mergeCell ref="N17:N19"/>
    <mergeCell ref="O17:Q17"/>
    <mergeCell ref="R17:T19"/>
    <mergeCell ref="U17:W18"/>
    <mergeCell ref="B16:D16"/>
    <mergeCell ref="E16:F16"/>
    <mergeCell ref="U16:W16"/>
    <mergeCell ref="B19:D19"/>
    <mergeCell ref="E19:F19"/>
    <mergeCell ref="U19:W19"/>
    <mergeCell ref="BG14:BP16"/>
    <mergeCell ref="O15:Q16"/>
    <mergeCell ref="AL15:AN15"/>
    <mergeCell ref="AO15:AR15"/>
    <mergeCell ref="AS15:AV15"/>
    <mergeCell ref="AO16:AR16"/>
    <mergeCell ref="AA14:AA15"/>
    <mergeCell ref="AB14:AB15"/>
    <mergeCell ref="AC14:AC15"/>
    <mergeCell ref="AD14:AG15"/>
    <mergeCell ref="AH14:AK15"/>
    <mergeCell ref="AL14:AN14"/>
    <mergeCell ref="O14:Q14"/>
    <mergeCell ref="R14:T16"/>
    <mergeCell ref="U14:W15"/>
    <mergeCell ref="X14:X15"/>
    <mergeCell ref="Y14:Y15"/>
    <mergeCell ref="Z14:Z15"/>
    <mergeCell ref="AS16:AV16"/>
    <mergeCell ref="AZ16:BB16"/>
    <mergeCell ref="AE16:AF16"/>
    <mergeCell ref="AI16:AJ16"/>
    <mergeCell ref="AL16:AN16"/>
    <mergeCell ref="AZ13:BB13"/>
    <mergeCell ref="A14:A16"/>
    <mergeCell ref="B14:F15"/>
    <mergeCell ref="G14:L16"/>
    <mergeCell ref="M14:M16"/>
    <mergeCell ref="N14:N16"/>
    <mergeCell ref="A11:A13"/>
    <mergeCell ref="B11:F12"/>
    <mergeCell ref="G11:L13"/>
    <mergeCell ref="M11:M13"/>
    <mergeCell ref="N11:N13"/>
    <mergeCell ref="B13:D13"/>
    <mergeCell ref="E13:F13"/>
    <mergeCell ref="AO14:AR14"/>
    <mergeCell ref="AS14:AV14"/>
    <mergeCell ref="AW14:AY16"/>
    <mergeCell ref="AZ14:BB15"/>
    <mergeCell ref="AS11:AV11"/>
    <mergeCell ref="AW11:AY13"/>
    <mergeCell ref="AZ11:BB12"/>
    <mergeCell ref="BG11:BP13"/>
    <mergeCell ref="O12:Q13"/>
    <mergeCell ref="AL12:AN12"/>
    <mergeCell ref="AO12:AR12"/>
    <mergeCell ref="AS12:AV12"/>
    <mergeCell ref="U13:W13"/>
    <mergeCell ref="AE13:AF13"/>
    <mergeCell ref="AB11:AB12"/>
    <mergeCell ref="AC11:AC12"/>
    <mergeCell ref="AD11:AG12"/>
    <mergeCell ref="AH11:AK12"/>
    <mergeCell ref="AL11:AN11"/>
    <mergeCell ref="AO11:AR11"/>
    <mergeCell ref="R11:T13"/>
    <mergeCell ref="U11:W12"/>
    <mergeCell ref="X11:X12"/>
    <mergeCell ref="Y11:Y12"/>
    <mergeCell ref="Z11:Z12"/>
    <mergeCell ref="AA11:AA12"/>
    <mergeCell ref="O11:Q11"/>
    <mergeCell ref="AI13:AJ13"/>
    <mergeCell ref="AL13:AN13"/>
    <mergeCell ref="AO13:AR13"/>
    <mergeCell ref="AS13:AV13"/>
    <mergeCell ref="B9:D10"/>
    <mergeCell ref="E9:F10"/>
    <mergeCell ref="AL9:AN9"/>
    <mergeCell ref="AO9:AR9"/>
    <mergeCell ref="AS9:AV9"/>
    <mergeCell ref="AZ9:BB10"/>
    <mergeCell ref="AE10:AF10"/>
    <mergeCell ref="AI10:AJ10"/>
    <mergeCell ref="AL10:AN10"/>
    <mergeCell ref="AO10:AR10"/>
    <mergeCell ref="O8:Q10"/>
    <mergeCell ref="U8:W10"/>
    <mergeCell ref="X8:Y10"/>
    <mergeCell ref="AL8:AN8"/>
    <mergeCell ref="AO8:AR8"/>
    <mergeCell ref="AS8:AV8"/>
    <mergeCell ref="AS10:AV10"/>
    <mergeCell ref="A1:BP1"/>
    <mergeCell ref="A3:BP3"/>
    <mergeCell ref="A5:A10"/>
    <mergeCell ref="B5:F8"/>
    <mergeCell ref="G5:L10"/>
    <mergeCell ref="M5:M10"/>
    <mergeCell ref="N5:N10"/>
    <mergeCell ref="O5:Q7"/>
    <mergeCell ref="R5:T10"/>
    <mergeCell ref="U5:AC6"/>
    <mergeCell ref="U7:Y7"/>
    <mergeCell ref="Z7:AA10"/>
    <mergeCell ref="AB7:AC10"/>
    <mergeCell ref="AL7:AV7"/>
    <mergeCell ref="AZ7:BB8"/>
    <mergeCell ref="BG7:BP10"/>
    <mergeCell ref="AD5:AK5"/>
    <mergeCell ref="AL5:AV6"/>
    <mergeCell ref="AW5:AY10"/>
    <mergeCell ref="AZ5:BB6"/>
    <mergeCell ref="BC5:BF10"/>
    <mergeCell ref="BG5:BP6"/>
    <mergeCell ref="AD6:AG9"/>
    <mergeCell ref="AH6:AK9"/>
  </mergeCells>
  <phoneticPr fontId="4"/>
  <conditionalFormatting sqref="B13:D13">
    <cfRule type="containsBlanks" dxfId="310" priority="93">
      <formula>LEN(TRIM(B13))=0</formula>
    </cfRule>
  </conditionalFormatting>
  <conditionalFormatting sqref="B16:D16">
    <cfRule type="containsBlanks" dxfId="309" priority="91">
      <formula>LEN(TRIM(B16))=0</formula>
    </cfRule>
  </conditionalFormatting>
  <conditionalFormatting sqref="B19:D19">
    <cfRule type="containsBlanks" dxfId="308" priority="89">
      <formula>LEN(TRIM(B19))=0</formula>
    </cfRule>
  </conditionalFormatting>
  <conditionalFormatting sqref="B22:D22">
    <cfRule type="containsBlanks" dxfId="307" priority="87">
      <formula>LEN(TRIM(B22))=0</formula>
    </cfRule>
  </conditionalFormatting>
  <conditionalFormatting sqref="B25:D25">
    <cfRule type="containsBlanks" dxfId="306" priority="85">
      <formula>LEN(TRIM(B25))=0</formula>
    </cfRule>
  </conditionalFormatting>
  <conditionalFormatting sqref="B28:D28">
    <cfRule type="containsBlanks" dxfId="305" priority="83">
      <formula>LEN(TRIM(B28))=0</formula>
    </cfRule>
  </conditionalFormatting>
  <conditionalFormatting sqref="B31:D31">
    <cfRule type="containsBlanks" dxfId="304" priority="81">
      <formula>LEN(TRIM(B31))=0</formula>
    </cfRule>
  </conditionalFormatting>
  <conditionalFormatting sqref="B54:D54">
    <cfRule type="containsBlanks" dxfId="303" priority="66">
      <formula>LEN(TRIM(B54))=0</formula>
    </cfRule>
  </conditionalFormatting>
  <conditionalFormatting sqref="B57:D57">
    <cfRule type="containsBlanks" dxfId="302" priority="64">
      <formula>LEN(TRIM(B57))=0</formula>
    </cfRule>
  </conditionalFormatting>
  <conditionalFormatting sqref="B60:D60">
    <cfRule type="containsBlanks" dxfId="301" priority="62">
      <formula>LEN(TRIM(B60))=0</formula>
    </cfRule>
  </conditionalFormatting>
  <conditionalFormatting sqref="B63:D63">
    <cfRule type="containsBlanks" dxfId="300" priority="60">
      <formula>LEN(TRIM(B63))=0</formula>
    </cfRule>
  </conditionalFormatting>
  <conditionalFormatting sqref="B66:D66">
    <cfRule type="containsBlanks" dxfId="299" priority="58">
      <formula>LEN(TRIM(B66))=0</formula>
    </cfRule>
  </conditionalFormatting>
  <conditionalFormatting sqref="B69:D69">
    <cfRule type="containsBlanks" dxfId="298" priority="56">
      <formula>LEN(TRIM(B69))=0</formula>
    </cfRule>
  </conditionalFormatting>
  <conditionalFormatting sqref="B72:D72">
    <cfRule type="containsBlanks" dxfId="297" priority="54">
      <formula>LEN(TRIM(B72))=0</formula>
    </cfRule>
  </conditionalFormatting>
  <conditionalFormatting sqref="B95:D95">
    <cfRule type="containsBlanks" dxfId="296" priority="40">
      <formula>LEN(TRIM(B95))=0</formula>
    </cfRule>
  </conditionalFormatting>
  <conditionalFormatting sqref="B98:D98">
    <cfRule type="containsBlanks" dxfId="295" priority="38">
      <formula>LEN(TRIM(B98))=0</formula>
    </cfRule>
  </conditionalFormatting>
  <conditionalFormatting sqref="B101:D101">
    <cfRule type="containsBlanks" dxfId="294" priority="36">
      <formula>LEN(TRIM(B101))=0</formula>
    </cfRule>
  </conditionalFormatting>
  <conditionalFormatting sqref="B104:D104">
    <cfRule type="containsBlanks" dxfId="293" priority="34">
      <formula>LEN(TRIM(B104))=0</formula>
    </cfRule>
  </conditionalFormatting>
  <conditionalFormatting sqref="B107:D107">
    <cfRule type="containsBlanks" dxfId="292" priority="32">
      <formula>LEN(TRIM(B107))=0</formula>
    </cfRule>
  </conditionalFormatting>
  <conditionalFormatting sqref="B110:D110">
    <cfRule type="containsBlanks" dxfId="291" priority="30">
      <formula>LEN(TRIM(B110))=0</formula>
    </cfRule>
  </conditionalFormatting>
  <conditionalFormatting sqref="B113:D113">
    <cfRule type="containsBlanks" dxfId="290" priority="28">
      <formula>LEN(TRIM(B113))=0</formula>
    </cfRule>
  </conditionalFormatting>
  <conditionalFormatting sqref="B11:F12 E13:F13">
    <cfRule type="containsBlanks" dxfId="289" priority="94">
      <formula>LEN(TRIM(B11))=0</formula>
    </cfRule>
  </conditionalFormatting>
  <conditionalFormatting sqref="B14:F15 E16:F16">
    <cfRule type="containsBlanks" dxfId="288" priority="92">
      <formula>LEN(TRIM(B14))=0</formula>
    </cfRule>
  </conditionalFormatting>
  <conditionalFormatting sqref="B17:F18 E19:F19">
    <cfRule type="containsBlanks" dxfId="287" priority="90">
      <formula>LEN(TRIM(B17))=0</formula>
    </cfRule>
  </conditionalFormatting>
  <conditionalFormatting sqref="B20:F21 E22:F22">
    <cfRule type="containsBlanks" dxfId="286" priority="88">
      <formula>LEN(TRIM(B20))=0</formula>
    </cfRule>
  </conditionalFormatting>
  <conditionalFormatting sqref="B23:F24 E25:F25">
    <cfRule type="containsBlanks" dxfId="285" priority="86">
      <formula>LEN(TRIM(B23))=0</formula>
    </cfRule>
  </conditionalFormatting>
  <conditionalFormatting sqref="B26:F27 E28:F28">
    <cfRule type="containsBlanks" dxfId="284" priority="84">
      <formula>LEN(TRIM(B26))=0</formula>
    </cfRule>
  </conditionalFormatting>
  <conditionalFormatting sqref="B29:F30 E31:F31">
    <cfRule type="containsBlanks" dxfId="283" priority="82">
      <formula>LEN(TRIM(B29))=0</formula>
    </cfRule>
  </conditionalFormatting>
  <conditionalFormatting sqref="B52:F53 E54:F54">
    <cfRule type="containsBlanks" dxfId="282" priority="67">
      <formula>LEN(TRIM(B52))=0</formula>
    </cfRule>
  </conditionalFormatting>
  <conditionalFormatting sqref="B55:F56 E57:F57">
    <cfRule type="containsBlanks" dxfId="281" priority="65">
      <formula>LEN(TRIM(B55))=0</formula>
    </cfRule>
  </conditionalFormatting>
  <conditionalFormatting sqref="B58:F59 E60:F60">
    <cfRule type="containsBlanks" dxfId="280" priority="63">
      <formula>LEN(TRIM(B58))=0</formula>
    </cfRule>
  </conditionalFormatting>
  <conditionalFormatting sqref="B61:F62 E63:F63">
    <cfRule type="containsBlanks" dxfId="279" priority="61">
      <formula>LEN(TRIM(B61))=0</formula>
    </cfRule>
  </conditionalFormatting>
  <conditionalFormatting sqref="B64:F65 E66:F66">
    <cfRule type="containsBlanks" dxfId="278" priority="59">
      <formula>LEN(TRIM(B64))=0</formula>
    </cfRule>
  </conditionalFormatting>
  <conditionalFormatting sqref="B67:F68 E69:F69">
    <cfRule type="containsBlanks" dxfId="277" priority="57">
      <formula>LEN(TRIM(B67))=0</formula>
    </cfRule>
  </conditionalFormatting>
  <conditionalFormatting sqref="B70:F71 E72:F72">
    <cfRule type="containsBlanks" dxfId="276" priority="55">
      <formula>LEN(TRIM(B70))=0</formula>
    </cfRule>
  </conditionalFormatting>
  <conditionalFormatting sqref="B93:F94 E95:F95">
    <cfRule type="containsBlanks" dxfId="275" priority="41">
      <formula>LEN(TRIM(B93))=0</formula>
    </cfRule>
  </conditionalFormatting>
  <conditionalFormatting sqref="B96:F97 E98:F98">
    <cfRule type="containsBlanks" dxfId="274" priority="39">
      <formula>LEN(TRIM(B96))=0</formula>
    </cfRule>
  </conditionalFormatting>
  <conditionalFormatting sqref="B99:F100 E101:F101">
    <cfRule type="containsBlanks" dxfId="273" priority="37">
      <formula>LEN(TRIM(B99))=0</formula>
    </cfRule>
  </conditionalFormatting>
  <conditionalFormatting sqref="B102:F103 E104:F104">
    <cfRule type="containsBlanks" dxfId="272" priority="35">
      <formula>LEN(TRIM(B102))=0</formula>
    </cfRule>
  </conditionalFormatting>
  <conditionalFormatting sqref="B105:F106 E107:F107">
    <cfRule type="containsBlanks" dxfId="271" priority="33">
      <formula>LEN(TRIM(B105))=0</formula>
    </cfRule>
  </conditionalFormatting>
  <conditionalFormatting sqref="B108:F109 E110:F110">
    <cfRule type="containsBlanks" dxfId="270" priority="31">
      <formula>LEN(TRIM(B108))=0</formula>
    </cfRule>
  </conditionalFormatting>
  <conditionalFormatting sqref="B111:F112 E113:F113">
    <cfRule type="containsBlanks" dxfId="269" priority="29">
      <formula>LEN(TRIM(B111))=0</formula>
    </cfRule>
  </conditionalFormatting>
  <conditionalFormatting sqref="G11 AO11:AR30 AD11:AN31 AS11:AV31 G14 G17 G20">
    <cfRule type="containsBlanks" dxfId="268" priority="103">
      <formula>LEN(TRIM(G11))=0</formula>
    </cfRule>
  </conditionalFormatting>
  <conditionalFormatting sqref="G26">
    <cfRule type="containsBlanks" dxfId="267" priority="99">
      <formula>LEN(TRIM(G26))=0</formula>
    </cfRule>
  </conditionalFormatting>
  <conditionalFormatting sqref="G29">
    <cfRule type="containsBlanks" dxfId="266" priority="101">
      <formula>LEN(TRIM(G29))=0</formula>
    </cfRule>
  </conditionalFormatting>
  <conditionalFormatting sqref="G52 AO52:AR71 AD52:AN72 AS52:AV72 G55 G58 G61">
    <cfRule type="containsBlanks" dxfId="265" priority="76">
      <formula>LEN(TRIM(G52))=0</formula>
    </cfRule>
  </conditionalFormatting>
  <conditionalFormatting sqref="G67">
    <cfRule type="containsBlanks" dxfId="264" priority="72">
      <formula>LEN(TRIM(G67))=0</formula>
    </cfRule>
  </conditionalFormatting>
  <conditionalFormatting sqref="G70">
    <cfRule type="containsBlanks" dxfId="263" priority="74">
      <formula>LEN(TRIM(G70))=0</formula>
    </cfRule>
  </conditionalFormatting>
  <conditionalFormatting sqref="G93 AO93:AR112 AD93:AN113 AS93:AV113 G96 G99 G102">
    <cfRule type="containsBlanks" dxfId="262" priority="50">
      <formula>LEN(TRIM(G93))=0</formula>
    </cfRule>
  </conditionalFormatting>
  <conditionalFormatting sqref="G108">
    <cfRule type="containsBlanks" dxfId="261" priority="46">
      <formula>LEN(TRIM(G108))=0</formula>
    </cfRule>
  </conditionalFormatting>
  <conditionalFormatting sqref="G111">
    <cfRule type="containsBlanks" dxfId="260" priority="48">
      <formula>LEN(TRIM(G111))=0</formula>
    </cfRule>
  </conditionalFormatting>
  <conditionalFormatting sqref="M11:M31 G23">
    <cfRule type="containsBlanks" dxfId="259" priority="97">
      <formula>LEN(TRIM(G11))=0</formula>
    </cfRule>
  </conditionalFormatting>
  <conditionalFormatting sqref="M52:M72 G64">
    <cfRule type="containsBlanks" dxfId="258" priority="70">
      <formula>LEN(TRIM(G52))=0</formula>
    </cfRule>
  </conditionalFormatting>
  <conditionalFormatting sqref="M93:M113 G105">
    <cfRule type="containsBlanks" dxfId="257" priority="44">
      <formula>LEN(TRIM(G93))=0</formula>
    </cfRule>
  </conditionalFormatting>
  <conditionalFormatting sqref="N11:O12 N13 N14:O14 O15 N15:N16 N17:O17 O18 N18:N19 N20:O20 O21 N21:N22">
    <cfRule type="containsBlanks" dxfId="256" priority="102">
      <formula>LEN(TRIM(N11))=0</formula>
    </cfRule>
  </conditionalFormatting>
  <conditionalFormatting sqref="N26:O26 N27:N28">
    <cfRule type="containsBlanks" dxfId="255" priority="98">
      <formula>LEN(TRIM(N26))=0</formula>
    </cfRule>
  </conditionalFormatting>
  <conditionalFormatting sqref="N29:O29 N30:N31">
    <cfRule type="containsBlanks" dxfId="254" priority="100">
      <formula>LEN(TRIM(N29))=0</formula>
    </cfRule>
  </conditionalFormatting>
  <conditionalFormatting sqref="N52:O52 N53:N54 N55:O55 N56:N57 N58:O58 N59:N60 N61:O61 N62:N63">
    <cfRule type="containsBlanks" dxfId="253" priority="75">
      <formula>LEN(TRIM(N52))=0</formula>
    </cfRule>
  </conditionalFormatting>
  <conditionalFormatting sqref="N67:O67 N68:N69">
    <cfRule type="containsBlanks" dxfId="252" priority="71">
      <formula>LEN(TRIM(N67))=0</formula>
    </cfRule>
  </conditionalFormatting>
  <conditionalFormatting sqref="N70:O70 N71:N72">
    <cfRule type="containsBlanks" dxfId="251" priority="73">
      <formula>LEN(TRIM(N70))=0</formula>
    </cfRule>
  </conditionalFormatting>
  <conditionalFormatting sqref="N93:O93 N94:N95 N96:O96 N97:N98 N99:O99 N100:N101 N102:O102 N103:N104">
    <cfRule type="containsBlanks" dxfId="250" priority="49">
      <formula>LEN(TRIM(N93))=0</formula>
    </cfRule>
  </conditionalFormatting>
  <conditionalFormatting sqref="N108:O108 N109:N110">
    <cfRule type="containsBlanks" dxfId="249" priority="45">
      <formula>LEN(TRIM(N108))=0</formula>
    </cfRule>
  </conditionalFormatting>
  <conditionalFormatting sqref="N111:O112 N113">
    <cfRule type="containsBlanks" dxfId="248" priority="47">
      <formula>LEN(TRIM(N111))=0</formula>
    </cfRule>
  </conditionalFormatting>
  <conditionalFormatting sqref="O24">
    <cfRule type="containsBlanks" dxfId="247" priority="26">
      <formula>LEN(TRIM(O24))=0</formula>
    </cfRule>
  </conditionalFormatting>
  <conditionalFormatting sqref="O27">
    <cfRule type="containsBlanks" dxfId="246" priority="25">
      <formula>LEN(TRIM(O27))=0</formula>
    </cfRule>
  </conditionalFormatting>
  <conditionalFormatting sqref="O30">
    <cfRule type="containsBlanks" dxfId="245" priority="24">
      <formula>LEN(TRIM(O30))=0</formula>
    </cfRule>
  </conditionalFormatting>
  <conditionalFormatting sqref="O53">
    <cfRule type="containsBlanks" dxfId="244" priority="1">
      <formula>LEN(TRIM(O53))=0</formula>
    </cfRule>
  </conditionalFormatting>
  <conditionalFormatting sqref="O56">
    <cfRule type="containsBlanks" dxfId="243" priority="2">
      <formula>LEN(TRIM(O56))=0</formula>
    </cfRule>
  </conditionalFormatting>
  <conditionalFormatting sqref="O59">
    <cfRule type="containsBlanks" dxfId="242" priority="3">
      <formula>LEN(TRIM(O59))=0</formula>
    </cfRule>
  </conditionalFormatting>
  <conditionalFormatting sqref="O62">
    <cfRule type="containsBlanks" dxfId="241" priority="4">
      <formula>LEN(TRIM(O62))=0</formula>
    </cfRule>
  </conditionalFormatting>
  <conditionalFormatting sqref="O65">
    <cfRule type="containsBlanks" dxfId="240" priority="5">
      <formula>LEN(TRIM(O65))=0</formula>
    </cfRule>
  </conditionalFormatting>
  <conditionalFormatting sqref="O68">
    <cfRule type="containsBlanks" dxfId="239" priority="6">
      <formula>LEN(TRIM(O68))=0</formula>
    </cfRule>
  </conditionalFormatting>
  <conditionalFormatting sqref="O71">
    <cfRule type="containsBlanks" dxfId="238" priority="7">
      <formula>LEN(TRIM(O71))=0</formula>
    </cfRule>
  </conditionalFormatting>
  <conditionalFormatting sqref="O94">
    <cfRule type="containsBlanks" dxfId="237" priority="8">
      <formula>LEN(TRIM(O94))=0</formula>
    </cfRule>
  </conditionalFormatting>
  <conditionalFormatting sqref="O97">
    <cfRule type="containsBlanks" dxfId="236" priority="9">
      <formula>LEN(TRIM(O97))=0</formula>
    </cfRule>
  </conditionalFormatting>
  <conditionalFormatting sqref="O100">
    <cfRule type="containsBlanks" dxfId="235" priority="10">
      <formula>LEN(TRIM(O100))=0</formula>
    </cfRule>
  </conditionalFormatting>
  <conditionalFormatting sqref="O103">
    <cfRule type="containsBlanks" dxfId="234" priority="11">
      <formula>LEN(TRIM(O103))=0</formula>
    </cfRule>
  </conditionalFormatting>
  <conditionalFormatting sqref="O106">
    <cfRule type="containsBlanks" dxfId="233" priority="12">
      <formula>LEN(TRIM(O106))=0</formula>
    </cfRule>
  </conditionalFormatting>
  <conditionalFormatting sqref="O109">
    <cfRule type="containsBlanks" dxfId="232" priority="13">
      <formula>LEN(TRIM(O109))=0</formula>
    </cfRule>
  </conditionalFormatting>
  <conditionalFormatting sqref="R11:T31 N23:O23 N24:N25">
    <cfRule type="containsBlanks" dxfId="231" priority="96">
      <formula>LEN(TRIM(N11))=0</formula>
    </cfRule>
  </conditionalFormatting>
  <conditionalFormatting sqref="R52:T72 N64:O64 N65:N66">
    <cfRule type="containsBlanks" dxfId="230" priority="69">
      <formula>LEN(TRIM(N52))=0</formula>
    </cfRule>
  </conditionalFormatting>
  <conditionalFormatting sqref="R93:T113 N105:O105 N106:N107">
    <cfRule type="containsBlanks" dxfId="229" priority="43">
      <formula>LEN(TRIM(N93))=0</formula>
    </cfRule>
  </conditionalFormatting>
  <conditionalFormatting sqref="U11:X31 Z11:Z31">
    <cfRule type="containsBlanks" dxfId="228" priority="95">
      <formula>LEN(TRIM(U11))=0</formula>
    </cfRule>
  </conditionalFormatting>
  <conditionalFormatting sqref="U52:X72 Z52:Z72">
    <cfRule type="containsBlanks" dxfId="227" priority="68">
      <formula>LEN(TRIM(U52))=0</formula>
    </cfRule>
  </conditionalFormatting>
  <conditionalFormatting sqref="U93:X113 Z93:Z113">
    <cfRule type="containsBlanks" dxfId="226" priority="42">
      <formula>LEN(TRIM(U93))=0</formula>
    </cfRule>
  </conditionalFormatting>
  <conditionalFormatting sqref="AO31">
    <cfRule type="containsBlanks" dxfId="225" priority="108">
      <formula>LEN(TRIM(AO31))=0</formula>
    </cfRule>
  </conditionalFormatting>
  <conditionalFormatting sqref="AO72">
    <cfRule type="containsBlanks" dxfId="224" priority="78">
      <formula>LEN(TRIM(AO72))=0</formula>
    </cfRule>
  </conditionalFormatting>
  <conditionalFormatting sqref="AO113">
    <cfRule type="containsBlanks" dxfId="223" priority="52">
      <formula>LEN(TRIM(AO113))=0</formula>
    </cfRule>
  </conditionalFormatting>
  <conditionalFormatting sqref="AZ11:BB31">
    <cfRule type="containsBlanks" dxfId="222" priority="80">
      <formula>LEN(TRIM(AZ11))=0</formula>
    </cfRule>
  </conditionalFormatting>
  <conditionalFormatting sqref="AZ52:BB72">
    <cfRule type="containsBlanks" dxfId="221" priority="53">
      <formula>LEN(TRIM(AZ52))=0</formula>
    </cfRule>
  </conditionalFormatting>
  <conditionalFormatting sqref="AZ93:BB113">
    <cfRule type="containsBlanks" dxfId="220" priority="27">
      <formula>LEN(TRIM(AZ93))=0</formula>
    </cfRule>
  </conditionalFormatting>
  <conditionalFormatting sqref="BG11 BG14 BG17 BG20 BG23 BG26 BG29">
    <cfRule type="containsBlanks" dxfId="219" priority="107">
      <formula>LEN(TRIM(BG11))=0</formula>
    </cfRule>
  </conditionalFormatting>
  <conditionalFormatting sqref="BG52 BG55 BG58 BG61 BG64 BG67 BG70">
    <cfRule type="containsBlanks" dxfId="218" priority="77">
      <formula>LEN(TRIM(BG52))=0</formula>
    </cfRule>
  </conditionalFormatting>
  <conditionalFormatting sqref="BG93 BG96 BG99 BG102 BG105 BG108 BG111">
    <cfRule type="containsBlanks" dxfId="217" priority="51">
      <formula>LEN(TRIM(BG93))=0</formula>
    </cfRule>
  </conditionalFormatting>
  <dataValidations count="6">
    <dataValidation type="list" allowBlank="1" showInputMessage="1" showErrorMessage="1" sqref="R135:T155 R11:T31 R52:T72 R93:T113" xr:uid="{737257D7-39D3-49D2-BEB0-A15491217EB2}">
      <formula1>"　,大学院,大学,短大,専門学校,高校,中学校,特別支援学校"</formula1>
    </dataValidation>
    <dataValidation type="list" allowBlank="1" showInputMessage="1" showErrorMessage="1" sqref="O153:Q153 O150:Q150 O147:Q147 O144:Q144 O141:Q141 O138:Q138 O135:Q135 N135:N155 O11:Q11 O29:Q29 O20:Q20 O17:Q17 O14:Q14 O26:Q26 N11:N31 O23:Q23 O52:Q52 O70:Q70 O61:Q61 O58:Q58 O55:Q55 O67:Q67 N52:N72 O64:Q64 O93:Q93 O111:Q111 O102:Q102 O99:Q99 O96:Q96 O108:Q108 N93:N113 O105:Q105" xr:uid="{C614572D-F190-4782-AE2A-C9DE9AD4BB91}">
      <formula1>"　,有,無"</formula1>
    </dataValidation>
    <dataValidation type="list" allowBlank="1" showInputMessage="1" showErrorMessage="1" sqref="O151 O142 O154 O136 O145 O148 O139" xr:uid="{2BDCCA84-74F9-4AFF-87DA-7F4FCD043410}">
      <formula1>"　,施設長,保育士,看護師,准看護師,管理栄養士,栄養士,調理師,子育て支援員（地域型保育コース）,家庭的保育者,幼稚園教諭,小学校教諭,養護教諭"</formula1>
    </dataValidation>
    <dataValidation type="list" allowBlank="1" showInputMessage="1" showErrorMessage="1" sqref="B31:D31 B13:D13 B16:D16 B19:D19 B22:D22 B25:D25 B28:D28 B72:D72 B54:D54 B57:D57 B60:D60 B63:D63 B66:D66 B69:D69 B113:D113 B95:D95 B98:D98 B101:D101 B104:D104 B107:D107 B110:D110" xr:uid="{1CA79130-723A-4B56-BD7B-F187D24ABD92}">
      <formula1>"　,常勤,短時間"</formula1>
    </dataValidation>
    <dataValidation type="list" allowBlank="1" showInputMessage="1" showErrorMessage="1" sqref="O12:Q13 O18:Q19 O21:Q22 O15:Q16 O24:Q25 O27:Q28 O30:Q31" xr:uid="{5BFC44DF-36EA-46C0-9410-16ECEDB7C23F}">
      <formula1>",調理師,子育て支援員（地域型保育コース）,家庭的保育者,幼稚園教諭,小学校教諭,養護教諭,特定理学療法士等"</formula1>
    </dataValidation>
    <dataValidation type="list" allowBlank="1" showInputMessage="1" showErrorMessage="1" sqref="O112:Q113 O109:Q110 O106:Q107 O103:Q104 O100:Q101 O97:Q98 O94:Q95 O71:Q72 O68:Q69 O65:Q66 O62:Q63 O59:Q60 O56:Q57 O53:Q54" xr:uid="{D9FD4BE1-A2FE-44CD-AB20-B4F4A91E1E3F}">
      <formula1>"　,施設長,保育士,看護師,准看護師,管理栄養士,栄養士,調理師,子育て支援員,家庭的保育者,幼稚園教諭,小学校教諭,養護教諭,特定理学療法士等"</formula1>
    </dataValidation>
  </dataValidations>
  <printOptions horizontalCentered="1"/>
  <pageMargins left="0.39370078740157483" right="0.19685039370078741" top="0.62992125984251968" bottom="0.39370078740157483" header="0.19685039370078741" footer="0.19685039370078741"/>
  <pageSetup paperSize="9" scale="96" fitToWidth="0" fitToHeight="0" orientation="landscape" cellComments="asDisplayed" r:id="rId1"/>
  <headerFooter alignWithMargins="0"/>
  <rowBreaks count="3" manualBreakCount="3">
    <brk id="41" max="67" man="1"/>
    <brk id="82" max="67" man="1"/>
    <brk id="124" max="67" man="1"/>
  </rowBreaks>
  <drawing r:id="rId2"/>
  <legacyDrawing r:id="rId3"/>
  <mc:AlternateContent xmlns:mc="http://schemas.openxmlformats.org/markup-compatibility/2006">
    <mc:Choice Requires="x14">
      <controls>
        <mc:AlternateContent xmlns:mc="http://schemas.openxmlformats.org/markup-compatibility/2006">
          <mc:Choice Requires="x14">
            <control shapeId="1308673" r:id="rId4" name="Check Box 1">
              <controlPr defaultSize="0" autoFill="0" autoLine="0" autoPict="0">
                <anchor moveWithCells="1" sizeWithCells="1">
                  <from>
                    <xdr:col>54</xdr:col>
                    <xdr:colOff>38100</xdr:colOff>
                    <xdr:row>10</xdr:row>
                    <xdr:rowOff>114300</xdr:rowOff>
                  </from>
                  <to>
                    <xdr:col>58</xdr:col>
                    <xdr:colOff>0</xdr:colOff>
                    <xdr:row>11</xdr:row>
                    <xdr:rowOff>114300</xdr:rowOff>
                  </to>
                </anchor>
              </controlPr>
            </control>
          </mc:Choice>
        </mc:AlternateContent>
        <mc:AlternateContent xmlns:mc="http://schemas.openxmlformats.org/markup-compatibility/2006">
          <mc:Choice Requires="x14">
            <control shapeId="1308674" r:id="rId5" name="Check Box 2">
              <controlPr defaultSize="0" autoFill="0" autoLine="0" autoPict="0">
                <anchor moveWithCells="1" sizeWithCells="1">
                  <from>
                    <xdr:col>54</xdr:col>
                    <xdr:colOff>38100</xdr:colOff>
                    <xdr:row>11</xdr:row>
                    <xdr:rowOff>133350</xdr:rowOff>
                  </from>
                  <to>
                    <xdr:col>58</xdr:col>
                    <xdr:colOff>0</xdr:colOff>
                    <xdr:row>12</xdr:row>
                    <xdr:rowOff>133350</xdr:rowOff>
                  </to>
                </anchor>
              </controlPr>
            </control>
          </mc:Choice>
        </mc:AlternateContent>
        <mc:AlternateContent xmlns:mc="http://schemas.openxmlformats.org/markup-compatibility/2006">
          <mc:Choice Requires="x14">
            <control shapeId="1308675" r:id="rId6" name="Check Box 3">
              <controlPr defaultSize="0" autoFill="0" autoLine="0" autoPict="0">
                <anchor moveWithCells="1" sizeWithCells="1">
                  <from>
                    <xdr:col>54</xdr:col>
                    <xdr:colOff>38100</xdr:colOff>
                    <xdr:row>13</xdr:row>
                    <xdr:rowOff>104775</xdr:rowOff>
                  </from>
                  <to>
                    <xdr:col>58</xdr:col>
                    <xdr:colOff>0</xdr:colOff>
                    <xdr:row>14</xdr:row>
                    <xdr:rowOff>104775</xdr:rowOff>
                  </to>
                </anchor>
              </controlPr>
            </control>
          </mc:Choice>
        </mc:AlternateContent>
        <mc:AlternateContent xmlns:mc="http://schemas.openxmlformats.org/markup-compatibility/2006">
          <mc:Choice Requires="x14">
            <control shapeId="1308676" r:id="rId7" name="Check Box 4">
              <controlPr defaultSize="0" autoFill="0" autoLine="0" autoPict="0">
                <anchor moveWithCells="1" sizeWithCells="1">
                  <from>
                    <xdr:col>54</xdr:col>
                    <xdr:colOff>38100</xdr:colOff>
                    <xdr:row>14</xdr:row>
                    <xdr:rowOff>123825</xdr:rowOff>
                  </from>
                  <to>
                    <xdr:col>58</xdr:col>
                    <xdr:colOff>0</xdr:colOff>
                    <xdr:row>15</xdr:row>
                    <xdr:rowOff>123825</xdr:rowOff>
                  </to>
                </anchor>
              </controlPr>
            </control>
          </mc:Choice>
        </mc:AlternateContent>
        <mc:AlternateContent xmlns:mc="http://schemas.openxmlformats.org/markup-compatibility/2006">
          <mc:Choice Requires="x14">
            <control shapeId="1308677" r:id="rId8" name="Check Box 5">
              <controlPr defaultSize="0" autoFill="0" autoLine="0" autoPict="0">
                <anchor moveWithCells="1" sizeWithCells="1">
                  <from>
                    <xdr:col>54</xdr:col>
                    <xdr:colOff>38100</xdr:colOff>
                    <xdr:row>16</xdr:row>
                    <xdr:rowOff>85725</xdr:rowOff>
                  </from>
                  <to>
                    <xdr:col>58</xdr:col>
                    <xdr:colOff>0</xdr:colOff>
                    <xdr:row>17</xdr:row>
                    <xdr:rowOff>85725</xdr:rowOff>
                  </to>
                </anchor>
              </controlPr>
            </control>
          </mc:Choice>
        </mc:AlternateContent>
        <mc:AlternateContent xmlns:mc="http://schemas.openxmlformats.org/markup-compatibility/2006">
          <mc:Choice Requires="x14">
            <control shapeId="1308678" r:id="rId9" name="Check Box 6">
              <controlPr defaultSize="0" autoFill="0" autoLine="0" autoPict="0">
                <anchor moveWithCells="1" sizeWithCells="1">
                  <from>
                    <xdr:col>54</xdr:col>
                    <xdr:colOff>38100</xdr:colOff>
                    <xdr:row>17</xdr:row>
                    <xdr:rowOff>104775</xdr:rowOff>
                  </from>
                  <to>
                    <xdr:col>58</xdr:col>
                    <xdr:colOff>0</xdr:colOff>
                    <xdr:row>18</xdr:row>
                    <xdr:rowOff>104775</xdr:rowOff>
                  </to>
                </anchor>
              </controlPr>
            </control>
          </mc:Choice>
        </mc:AlternateContent>
        <mc:AlternateContent xmlns:mc="http://schemas.openxmlformats.org/markup-compatibility/2006">
          <mc:Choice Requires="x14">
            <control shapeId="1308679" r:id="rId10" name="Check Box 7">
              <controlPr defaultSize="0" autoFill="0" autoLine="0" autoPict="0">
                <anchor moveWithCells="1" sizeWithCells="1">
                  <from>
                    <xdr:col>54</xdr:col>
                    <xdr:colOff>38100</xdr:colOff>
                    <xdr:row>19</xdr:row>
                    <xdr:rowOff>104775</xdr:rowOff>
                  </from>
                  <to>
                    <xdr:col>58</xdr:col>
                    <xdr:colOff>0</xdr:colOff>
                    <xdr:row>20</xdr:row>
                    <xdr:rowOff>104775</xdr:rowOff>
                  </to>
                </anchor>
              </controlPr>
            </control>
          </mc:Choice>
        </mc:AlternateContent>
        <mc:AlternateContent xmlns:mc="http://schemas.openxmlformats.org/markup-compatibility/2006">
          <mc:Choice Requires="x14">
            <control shapeId="1308680" r:id="rId11" name="Check Box 8">
              <controlPr defaultSize="0" autoFill="0" autoLine="0" autoPict="0">
                <anchor moveWithCells="1" sizeWithCells="1">
                  <from>
                    <xdr:col>54</xdr:col>
                    <xdr:colOff>38100</xdr:colOff>
                    <xdr:row>20</xdr:row>
                    <xdr:rowOff>123825</xdr:rowOff>
                  </from>
                  <to>
                    <xdr:col>58</xdr:col>
                    <xdr:colOff>0</xdr:colOff>
                    <xdr:row>21</xdr:row>
                    <xdr:rowOff>123825</xdr:rowOff>
                  </to>
                </anchor>
              </controlPr>
            </control>
          </mc:Choice>
        </mc:AlternateContent>
        <mc:AlternateContent xmlns:mc="http://schemas.openxmlformats.org/markup-compatibility/2006">
          <mc:Choice Requires="x14">
            <control shapeId="1308681" r:id="rId12" name="Check Box 9">
              <controlPr defaultSize="0" autoFill="0" autoLine="0" autoPict="0">
                <anchor moveWithCells="1" sizeWithCells="1">
                  <from>
                    <xdr:col>54</xdr:col>
                    <xdr:colOff>38100</xdr:colOff>
                    <xdr:row>22</xdr:row>
                    <xdr:rowOff>95250</xdr:rowOff>
                  </from>
                  <to>
                    <xdr:col>58</xdr:col>
                    <xdr:colOff>0</xdr:colOff>
                    <xdr:row>23</xdr:row>
                    <xdr:rowOff>95250</xdr:rowOff>
                  </to>
                </anchor>
              </controlPr>
            </control>
          </mc:Choice>
        </mc:AlternateContent>
        <mc:AlternateContent xmlns:mc="http://schemas.openxmlformats.org/markup-compatibility/2006">
          <mc:Choice Requires="x14">
            <control shapeId="1308682" r:id="rId13" name="Check Box 10">
              <controlPr defaultSize="0" autoFill="0" autoLine="0" autoPict="0">
                <anchor moveWithCells="1" sizeWithCells="1">
                  <from>
                    <xdr:col>54</xdr:col>
                    <xdr:colOff>38100</xdr:colOff>
                    <xdr:row>23</xdr:row>
                    <xdr:rowOff>114300</xdr:rowOff>
                  </from>
                  <to>
                    <xdr:col>58</xdr:col>
                    <xdr:colOff>0</xdr:colOff>
                    <xdr:row>24</xdr:row>
                    <xdr:rowOff>114300</xdr:rowOff>
                  </to>
                </anchor>
              </controlPr>
            </control>
          </mc:Choice>
        </mc:AlternateContent>
        <mc:AlternateContent xmlns:mc="http://schemas.openxmlformats.org/markup-compatibility/2006">
          <mc:Choice Requires="x14">
            <control shapeId="1308683" r:id="rId14" name="Check Box 11">
              <controlPr defaultSize="0" autoFill="0" autoLine="0" autoPict="0">
                <anchor moveWithCells="1" sizeWithCells="1">
                  <from>
                    <xdr:col>54</xdr:col>
                    <xdr:colOff>38100</xdr:colOff>
                    <xdr:row>25</xdr:row>
                    <xdr:rowOff>95250</xdr:rowOff>
                  </from>
                  <to>
                    <xdr:col>58</xdr:col>
                    <xdr:colOff>0</xdr:colOff>
                    <xdr:row>26</xdr:row>
                    <xdr:rowOff>95250</xdr:rowOff>
                  </to>
                </anchor>
              </controlPr>
            </control>
          </mc:Choice>
        </mc:AlternateContent>
        <mc:AlternateContent xmlns:mc="http://schemas.openxmlformats.org/markup-compatibility/2006">
          <mc:Choice Requires="x14">
            <control shapeId="1308684" r:id="rId15" name="Check Box 12">
              <controlPr defaultSize="0" autoFill="0" autoLine="0" autoPict="0">
                <anchor moveWithCells="1" sizeWithCells="1">
                  <from>
                    <xdr:col>54</xdr:col>
                    <xdr:colOff>38100</xdr:colOff>
                    <xdr:row>26</xdr:row>
                    <xdr:rowOff>114300</xdr:rowOff>
                  </from>
                  <to>
                    <xdr:col>58</xdr:col>
                    <xdr:colOff>0</xdr:colOff>
                    <xdr:row>27</xdr:row>
                    <xdr:rowOff>114300</xdr:rowOff>
                  </to>
                </anchor>
              </controlPr>
            </control>
          </mc:Choice>
        </mc:AlternateContent>
        <mc:AlternateContent xmlns:mc="http://schemas.openxmlformats.org/markup-compatibility/2006">
          <mc:Choice Requires="x14">
            <control shapeId="1308685" r:id="rId16" name="Check Box 13">
              <controlPr defaultSize="0" autoFill="0" autoLine="0" autoPict="0">
                <anchor moveWithCells="1" sizeWithCells="1">
                  <from>
                    <xdr:col>54</xdr:col>
                    <xdr:colOff>38100</xdr:colOff>
                    <xdr:row>28</xdr:row>
                    <xdr:rowOff>95250</xdr:rowOff>
                  </from>
                  <to>
                    <xdr:col>58</xdr:col>
                    <xdr:colOff>0</xdr:colOff>
                    <xdr:row>29</xdr:row>
                    <xdr:rowOff>95250</xdr:rowOff>
                  </to>
                </anchor>
              </controlPr>
            </control>
          </mc:Choice>
        </mc:AlternateContent>
        <mc:AlternateContent xmlns:mc="http://schemas.openxmlformats.org/markup-compatibility/2006">
          <mc:Choice Requires="x14">
            <control shapeId="1308686" r:id="rId17" name="Check Box 14">
              <controlPr defaultSize="0" autoFill="0" autoLine="0" autoPict="0">
                <anchor moveWithCells="1" sizeWithCells="1">
                  <from>
                    <xdr:col>54</xdr:col>
                    <xdr:colOff>38100</xdr:colOff>
                    <xdr:row>29</xdr:row>
                    <xdr:rowOff>114300</xdr:rowOff>
                  </from>
                  <to>
                    <xdr:col>58</xdr:col>
                    <xdr:colOff>0</xdr:colOff>
                    <xdr:row>30</xdr:row>
                    <xdr:rowOff>114300</xdr:rowOff>
                  </to>
                </anchor>
              </controlPr>
            </control>
          </mc:Choice>
        </mc:AlternateContent>
        <mc:AlternateContent xmlns:mc="http://schemas.openxmlformats.org/markup-compatibility/2006">
          <mc:Choice Requires="x14">
            <control shapeId="1308701" r:id="rId18" name="Check Box 29">
              <controlPr defaultSize="0" autoFill="0" autoLine="0" autoPict="0">
                <anchor moveWithCells="1" sizeWithCells="1">
                  <from>
                    <xdr:col>54</xdr:col>
                    <xdr:colOff>38100</xdr:colOff>
                    <xdr:row>51</xdr:row>
                    <xdr:rowOff>114300</xdr:rowOff>
                  </from>
                  <to>
                    <xdr:col>58</xdr:col>
                    <xdr:colOff>0</xdr:colOff>
                    <xdr:row>52</xdr:row>
                    <xdr:rowOff>114300</xdr:rowOff>
                  </to>
                </anchor>
              </controlPr>
            </control>
          </mc:Choice>
        </mc:AlternateContent>
        <mc:AlternateContent xmlns:mc="http://schemas.openxmlformats.org/markup-compatibility/2006">
          <mc:Choice Requires="x14">
            <control shapeId="1308702" r:id="rId19" name="Check Box 30">
              <controlPr defaultSize="0" autoFill="0" autoLine="0" autoPict="0">
                <anchor moveWithCells="1" sizeWithCells="1">
                  <from>
                    <xdr:col>54</xdr:col>
                    <xdr:colOff>38100</xdr:colOff>
                    <xdr:row>52</xdr:row>
                    <xdr:rowOff>133350</xdr:rowOff>
                  </from>
                  <to>
                    <xdr:col>58</xdr:col>
                    <xdr:colOff>0</xdr:colOff>
                    <xdr:row>53</xdr:row>
                    <xdr:rowOff>133350</xdr:rowOff>
                  </to>
                </anchor>
              </controlPr>
            </control>
          </mc:Choice>
        </mc:AlternateContent>
        <mc:AlternateContent xmlns:mc="http://schemas.openxmlformats.org/markup-compatibility/2006">
          <mc:Choice Requires="x14">
            <control shapeId="1308703" r:id="rId20" name="Check Box 31">
              <controlPr defaultSize="0" autoFill="0" autoLine="0" autoPict="0">
                <anchor moveWithCells="1" sizeWithCells="1">
                  <from>
                    <xdr:col>54</xdr:col>
                    <xdr:colOff>38100</xdr:colOff>
                    <xdr:row>54</xdr:row>
                    <xdr:rowOff>104775</xdr:rowOff>
                  </from>
                  <to>
                    <xdr:col>58</xdr:col>
                    <xdr:colOff>0</xdr:colOff>
                    <xdr:row>55</xdr:row>
                    <xdr:rowOff>104775</xdr:rowOff>
                  </to>
                </anchor>
              </controlPr>
            </control>
          </mc:Choice>
        </mc:AlternateContent>
        <mc:AlternateContent xmlns:mc="http://schemas.openxmlformats.org/markup-compatibility/2006">
          <mc:Choice Requires="x14">
            <control shapeId="1308704" r:id="rId21" name="Check Box 32">
              <controlPr defaultSize="0" autoFill="0" autoLine="0" autoPict="0">
                <anchor moveWithCells="1" sizeWithCells="1">
                  <from>
                    <xdr:col>54</xdr:col>
                    <xdr:colOff>38100</xdr:colOff>
                    <xdr:row>55</xdr:row>
                    <xdr:rowOff>123825</xdr:rowOff>
                  </from>
                  <to>
                    <xdr:col>58</xdr:col>
                    <xdr:colOff>0</xdr:colOff>
                    <xdr:row>56</xdr:row>
                    <xdr:rowOff>123825</xdr:rowOff>
                  </to>
                </anchor>
              </controlPr>
            </control>
          </mc:Choice>
        </mc:AlternateContent>
        <mc:AlternateContent xmlns:mc="http://schemas.openxmlformats.org/markup-compatibility/2006">
          <mc:Choice Requires="x14">
            <control shapeId="1308705" r:id="rId22" name="Check Box 33">
              <controlPr defaultSize="0" autoFill="0" autoLine="0" autoPict="0">
                <anchor moveWithCells="1" sizeWithCells="1">
                  <from>
                    <xdr:col>54</xdr:col>
                    <xdr:colOff>38100</xdr:colOff>
                    <xdr:row>57</xdr:row>
                    <xdr:rowOff>85725</xdr:rowOff>
                  </from>
                  <to>
                    <xdr:col>58</xdr:col>
                    <xdr:colOff>0</xdr:colOff>
                    <xdr:row>58</xdr:row>
                    <xdr:rowOff>85725</xdr:rowOff>
                  </to>
                </anchor>
              </controlPr>
            </control>
          </mc:Choice>
        </mc:AlternateContent>
        <mc:AlternateContent xmlns:mc="http://schemas.openxmlformats.org/markup-compatibility/2006">
          <mc:Choice Requires="x14">
            <control shapeId="1308706" r:id="rId23" name="Check Box 34">
              <controlPr defaultSize="0" autoFill="0" autoLine="0" autoPict="0">
                <anchor moveWithCells="1" sizeWithCells="1">
                  <from>
                    <xdr:col>54</xdr:col>
                    <xdr:colOff>38100</xdr:colOff>
                    <xdr:row>58</xdr:row>
                    <xdr:rowOff>104775</xdr:rowOff>
                  </from>
                  <to>
                    <xdr:col>58</xdr:col>
                    <xdr:colOff>0</xdr:colOff>
                    <xdr:row>59</xdr:row>
                    <xdr:rowOff>104775</xdr:rowOff>
                  </to>
                </anchor>
              </controlPr>
            </control>
          </mc:Choice>
        </mc:AlternateContent>
        <mc:AlternateContent xmlns:mc="http://schemas.openxmlformats.org/markup-compatibility/2006">
          <mc:Choice Requires="x14">
            <control shapeId="1308707" r:id="rId24" name="Check Box 35">
              <controlPr defaultSize="0" autoFill="0" autoLine="0" autoPict="0">
                <anchor moveWithCells="1" sizeWithCells="1">
                  <from>
                    <xdr:col>54</xdr:col>
                    <xdr:colOff>38100</xdr:colOff>
                    <xdr:row>60</xdr:row>
                    <xdr:rowOff>104775</xdr:rowOff>
                  </from>
                  <to>
                    <xdr:col>58</xdr:col>
                    <xdr:colOff>0</xdr:colOff>
                    <xdr:row>61</xdr:row>
                    <xdr:rowOff>104775</xdr:rowOff>
                  </to>
                </anchor>
              </controlPr>
            </control>
          </mc:Choice>
        </mc:AlternateContent>
        <mc:AlternateContent xmlns:mc="http://schemas.openxmlformats.org/markup-compatibility/2006">
          <mc:Choice Requires="x14">
            <control shapeId="1308708" r:id="rId25" name="Check Box 36">
              <controlPr defaultSize="0" autoFill="0" autoLine="0" autoPict="0">
                <anchor moveWithCells="1" sizeWithCells="1">
                  <from>
                    <xdr:col>54</xdr:col>
                    <xdr:colOff>38100</xdr:colOff>
                    <xdr:row>61</xdr:row>
                    <xdr:rowOff>123825</xdr:rowOff>
                  </from>
                  <to>
                    <xdr:col>58</xdr:col>
                    <xdr:colOff>0</xdr:colOff>
                    <xdr:row>62</xdr:row>
                    <xdr:rowOff>123825</xdr:rowOff>
                  </to>
                </anchor>
              </controlPr>
            </control>
          </mc:Choice>
        </mc:AlternateContent>
        <mc:AlternateContent xmlns:mc="http://schemas.openxmlformats.org/markup-compatibility/2006">
          <mc:Choice Requires="x14">
            <control shapeId="1308709" r:id="rId26" name="Check Box 37">
              <controlPr defaultSize="0" autoFill="0" autoLine="0" autoPict="0">
                <anchor moveWithCells="1" sizeWithCells="1">
                  <from>
                    <xdr:col>54</xdr:col>
                    <xdr:colOff>38100</xdr:colOff>
                    <xdr:row>63</xdr:row>
                    <xdr:rowOff>95250</xdr:rowOff>
                  </from>
                  <to>
                    <xdr:col>58</xdr:col>
                    <xdr:colOff>0</xdr:colOff>
                    <xdr:row>64</xdr:row>
                    <xdr:rowOff>95250</xdr:rowOff>
                  </to>
                </anchor>
              </controlPr>
            </control>
          </mc:Choice>
        </mc:AlternateContent>
        <mc:AlternateContent xmlns:mc="http://schemas.openxmlformats.org/markup-compatibility/2006">
          <mc:Choice Requires="x14">
            <control shapeId="1308710" r:id="rId27" name="Check Box 38">
              <controlPr defaultSize="0" autoFill="0" autoLine="0" autoPict="0">
                <anchor moveWithCells="1" sizeWithCells="1">
                  <from>
                    <xdr:col>54</xdr:col>
                    <xdr:colOff>38100</xdr:colOff>
                    <xdr:row>64</xdr:row>
                    <xdr:rowOff>114300</xdr:rowOff>
                  </from>
                  <to>
                    <xdr:col>58</xdr:col>
                    <xdr:colOff>0</xdr:colOff>
                    <xdr:row>65</xdr:row>
                    <xdr:rowOff>114300</xdr:rowOff>
                  </to>
                </anchor>
              </controlPr>
            </control>
          </mc:Choice>
        </mc:AlternateContent>
        <mc:AlternateContent xmlns:mc="http://schemas.openxmlformats.org/markup-compatibility/2006">
          <mc:Choice Requires="x14">
            <control shapeId="1308711" r:id="rId28" name="Check Box 39">
              <controlPr defaultSize="0" autoFill="0" autoLine="0" autoPict="0">
                <anchor moveWithCells="1" sizeWithCells="1">
                  <from>
                    <xdr:col>54</xdr:col>
                    <xdr:colOff>38100</xdr:colOff>
                    <xdr:row>66</xdr:row>
                    <xdr:rowOff>95250</xdr:rowOff>
                  </from>
                  <to>
                    <xdr:col>58</xdr:col>
                    <xdr:colOff>0</xdr:colOff>
                    <xdr:row>67</xdr:row>
                    <xdr:rowOff>95250</xdr:rowOff>
                  </to>
                </anchor>
              </controlPr>
            </control>
          </mc:Choice>
        </mc:AlternateContent>
        <mc:AlternateContent xmlns:mc="http://schemas.openxmlformats.org/markup-compatibility/2006">
          <mc:Choice Requires="x14">
            <control shapeId="1308712" r:id="rId29" name="Check Box 40">
              <controlPr defaultSize="0" autoFill="0" autoLine="0" autoPict="0">
                <anchor moveWithCells="1" sizeWithCells="1">
                  <from>
                    <xdr:col>54</xdr:col>
                    <xdr:colOff>38100</xdr:colOff>
                    <xdr:row>67</xdr:row>
                    <xdr:rowOff>114300</xdr:rowOff>
                  </from>
                  <to>
                    <xdr:col>58</xdr:col>
                    <xdr:colOff>0</xdr:colOff>
                    <xdr:row>68</xdr:row>
                    <xdr:rowOff>114300</xdr:rowOff>
                  </to>
                </anchor>
              </controlPr>
            </control>
          </mc:Choice>
        </mc:AlternateContent>
        <mc:AlternateContent xmlns:mc="http://schemas.openxmlformats.org/markup-compatibility/2006">
          <mc:Choice Requires="x14">
            <control shapeId="1308713" r:id="rId30" name="Check Box 41">
              <controlPr defaultSize="0" autoFill="0" autoLine="0" autoPict="0">
                <anchor moveWithCells="1" sizeWithCells="1">
                  <from>
                    <xdr:col>54</xdr:col>
                    <xdr:colOff>38100</xdr:colOff>
                    <xdr:row>69</xdr:row>
                    <xdr:rowOff>95250</xdr:rowOff>
                  </from>
                  <to>
                    <xdr:col>58</xdr:col>
                    <xdr:colOff>0</xdr:colOff>
                    <xdr:row>70</xdr:row>
                    <xdr:rowOff>95250</xdr:rowOff>
                  </to>
                </anchor>
              </controlPr>
            </control>
          </mc:Choice>
        </mc:AlternateContent>
        <mc:AlternateContent xmlns:mc="http://schemas.openxmlformats.org/markup-compatibility/2006">
          <mc:Choice Requires="x14">
            <control shapeId="1308714" r:id="rId31" name="Check Box 42">
              <controlPr defaultSize="0" autoFill="0" autoLine="0" autoPict="0">
                <anchor moveWithCells="1" sizeWithCells="1">
                  <from>
                    <xdr:col>54</xdr:col>
                    <xdr:colOff>38100</xdr:colOff>
                    <xdr:row>70</xdr:row>
                    <xdr:rowOff>114300</xdr:rowOff>
                  </from>
                  <to>
                    <xdr:col>58</xdr:col>
                    <xdr:colOff>0</xdr:colOff>
                    <xdr:row>71</xdr:row>
                    <xdr:rowOff>114300</xdr:rowOff>
                  </to>
                </anchor>
              </controlPr>
            </control>
          </mc:Choice>
        </mc:AlternateContent>
        <mc:AlternateContent xmlns:mc="http://schemas.openxmlformats.org/markup-compatibility/2006">
          <mc:Choice Requires="x14">
            <control shapeId="1308730" r:id="rId32" name="Check Box 58">
              <controlPr defaultSize="0" autoFill="0" autoLine="0" autoPict="0">
                <anchor moveWithCells="1" sizeWithCells="1">
                  <from>
                    <xdr:col>54</xdr:col>
                    <xdr:colOff>38100</xdr:colOff>
                    <xdr:row>92</xdr:row>
                    <xdr:rowOff>114300</xdr:rowOff>
                  </from>
                  <to>
                    <xdr:col>58</xdr:col>
                    <xdr:colOff>0</xdr:colOff>
                    <xdr:row>93</xdr:row>
                    <xdr:rowOff>114300</xdr:rowOff>
                  </to>
                </anchor>
              </controlPr>
            </control>
          </mc:Choice>
        </mc:AlternateContent>
        <mc:AlternateContent xmlns:mc="http://schemas.openxmlformats.org/markup-compatibility/2006">
          <mc:Choice Requires="x14">
            <control shapeId="1308731" r:id="rId33" name="Check Box 59">
              <controlPr defaultSize="0" autoFill="0" autoLine="0" autoPict="0">
                <anchor moveWithCells="1" sizeWithCells="1">
                  <from>
                    <xdr:col>54</xdr:col>
                    <xdr:colOff>38100</xdr:colOff>
                    <xdr:row>93</xdr:row>
                    <xdr:rowOff>133350</xdr:rowOff>
                  </from>
                  <to>
                    <xdr:col>58</xdr:col>
                    <xdr:colOff>0</xdr:colOff>
                    <xdr:row>94</xdr:row>
                    <xdr:rowOff>133350</xdr:rowOff>
                  </to>
                </anchor>
              </controlPr>
            </control>
          </mc:Choice>
        </mc:AlternateContent>
        <mc:AlternateContent xmlns:mc="http://schemas.openxmlformats.org/markup-compatibility/2006">
          <mc:Choice Requires="x14">
            <control shapeId="1308732" r:id="rId34" name="Check Box 60">
              <controlPr defaultSize="0" autoFill="0" autoLine="0" autoPict="0">
                <anchor moveWithCells="1" sizeWithCells="1">
                  <from>
                    <xdr:col>54</xdr:col>
                    <xdr:colOff>38100</xdr:colOff>
                    <xdr:row>95</xdr:row>
                    <xdr:rowOff>104775</xdr:rowOff>
                  </from>
                  <to>
                    <xdr:col>58</xdr:col>
                    <xdr:colOff>0</xdr:colOff>
                    <xdr:row>96</xdr:row>
                    <xdr:rowOff>104775</xdr:rowOff>
                  </to>
                </anchor>
              </controlPr>
            </control>
          </mc:Choice>
        </mc:AlternateContent>
        <mc:AlternateContent xmlns:mc="http://schemas.openxmlformats.org/markup-compatibility/2006">
          <mc:Choice Requires="x14">
            <control shapeId="1308733" r:id="rId35" name="Check Box 61">
              <controlPr defaultSize="0" autoFill="0" autoLine="0" autoPict="0">
                <anchor moveWithCells="1" sizeWithCells="1">
                  <from>
                    <xdr:col>54</xdr:col>
                    <xdr:colOff>38100</xdr:colOff>
                    <xdr:row>96</xdr:row>
                    <xdr:rowOff>123825</xdr:rowOff>
                  </from>
                  <to>
                    <xdr:col>58</xdr:col>
                    <xdr:colOff>0</xdr:colOff>
                    <xdr:row>97</xdr:row>
                    <xdr:rowOff>123825</xdr:rowOff>
                  </to>
                </anchor>
              </controlPr>
            </control>
          </mc:Choice>
        </mc:AlternateContent>
        <mc:AlternateContent xmlns:mc="http://schemas.openxmlformats.org/markup-compatibility/2006">
          <mc:Choice Requires="x14">
            <control shapeId="1308734" r:id="rId36" name="Check Box 62">
              <controlPr defaultSize="0" autoFill="0" autoLine="0" autoPict="0">
                <anchor moveWithCells="1" sizeWithCells="1">
                  <from>
                    <xdr:col>54</xdr:col>
                    <xdr:colOff>38100</xdr:colOff>
                    <xdr:row>98</xdr:row>
                    <xdr:rowOff>85725</xdr:rowOff>
                  </from>
                  <to>
                    <xdr:col>58</xdr:col>
                    <xdr:colOff>0</xdr:colOff>
                    <xdr:row>99</xdr:row>
                    <xdr:rowOff>85725</xdr:rowOff>
                  </to>
                </anchor>
              </controlPr>
            </control>
          </mc:Choice>
        </mc:AlternateContent>
        <mc:AlternateContent xmlns:mc="http://schemas.openxmlformats.org/markup-compatibility/2006">
          <mc:Choice Requires="x14">
            <control shapeId="1308735" r:id="rId37" name="Check Box 63">
              <controlPr defaultSize="0" autoFill="0" autoLine="0" autoPict="0">
                <anchor moveWithCells="1" sizeWithCells="1">
                  <from>
                    <xdr:col>54</xdr:col>
                    <xdr:colOff>38100</xdr:colOff>
                    <xdr:row>99</xdr:row>
                    <xdr:rowOff>104775</xdr:rowOff>
                  </from>
                  <to>
                    <xdr:col>58</xdr:col>
                    <xdr:colOff>0</xdr:colOff>
                    <xdr:row>100</xdr:row>
                    <xdr:rowOff>104775</xdr:rowOff>
                  </to>
                </anchor>
              </controlPr>
            </control>
          </mc:Choice>
        </mc:AlternateContent>
        <mc:AlternateContent xmlns:mc="http://schemas.openxmlformats.org/markup-compatibility/2006">
          <mc:Choice Requires="x14">
            <control shapeId="1308736" r:id="rId38" name="Check Box 64">
              <controlPr defaultSize="0" autoFill="0" autoLine="0" autoPict="0">
                <anchor moveWithCells="1" sizeWithCells="1">
                  <from>
                    <xdr:col>54</xdr:col>
                    <xdr:colOff>38100</xdr:colOff>
                    <xdr:row>101</xdr:row>
                    <xdr:rowOff>104775</xdr:rowOff>
                  </from>
                  <to>
                    <xdr:col>58</xdr:col>
                    <xdr:colOff>0</xdr:colOff>
                    <xdr:row>102</xdr:row>
                    <xdr:rowOff>104775</xdr:rowOff>
                  </to>
                </anchor>
              </controlPr>
            </control>
          </mc:Choice>
        </mc:AlternateContent>
        <mc:AlternateContent xmlns:mc="http://schemas.openxmlformats.org/markup-compatibility/2006">
          <mc:Choice Requires="x14">
            <control shapeId="1308737" r:id="rId39" name="Check Box 65">
              <controlPr defaultSize="0" autoFill="0" autoLine="0" autoPict="0">
                <anchor moveWithCells="1" sizeWithCells="1">
                  <from>
                    <xdr:col>54</xdr:col>
                    <xdr:colOff>38100</xdr:colOff>
                    <xdr:row>102</xdr:row>
                    <xdr:rowOff>123825</xdr:rowOff>
                  </from>
                  <to>
                    <xdr:col>58</xdr:col>
                    <xdr:colOff>0</xdr:colOff>
                    <xdr:row>103</xdr:row>
                    <xdr:rowOff>123825</xdr:rowOff>
                  </to>
                </anchor>
              </controlPr>
            </control>
          </mc:Choice>
        </mc:AlternateContent>
        <mc:AlternateContent xmlns:mc="http://schemas.openxmlformats.org/markup-compatibility/2006">
          <mc:Choice Requires="x14">
            <control shapeId="1308738" r:id="rId40" name="Check Box 66">
              <controlPr defaultSize="0" autoFill="0" autoLine="0" autoPict="0">
                <anchor moveWithCells="1" sizeWithCells="1">
                  <from>
                    <xdr:col>54</xdr:col>
                    <xdr:colOff>38100</xdr:colOff>
                    <xdr:row>104</xdr:row>
                    <xdr:rowOff>95250</xdr:rowOff>
                  </from>
                  <to>
                    <xdr:col>58</xdr:col>
                    <xdr:colOff>0</xdr:colOff>
                    <xdr:row>105</xdr:row>
                    <xdr:rowOff>95250</xdr:rowOff>
                  </to>
                </anchor>
              </controlPr>
            </control>
          </mc:Choice>
        </mc:AlternateContent>
        <mc:AlternateContent xmlns:mc="http://schemas.openxmlformats.org/markup-compatibility/2006">
          <mc:Choice Requires="x14">
            <control shapeId="1308739" r:id="rId41" name="Check Box 67">
              <controlPr defaultSize="0" autoFill="0" autoLine="0" autoPict="0">
                <anchor moveWithCells="1" sizeWithCells="1">
                  <from>
                    <xdr:col>54</xdr:col>
                    <xdr:colOff>38100</xdr:colOff>
                    <xdr:row>105</xdr:row>
                    <xdr:rowOff>114300</xdr:rowOff>
                  </from>
                  <to>
                    <xdr:col>58</xdr:col>
                    <xdr:colOff>0</xdr:colOff>
                    <xdr:row>106</xdr:row>
                    <xdr:rowOff>114300</xdr:rowOff>
                  </to>
                </anchor>
              </controlPr>
            </control>
          </mc:Choice>
        </mc:AlternateContent>
        <mc:AlternateContent xmlns:mc="http://schemas.openxmlformats.org/markup-compatibility/2006">
          <mc:Choice Requires="x14">
            <control shapeId="1308740" r:id="rId42" name="Check Box 68">
              <controlPr defaultSize="0" autoFill="0" autoLine="0" autoPict="0">
                <anchor moveWithCells="1" sizeWithCells="1">
                  <from>
                    <xdr:col>54</xdr:col>
                    <xdr:colOff>38100</xdr:colOff>
                    <xdr:row>107</xdr:row>
                    <xdr:rowOff>95250</xdr:rowOff>
                  </from>
                  <to>
                    <xdr:col>58</xdr:col>
                    <xdr:colOff>0</xdr:colOff>
                    <xdr:row>108</xdr:row>
                    <xdr:rowOff>95250</xdr:rowOff>
                  </to>
                </anchor>
              </controlPr>
            </control>
          </mc:Choice>
        </mc:AlternateContent>
        <mc:AlternateContent xmlns:mc="http://schemas.openxmlformats.org/markup-compatibility/2006">
          <mc:Choice Requires="x14">
            <control shapeId="1308741" r:id="rId43" name="Check Box 69">
              <controlPr defaultSize="0" autoFill="0" autoLine="0" autoPict="0">
                <anchor moveWithCells="1" sizeWithCells="1">
                  <from>
                    <xdr:col>54</xdr:col>
                    <xdr:colOff>38100</xdr:colOff>
                    <xdr:row>108</xdr:row>
                    <xdr:rowOff>114300</xdr:rowOff>
                  </from>
                  <to>
                    <xdr:col>58</xdr:col>
                    <xdr:colOff>0</xdr:colOff>
                    <xdr:row>109</xdr:row>
                    <xdr:rowOff>114300</xdr:rowOff>
                  </to>
                </anchor>
              </controlPr>
            </control>
          </mc:Choice>
        </mc:AlternateContent>
        <mc:AlternateContent xmlns:mc="http://schemas.openxmlformats.org/markup-compatibility/2006">
          <mc:Choice Requires="x14">
            <control shapeId="1308742" r:id="rId44" name="Check Box 70">
              <controlPr defaultSize="0" autoFill="0" autoLine="0" autoPict="0">
                <anchor moveWithCells="1" sizeWithCells="1">
                  <from>
                    <xdr:col>54</xdr:col>
                    <xdr:colOff>38100</xdr:colOff>
                    <xdr:row>110</xdr:row>
                    <xdr:rowOff>95250</xdr:rowOff>
                  </from>
                  <to>
                    <xdr:col>58</xdr:col>
                    <xdr:colOff>0</xdr:colOff>
                    <xdr:row>111</xdr:row>
                    <xdr:rowOff>95250</xdr:rowOff>
                  </to>
                </anchor>
              </controlPr>
            </control>
          </mc:Choice>
        </mc:AlternateContent>
        <mc:AlternateContent xmlns:mc="http://schemas.openxmlformats.org/markup-compatibility/2006">
          <mc:Choice Requires="x14">
            <control shapeId="1308743" r:id="rId45" name="Check Box 71">
              <controlPr defaultSize="0" autoFill="0" autoLine="0" autoPict="0">
                <anchor moveWithCells="1" sizeWithCells="1">
                  <from>
                    <xdr:col>54</xdr:col>
                    <xdr:colOff>38100</xdr:colOff>
                    <xdr:row>111</xdr:row>
                    <xdr:rowOff>114300</xdr:rowOff>
                  </from>
                  <to>
                    <xdr:col>58</xdr:col>
                    <xdr:colOff>0</xdr:colOff>
                    <xdr:row>112</xdr:row>
                    <xdr:rowOff>114300</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12854E-1EC2-463E-8DFF-3C13636A203B}">
  <sheetPr>
    <tabColor rgb="FFFFCCFF"/>
  </sheetPr>
  <dimension ref="A1:BS85"/>
  <sheetViews>
    <sheetView showGridLines="0" view="pageBreakPreview" zoomScaleNormal="100" zoomScaleSheetLayoutView="100" workbookViewId="0">
      <selection sqref="A1:BL1"/>
    </sheetView>
  </sheetViews>
  <sheetFormatPr defaultColWidth="8" defaultRowHeight="12"/>
  <cols>
    <col min="1" max="1" width="2.375" style="538" customWidth="1"/>
    <col min="2" max="4" width="2" style="538" customWidth="1"/>
    <col min="5" max="6" width="2.375" style="538" customWidth="1"/>
    <col min="7" max="11" width="2" style="538" customWidth="1"/>
    <col min="12" max="14" width="2.625" style="538" customWidth="1"/>
    <col min="15" max="17" width="3.125" style="538" customWidth="1"/>
    <col min="18" max="20" width="1.875" style="538" customWidth="1"/>
    <col min="21" max="21" width="2.125" style="538" customWidth="1"/>
    <col min="22" max="22" width="1.625" style="538" customWidth="1"/>
    <col min="23" max="23" width="2.125" style="538" customWidth="1"/>
    <col min="24" max="28" width="2.625" style="538" customWidth="1"/>
    <col min="29" max="29" width="2.375" style="538" customWidth="1"/>
    <col min="30" max="33" width="4.625" style="538" customWidth="1"/>
    <col min="34" max="36" width="2.625" style="538" customWidth="1"/>
    <col min="37" max="47" width="2" style="538" customWidth="1"/>
    <col min="48" max="50" width="2.125" style="538" customWidth="1"/>
    <col min="51" max="54" width="1.875" style="538" customWidth="1"/>
    <col min="55" max="57" width="2.625" style="538" customWidth="1"/>
    <col min="58" max="64" width="1.875" style="538" customWidth="1"/>
    <col min="65" max="66" width="2.125" style="538" customWidth="1"/>
    <col min="67" max="68" width="8" style="538" hidden="1" customWidth="1"/>
    <col min="69" max="69" width="8" style="538" customWidth="1"/>
    <col min="70" max="16384" width="8" style="538"/>
  </cols>
  <sheetData>
    <row r="1" spans="1:70" ht="14.1" customHeight="1">
      <c r="A1" s="3372" t="s">
        <v>1441</v>
      </c>
      <c r="B1" s="3372"/>
      <c r="C1" s="3372"/>
      <c r="D1" s="3372"/>
      <c r="E1" s="3372"/>
      <c r="F1" s="3372"/>
      <c r="G1" s="3372"/>
      <c r="H1" s="3372"/>
      <c r="I1" s="3372"/>
      <c r="J1" s="3372"/>
      <c r="K1" s="3372"/>
      <c r="L1" s="3372"/>
      <c r="M1" s="3372"/>
      <c r="N1" s="3372"/>
      <c r="O1" s="3372"/>
      <c r="P1" s="3372"/>
      <c r="Q1" s="3372"/>
      <c r="R1" s="3372"/>
      <c r="S1" s="3372"/>
      <c r="T1" s="3372"/>
      <c r="U1" s="3372"/>
      <c r="V1" s="3372"/>
      <c r="W1" s="3372"/>
      <c r="X1" s="3372"/>
      <c r="Y1" s="3372"/>
      <c r="Z1" s="3372"/>
      <c r="AA1" s="3372"/>
      <c r="AB1" s="3372"/>
      <c r="AC1" s="3372"/>
      <c r="AD1" s="3372"/>
      <c r="AE1" s="3372"/>
      <c r="AF1" s="3372"/>
      <c r="AG1" s="3372"/>
      <c r="AH1" s="3372"/>
      <c r="AI1" s="3372"/>
      <c r="AJ1" s="3372"/>
      <c r="AK1" s="3372"/>
      <c r="AL1" s="3372"/>
      <c r="AM1" s="3372"/>
      <c r="AN1" s="3372"/>
      <c r="AO1" s="3372"/>
      <c r="AP1" s="3372"/>
      <c r="AQ1" s="3372"/>
      <c r="AR1" s="3372"/>
      <c r="AS1" s="3372"/>
      <c r="AT1" s="3372"/>
      <c r="AU1" s="3372"/>
      <c r="AV1" s="3372"/>
      <c r="AW1" s="3372"/>
      <c r="AX1" s="3372"/>
      <c r="AY1" s="3372"/>
      <c r="AZ1" s="3372"/>
      <c r="BA1" s="3372"/>
      <c r="BB1" s="3372"/>
      <c r="BC1" s="3372"/>
      <c r="BD1" s="3372"/>
      <c r="BE1" s="3372"/>
      <c r="BF1" s="3372"/>
      <c r="BG1" s="3372"/>
      <c r="BH1" s="3372"/>
      <c r="BI1" s="3372"/>
      <c r="BJ1" s="3372"/>
      <c r="BK1" s="3372"/>
      <c r="BL1" s="3372"/>
      <c r="BN1" s="646"/>
      <c r="BO1" s="646"/>
      <c r="BP1" s="646"/>
      <c r="BQ1" s="646"/>
      <c r="BR1" s="646"/>
    </row>
    <row r="2" spans="1:70" ht="5.0999999999999996" customHeight="1"/>
    <row r="3" spans="1:70" ht="14.1" customHeight="1">
      <c r="A3" s="4009" t="s">
        <v>1445</v>
      </c>
      <c r="B3" s="4009"/>
      <c r="C3" s="4009"/>
      <c r="D3" s="4009"/>
      <c r="E3" s="4009"/>
      <c r="F3" s="4009"/>
      <c r="G3" s="4009"/>
      <c r="H3" s="4009"/>
      <c r="I3" s="4009"/>
      <c r="J3" s="4009"/>
      <c r="K3" s="4009"/>
      <c r="L3" s="4009"/>
      <c r="M3" s="4009"/>
      <c r="N3" s="4009"/>
      <c r="O3" s="4009"/>
      <c r="P3" s="4009"/>
      <c r="Q3" s="4009"/>
      <c r="R3" s="4009"/>
      <c r="S3" s="4009"/>
      <c r="T3" s="4009"/>
      <c r="U3" s="4009"/>
      <c r="V3" s="4009"/>
      <c r="W3" s="4009"/>
      <c r="X3" s="4009"/>
      <c r="Y3" s="4009"/>
      <c r="Z3" s="4009"/>
      <c r="AA3" s="4009"/>
      <c r="AB3" s="4009"/>
      <c r="AC3" s="4009"/>
      <c r="AD3" s="4009"/>
      <c r="AE3" s="4009"/>
      <c r="AF3" s="4009"/>
      <c r="AG3" s="4009"/>
      <c r="AH3" s="4009"/>
      <c r="AI3" s="4009"/>
      <c r="AJ3" s="4009"/>
      <c r="AK3" s="4009"/>
      <c r="AL3" s="4009"/>
      <c r="AM3" s="4009"/>
      <c r="AN3" s="4009"/>
      <c r="AO3" s="4009"/>
      <c r="AP3" s="4009"/>
      <c r="AQ3" s="4009"/>
      <c r="AR3" s="4009"/>
      <c r="AS3" s="4009"/>
      <c r="AT3" s="4009"/>
      <c r="AU3" s="4009"/>
      <c r="AV3" s="4009"/>
      <c r="AW3" s="4009"/>
      <c r="AX3" s="4009"/>
      <c r="AY3" s="4009"/>
      <c r="AZ3" s="4009"/>
      <c r="BA3" s="4009"/>
      <c r="BB3" s="4009"/>
      <c r="BC3" s="4009"/>
      <c r="BD3" s="4009"/>
      <c r="BE3" s="4009"/>
      <c r="BF3" s="4009"/>
      <c r="BG3" s="4009"/>
      <c r="BH3" s="4009"/>
      <c r="BI3" s="4009"/>
      <c r="BJ3" s="4009"/>
      <c r="BK3" s="4009"/>
      <c r="BL3" s="4009"/>
    </row>
    <row r="4" spans="1:70" ht="6.95" customHeight="1" thickBot="1">
      <c r="A4" s="946"/>
      <c r="B4" s="946"/>
      <c r="C4" s="539"/>
      <c r="D4" s="539"/>
      <c r="E4" s="539"/>
      <c r="F4" s="539"/>
      <c r="G4" s="539"/>
      <c r="H4" s="539"/>
      <c r="I4" s="539"/>
      <c r="J4" s="539"/>
      <c r="K4" s="539"/>
      <c r="L4" s="539"/>
      <c r="M4" s="539"/>
      <c r="N4" s="539"/>
      <c r="O4" s="539"/>
      <c r="P4" s="539"/>
      <c r="Q4" s="539"/>
      <c r="R4" s="539"/>
      <c r="S4" s="539"/>
      <c r="T4" s="539"/>
      <c r="U4" s="539"/>
      <c r="V4" s="539"/>
      <c r="W4" s="539"/>
      <c r="X4" s="539"/>
      <c r="Y4" s="539"/>
      <c r="Z4" s="539"/>
      <c r="AA4" s="539"/>
      <c r="AB4" s="539"/>
      <c r="AC4" s="539"/>
      <c r="AD4" s="539"/>
      <c r="AE4" s="539"/>
      <c r="AF4" s="539"/>
      <c r="AG4" s="539"/>
    </row>
    <row r="5" spans="1:70" s="735" customFormat="1" ht="12.95" customHeight="1">
      <c r="A5" s="3374" t="s">
        <v>55</v>
      </c>
      <c r="B5" s="3376" t="s">
        <v>56</v>
      </c>
      <c r="C5" s="3377"/>
      <c r="D5" s="3377"/>
      <c r="E5" s="3377"/>
      <c r="F5" s="3378"/>
      <c r="G5" s="3376" t="s">
        <v>51</v>
      </c>
      <c r="H5" s="3377"/>
      <c r="I5" s="3377"/>
      <c r="J5" s="3377"/>
      <c r="K5" s="3377"/>
      <c r="L5" s="3378"/>
      <c r="M5" s="3873" t="s">
        <v>52</v>
      </c>
      <c r="N5" s="3386" t="s">
        <v>935</v>
      </c>
      <c r="O5" s="3389" t="s">
        <v>964</v>
      </c>
      <c r="P5" s="3390"/>
      <c r="Q5" s="3391"/>
      <c r="R5" s="3389" t="s">
        <v>96</v>
      </c>
      <c r="S5" s="3390"/>
      <c r="T5" s="3391"/>
      <c r="U5" s="3376" t="s">
        <v>57</v>
      </c>
      <c r="V5" s="3377"/>
      <c r="W5" s="3377"/>
      <c r="X5" s="3377"/>
      <c r="Y5" s="3377"/>
      <c r="Z5" s="3377"/>
      <c r="AA5" s="3377"/>
      <c r="AB5" s="3377"/>
      <c r="AC5" s="3377"/>
      <c r="AD5" s="3883" t="s">
        <v>1291</v>
      </c>
      <c r="AE5" s="3884"/>
      <c r="AF5" s="3884"/>
      <c r="AG5" s="3885"/>
      <c r="AH5" s="3429" t="s">
        <v>1437</v>
      </c>
      <c r="AI5" s="3430"/>
      <c r="AJ5" s="3430"/>
      <c r="AK5" s="3430"/>
      <c r="AL5" s="3430"/>
      <c r="AM5" s="3430"/>
      <c r="AN5" s="3430"/>
      <c r="AO5" s="3430"/>
      <c r="AP5" s="3430"/>
      <c r="AQ5" s="3430"/>
      <c r="AR5" s="3430"/>
      <c r="AS5" s="3435" t="s">
        <v>1189</v>
      </c>
      <c r="AT5" s="3436"/>
      <c r="AU5" s="3886"/>
      <c r="AV5" s="3889" t="s">
        <v>257</v>
      </c>
      <c r="AW5" s="3890"/>
      <c r="AX5" s="3891"/>
      <c r="AY5" s="3895" t="s">
        <v>1438</v>
      </c>
      <c r="AZ5" s="3896"/>
      <c r="BA5" s="3896"/>
      <c r="BB5" s="3897"/>
      <c r="BC5" s="3392" t="s">
        <v>1650</v>
      </c>
      <c r="BD5" s="3390"/>
      <c r="BE5" s="3390"/>
      <c r="BF5" s="3390"/>
      <c r="BG5" s="3390"/>
      <c r="BH5" s="3390"/>
      <c r="BI5" s="3390"/>
      <c r="BJ5" s="3390"/>
      <c r="BK5" s="3390"/>
      <c r="BL5" s="3393"/>
    </row>
    <row r="6" spans="1:70" s="735" customFormat="1" ht="12.95" customHeight="1">
      <c r="A6" s="3375"/>
      <c r="B6" s="3363"/>
      <c r="C6" s="3364"/>
      <c r="D6" s="3364"/>
      <c r="E6" s="3364"/>
      <c r="F6" s="3379"/>
      <c r="G6" s="3363"/>
      <c r="H6" s="3364"/>
      <c r="I6" s="3364"/>
      <c r="J6" s="3364"/>
      <c r="K6" s="3364"/>
      <c r="L6" s="3379"/>
      <c r="M6" s="3874"/>
      <c r="N6" s="3387"/>
      <c r="O6" s="2158"/>
      <c r="P6" s="2159"/>
      <c r="Q6" s="2160"/>
      <c r="R6" s="2158"/>
      <c r="S6" s="2159"/>
      <c r="T6" s="2160"/>
      <c r="U6" s="3424"/>
      <c r="V6" s="3425"/>
      <c r="W6" s="3425"/>
      <c r="X6" s="3425"/>
      <c r="Y6" s="3425"/>
      <c r="Z6" s="3425"/>
      <c r="AA6" s="3425"/>
      <c r="AB6" s="3425"/>
      <c r="AC6" s="3425"/>
      <c r="AD6" s="3875" t="s">
        <v>1651</v>
      </c>
      <c r="AE6" s="3408"/>
      <c r="AF6" s="3407" t="s">
        <v>1652</v>
      </c>
      <c r="AG6" s="3474"/>
      <c r="AH6" s="3432"/>
      <c r="AI6" s="3433"/>
      <c r="AJ6" s="3433"/>
      <c r="AK6" s="3433"/>
      <c r="AL6" s="3433"/>
      <c r="AM6" s="3433"/>
      <c r="AN6" s="3433"/>
      <c r="AO6" s="3433"/>
      <c r="AP6" s="3433"/>
      <c r="AQ6" s="3433"/>
      <c r="AR6" s="3433"/>
      <c r="AS6" s="3437"/>
      <c r="AT6" s="3438"/>
      <c r="AU6" s="3887"/>
      <c r="AV6" s="3892"/>
      <c r="AW6" s="3893"/>
      <c r="AX6" s="3894"/>
      <c r="AY6" s="3898"/>
      <c r="AZ6" s="3899"/>
      <c r="BA6" s="3899"/>
      <c r="BB6" s="3900"/>
      <c r="BC6" s="3394"/>
      <c r="BD6" s="3395"/>
      <c r="BE6" s="3395"/>
      <c r="BF6" s="3395"/>
      <c r="BG6" s="3395"/>
      <c r="BH6" s="3395"/>
      <c r="BI6" s="3395"/>
      <c r="BJ6" s="3395"/>
      <c r="BK6" s="3395"/>
      <c r="BL6" s="3396"/>
    </row>
    <row r="7" spans="1:70" s="735" customFormat="1" ht="15" customHeight="1">
      <c r="A7" s="3375"/>
      <c r="B7" s="3363"/>
      <c r="C7" s="3364"/>
      <c r="D7" s="3364"/>
      <c r="E7" s="3364"/>
      <c r="F7" s="3379"/>
      <c r="G7" s="3363"/>
      <c r="H7" s="3364"/>
      <c r="I7" s="3364"/>
      <c r="J7" s="3364"/>
      <c r="K7" s="3364"/>
      <c r="L7" s="3379"/>
      <c r="M7" s="3874"/>
      <c r="N7" s="3387"/>
      <c r="O7" s="2161"/>
      <c r="P7" s="2162"/>
      <c r="Q7" s="2163"/>
      <c r="R7" s="2158"/>
      <c r="S7" s="2159"/>
      <c r="T7" s="2160"/>
      <c r="U7" s="3405" t="s">
        <v>58</v>
      </c>
      <c r="V7" s="3406"/>
      <c r="W7" s="3406"/>
      <c r="X7" s="3406"/>
      <c r="Y7" s="3406"/>
      <c r="Z7" s="3401" t="s">
        <v>60</v>
      </c>
      <c r="AA7" s="3398"/>
      <c r="AB7" s="3407" t="s">
        <v>98</v>
      </c>
      <c r="AC7" s="3408"/>
      <c r="AD7" s="3540"/>
      <c r="AE7" s="2159"/>
      <c r="AF7" s="2158"/>
      <c r="AG7" s="2160"/>
      <c r="AH7" s="3409" t="s">
        <v>1653</v>
      </c>
      <c r="AI7" s="3410"/>
      <c r="AJ7" s="3410"/>
      <c r="AK7" s="3410"/>
      <c r="AL7" s="3410"/>
      <c r="AM7" s="3410"/>
      <c r="AN7" s="3410"/>
      <c r="AO7" s="3410"/>
      <c r="AP7" s="3410"/>
      <c r="AQ7" s="3410"/>
      <c r="AR7" s="3410"/>
      <c r="AS7" s="3437"/>
      <c r="AT7" s="3438"/>
      <c r="AU7" s="3887"/>
      <c r="AV7" s="3877" t="s">
        <v>258</v>
      </c>
      <c r="AW7" s="3878"/>
      <c r="AX7" s="3879"/>
      <c r="AY7" s="3898"/>
      <c r="AZ7" s="3899"/>
      <c r="BA7" s="3899"/>
      <c r="BB7" s="3900"/>
      <c r="BC7" s="3418" t="s">
        <v>1439</v>
      </c>
      <c r="BD7" s="3419"/>
      <c r="BE7" s="3419"/>
      <c r="BF7" s="3419"/>
      <c r="BG7" s="3419"/>
      <c r="BH7" s="3419"/>
      <c r="BI7" s="3419"/>
      <c r="BJ7" s="3419"/>
      <c r="BK7" s="3419"/>
      <c r="BL7" s="3420"/>
    </row>
    <row r="8" spans="1:70" s="735" customFormat="1" ht="15" customHeight="1">
      <c r="A8" s="3375"/>
      <c r="B8" s="3380"/>
      <c r="C8" s="3381"/>
      <c r="D8" s="3381"/>
      <c r="E8" s="3381"/>
      <c r="F8" s="3382"/>
      <c r="G8" s="3363"/>
      <c r="H8" s="3364"/>
      <c r="I8" s="3364"/>
      <c r="J8" s="3364"/>
      <c r="K8" s="3364"/>
      <c r="L8" s="3379"/>
      <c r="M8" s="3874"/>
      <c r="N8" s="3387"/>
      <c r="O8" s="3437" t="s">
        <v>856</v>
      </c>
      <c r="P8" s="3438"/>
      <c r="Q8" s="3473"/>
      <c r="R8" s="2158"/>
      <c r="S8" s="2159"/>
      <c r="T8" s="2160"/>
      <c r="U8" s="3407" t="s">
        <v>1429</v>
      </c>
      <c r="V8" s="3408"/>
      <c r="W8" s="3408"/>
      <c r="X8" s="3407" t="s">
        <v>97</v>
      </c>
      <c r="Y8" s="3474"/>
      <c r="Z8" s="3400"/>
      <c r="AA8" s="3400"/>
      <c r="AB8" s="2158"/>
      <c r="AC8" s="2159"/>
      <c r="AD8" s="3540"/>
      <c r="AE8" s="2159"/>
      <c r="AF8" s="2158"/>
      <c r="AG8" s="2160"/>
      <c r="AH8" s="3475" t="s">
        <v>1673</v>
      </c>
      <c r="AI8" s="3476"/>
      <c r="AJ8" s="3477"/>
      <c r="AK8" s="3478" t="s">
        <v>1674</v>
      </c>
      <c r="AL8" s="3479"/>
      <c r="AM8" s="3479"/>
      <c r="AN8" s="3480"/>
      <c r="AO8" s="3475" t="s">
        <v>1182</v>
      </c>
      <c r="AP8" s="3476"/>
      <c r="AQ8" s="3476"/>
      <c r="AR8" s="3477"/>
      <c r="AS8" s="3437"/>
      <c r="AT8" s="3438"/>
      <c r="AU8" s="3887"/>
      <c r="AV8" s="3880"/>
      <c r="AW8" s="3881"/>
      <c r="AX8" s="3882"/>
      <c r="AY8" s="3898"/>
      <c r="AZ8" s="3899"/>
      <c r="BA8" s="3899"/>
      <c r="BB8" s="3900"/>
      <c r="BC8" s="3418"/>
      <c r="BD8" s="3419"/>
      <c r="BE8" s="3419"/>
      <c r="BF8" s="3419"/>
      <c r="BG8" s="3419"/>
      <c r="BH8" s="3419"/>
      <c r="BI8" s="3419"/>
      <c r="BJ8" s="3419"/>
      <c r="BK8" s="3419"/>
      <c r="BL8" s="3420"/>
    </row>
    <row r="9" spans="1:70" s="735" customFormat="1" ht="15" customHeight="1">
      <c r="A9" s="3375"/>
      <c r="B9" s="3360" t="s">
        <v>262</v>
      </c>
      <c r="C9" s="3361"/>
      <c r="D9" s="3362"/>
      <c r="E9" s="3904" t="s">
        <v>261</v>
      </c>
      <c r="F9" s="3905"/>
      <c r="G9" s="3363"/>
      <c r="H9" s="3364"/>
      <c r="I9" s="3364"/>
      <c r="J9" s="3364"/>
      <c r="K9" s="3364"/>
      <c r="L9" s="3379"/>
      <c r="M9" s="3874"/>
      <c r="N9" s="3387"/>
      <c r="O9" s="3437"/>
      <c r="P9" s="3438"/>
      <c r="Q9" s="3473"/>
      <c r="R9" s="2158"/>
      <c r="S9" s="2159"/>
      <c r="T9" s="2160"/>
      <c r="U9" s="2158"/>
      <c r="V9" s="2159"/>
      <c r="W9" s="2159"/>
      <c r="X9" s="2158"/>
      <c r="Y9" s="2160"/>
      <c r="Z9" s="3400"/>
      <c r="AA9" s="3400"/>
      <c r="AB9" s="2158"/>
      <c r="AC9" s="2159"/>
      <c r="AD9" s="3876"/>
      <c r="AE9" s="2162"/>
      <c r="AF9" s="2161"/>
      <c r="AG9" s="2163"/>
      <c r="AH9" s="3460" t="s">
        <v>1675</v>
      </c>
      <c r="AI9" s="3461"/>
      <c r="AJ9" s="3462"/>
      <c r="AK9" s="3460" t="s">
        <v>1676</v>
      </c>
      <c r="AL9" s="3461"/>
      <c r="AM9" s="3461"/>
      <c r="AN9" s="3462"/>
      <c r="AO9" s="3460" t="s">
        <v>1183</v>
      </c>
      <c r="AP9" s="3461"/>
      <c r="AQ9" s="3461"/>
      <c r="AR9" s="3462"/>
      <c r="AS9" s="3437"/>
      <c r="AT9" s="3438"/>
      <c r="AU9" s="3887"/>
      <c r="AV9" s="3908" t="s">
        <v>259</v>
      </c>
      <c r="AW9" s="3909"/>
      <c r="AX9" s="3910"/>
      <c r="AY9" s="3898"/>
      <c r="AZ9" s="3899"/>
      <c r="BA9" s="3899"/>
      <c r="BB9" s="3900"/>
      <c r="BC9" s="3418"/>
      <c r="BD9" s="3419"/>
      <c r="BE9" s="3419"/>
      <c r="BF9" s="3419"/>
      <c r="BG9" s="3419"/>
      <c r="BH9" s="3419"/>
      <c r="BI9" s="3419"/>
      <c r="BJ9" s="3419"/>
      <c r="BK9" s="3419"/>
      <c r="BL9" s="3420"/>
    </row>
    <row r="10" spans="1:70" s="735" customFormat="1" ht="15" customHeight="1">
      <c r="A10" s="3375"/>
      <c r="B10" s="3363"/>
      <c r="C10" s="3364"/>
      <c r="D10" s="3365"/>
      <c r="E10" s="3906"/>
      <c r="F10" s="3907"/>
      <c r="G10" s="3363"/>
      <c r="H10" s="3364"/>
      <c r="I10" s="3364"/>
      <c r="J10" s="3364"/>
      <c r="K10" s="3364"/>
      <c r="L10" s="3379"/>
      <c r="M10" s="3874"/>
      <c r="N10" s="3387"/>
      <c r="O10" s="3437"/>
      <c r="P10" s="3438"/>
      <c r="Q10" s="3473"/>
      <c r="R10" s="2158"/>
      <c r="S10" s="2159"/>
      <c r="T10" s="2160"/>
      <c r="U10" s="2158"/>
      <c r="V10" s="2159"/>
      <c r="W10" s="2159"/>
      <c r="X10" s="2158"/>
      <c r="Y10" s="2160"/>
      <c r="Z10" s="3400"/>
      <c r="AA10" s="3400"/>
      <c r="AB10" s="2158"/>
      <c r="AC10" s="2159"/>
      <c r="AD10" s="3914" t="s">
        <v>265</v>
      </c>
      <c r="AE10" s="3915"/>
      <c r="AF10" s="3915" t="s">
        <v>265</v>
      </c>
      <c r="AG10" s="3915"/>
      <c r="AH10" s="3467" t="s">
        <v>1677</v>
      </c>
      <c r="AI10" s="3468"/>
      <c r="AJ10" s="3469"/>
      <c r="AK10" s="3470" t="s">
        <v>1181</v>
      </c>
      <c r="AL10" s="3471"/>
      <c r="AM10" s="3471"/>
      <c r="AN10" s="3472"/>
      <c r="AO10" s="3467" t="s">
        <v>162</v>
      </c>
      <c r="AP10" s="3468"/>
      <c r="AQ10" s="3468"/>
      <c r="AR10" s="3469"/>
      <c r="AS10" s="3439"/>
      <c r="AT10" s="3440"/>
      <c r="AU10" s="3888"/>
      <c r="AV10" s="3911"/>
      <c r="AW10" s="3912"/>
      <c r="AX10" s="3913"/>
      <c r="AY10" s="3901"/>
      <c r="AZ10" s="3902"/>
      <c r="BA10" s="3902"/>
      <c r="BB10" s="3903"/>
      <c r="BC10" s="3421"/>
      <c r="BD10" s="3422"/>
      <c r="BE10" s="3422"/>
      <c r="BF10" s="3422"/>
      <c r="BG10" s="3422"/>
      <c r="BH10" s="3422"/>
      <c r="BI10" s="3422"/>
      <c r="BJ10" s="3422"/>
      <c r="BK10" s="3422"/>
      <c r="BL10" s="3423"/>
    </row>
    <row r="11" spans="1:70" s="735" customFormat="1" ht="15" customHeight="1">
      <c r="A11" s="3555">
        <v>1</v>
      </c>
      <c r="B11" s="3556" t="s">
        <v>825</v>
      </c>
      <c r="C11" s="3557"/>
      <c r="D11" s="3557"/>
      <c r="E11" s="3557"/>
      <c r="F11" s="3558"/>
      <c r="G11" s="3556" t="s">
        <v>1648</v>
      </c>
      <c r="H11" s="3557"/>
      <c r="I11" s="3557"/>
      <c r="J11" s="3557"/>
      <c r="K11" s="3557"/>
      <c r="L11" s="3558"/>
      <c r="M11" s="3559">
        <v>21</v>
      </c>
      <c r="N11" s="3560" t="s">
        <v>255</v>
      </c>
      <c r="O11" s="3407" t="s">
        <v>255</v>
      </c>
      <c r="P11" s="3408"/>
      <c r="Q11" s="3474"/>
      <c r="R11" s="3407" t="s">
        <v>942</v>
      </c>
      <c r="S11" s="3408"/>
      <c r="T11" s="3474"/>
      <c r="U11" s="3949" t="s">
        <v>1714</v>
      </c>
      <c r="V11" s="3950"/>
      <c r="W11" s="3950"/>
      <c r="X11" s="3522"/>
      <c r="Y11" s="3558" t="s">
        <v>99</v>
      </c>
      <c r="Z11" s="3525"/>
      <c r="AA11" s="3558" t="s">
        <v>99</v>
      </c>
      <c r="AB11" s="3501">
        <f>IF((X13+Z13)&gt;=12,X11+Z11+1,X11+Z11)</f>
        <v>0</v>
      </c>
      <c r="AC11" s="3557" t="s">
        <v>99</v>
      </c>
      <c r="AD11" s="3937"/>
      <c r="AE11" s="3938"/>
      <c r="AF11" s="3941">
        <v>158000</v>
      </c>
      <c r="AG11" s="3938"/>
      <c r="AH11" s="3943">
        <v>6000</v>
      </c>
      <c r="AI11" s="3944"/>
      <c r="AJ11" s="3945"/>
      <c r="AK11" s="3946"/>
      <c r="AL11" s="3947"/>
      <c r="AM11" s="3947"/>
      <c r="AN11" s="3948"/>
      <c r="AO11" s="3973">
        <v>7100</v>
      </c>
      <c r="AP11" s="3974"/>
      <c r="AQ11" s="3974"/>
      <c r="AR11" s="3975"/>
      <c r="AS11" s="3976">
        <f>AF11+SUM(AH11:AR13)</f>
        <v>183100</v>
      </c>
      <c r="AT11" s="3977"/>
      <c r="AU11" s="3978"/>
      <c r="AV11" s="3916"/>
      <c r="AW11" s="3917"/>
      <c r="AX11" s="3918"/>
      <c r="AY11" s="1063"/>
      <c r="AZ11" s="1063"/>
      <c r="BA11" s="1063"/>
      <c r="BB11" s="1063"/>
      <c r="BC11" s="3922"/>
      <c r="BD11" s="3923"/>
      <c r="BE11" s="3923"/>
      <c r="BF11" s="3923"/>
      <c r="BG11" s="3923"/>
      <c r="BH11" s="3923"/>
      <c r="BI11" s="3923"/>
      <c r="BJ11" s="3923"/>
      <c r="BK11" s="3923"/>
      <c r="BL11" s="3924"/>
    </row>
    <row r="12" spans="1:70" s="735" customFormat="1" ht="15" customHeight="1">
      <c r="A12" s="3543"/>
      <c r="B12" s="3545"/>
      <c r="C12" s="3546"/>
      <c r="D12" s="3546"/>
      <c r="E12" s="3546"/>
      <c r="F12" s="3547"/>
      <c r="G12" s="3548"/>
      <c r="H12" s="3549"/>
      <c r="I12" s="3549"/>
      <c r="J12" s="3549"/>
      <c r="K12" s="3549"/>
      <c r="L12" s="3550"/>
      <c r="M12" s="3363"/>
      <c r="N12" s="3553"/>
      <c r="O12" s="3581" t="s">
        <v>229</v>
      </c>
      <c r="P12" s="3582"/>
      <c r="Q12" s="3583"/>
      <c r="R12" s="2158"/>
      <c r="S12" s="2159"/>
      <c r="T12" s="2160"/>
      <c r="U12" s="3600"/>
      <c r="V12" s="2040"/>
      <c r="W12" s="2040"/>
      <c r="X12" s="3523"/>
      <c r="Y12" s="3550"/>
      <c r="Z12" s="3526"/>
      <c r="AA12" s="3550"/>
      <c r="AB12" s="3502"/>
      <c r="AC12" s="3549"/>
      <c r="AD12" s="3939"/>
      <c r="AE12" s="3940"/>
      <c r="AF12" s="3942"/>
      <c r="AG12" s="3940"/>
      <c r="AH12" s="3931"/>
      <c r="AI12" s="3932"/>
      <c r="AJ12" s="3933"/>
      <c r="AK12" s="3931"/>
      <c r="AL12" s="3932"/>
      <c r="AM12" s="3932"/>
      <c r="AN12" s="3933"/>
      <c r="AO12" s="3934"/>
      <c r="AP12" s="3935"/>
      <c r="AQ12" s="3935"/>
      <c r="AR12" s="3936"/>
      <c r="AS12" s="3979"/>
      <c r="AT12" s="3980"/>
      <c r="AU12" s="3981"/>
      <c r="AV12" s="3919"/>
      <c r="AW12" s="3920"/>
      <c r="AX12" s="3921"/>
      <c r="AY12" s="1064"/>
      <c r="AZ12" s="1064"/>
      <c r="BA12" s="1064"/>
      <c r="BB12" s="1064"/>
      <c r="BC12" s="3925"/>
      <c r="BD12" s="3926"/>
      <c r="BE12" s="3926"/>
      <c r="BF12" s="3926"/>
      <c r="BG12" s="3926"/>
      <c r="BH12" s="3926"/>
      <c r="BI12" s="3926"/>
      <c r="BJ12" s="3926"/>
      <c r="BK12" s="3926"/>
      <c r="BL12" s="3927"/>
    </row>
    <row r="13" spans="1:70" s="735" customFormat="1" ht="15" customHeight="1">
      <c r="A13" s="3544"/>
      <c r="B13" s="3561" t="s">
        <v>966</v>
      </c>
      <c r="C13" s="3562"/>
      <c r="D13" s="3563"/>
      <c r="E13" s="3564">
        <v>40</v>
      </c>
      <c r="F13" s="3565"/>
      <c r="G13" s="3545"/>
      <c r="H13" s="3546"/>
      <c r="I13" s="3546"/>
      <c r="J13" s="3546"/>
      <c r="K13" s="3546"/>
      <c r="L13" s="3547"/>
      <c r="M13" s="3380"/>
      <c r="N13" s="3554"/>
      <c r="O13" s="3584"/>
      <c r="P13" s="3585"/>
      <c r="Q13" s="3586"/>
      <c r="R13" s="2161"/>
      <c r="S13" s="2162"/>
      <c r="T13" s="2163"/>
      <c r="U13" s="3576">
        <v>43922</v>
      </c>
      <c r="V13" s="3577"/>
      <c r="W13" s="3577"/>
      <c r="X13" s="967">
        <v>2</v>
      </c>
      <c r="Y13" s="1065" t="s">
        <v>28</v>
      </c>
      <c r="Z13" s="969"/>
      <c r="AA13" s="1065" t="s">
        <v>28</v>
      </c>
      <c r="AB13" s="959">
        <f>IF((X13+Z13)&gt;=12,X13+Z13-12,X13+Z13)</f>
        <v>2</v>
      </c>
      <c r="AC13" s="1066" t="s">
        <v>28</v>
      </c>
      <c r="AD13" s="1067" t="s">
        <v>142</v>
      </c>
      <c r="AE13" s="1068"/>
      <c r="AF13" s="1069" t="s">
        <v>264</v>
      </c>
      <c r="AG13" s="1070" t="s">
        <v>967</v>
      </c>
      <c r="AH13" s="3931">
        <v>7000</v>
      </c>
      <c r="AI13" s="3932"/>
      <c r="AJ13" s="3933"/>
      <c r="AK13" s="3951"/>
      <c r="AL13" s="3952"/>
      <c r="AM13" s="3952"/>
      <c r="AN13" s="3953"/>
      <c r="AO13" s="3934">
        <v>5000</v>
      </c>
      <c r="AP13" s="3935"/>
      <c r="AQ13" s="3935"/>
      <c r="AR13" s="3936"/>
      <c r="AS13" s="3979"/>
      <c r="AT13" s="3980"/>
      <c r="AU13" s="3981"/>
      <c r="AV13" s="3954"/>
      <c r="AW13" s="3546"/>
      <c r="AX13" s="3955"/>
      <c r="AY13" s="954"/>
      <c r="AZ13" s="954"/>
      <c r="BA13" s="954"/>
      <c r="BB13" s="954"/>
      <c r="BC13" s="3928"/>
      <c r="BD13" s="3929"/>
      <c r="BE13" s="3929"/>
      <c r="BF13" s="3929"/>
      <c r="BG13" s="3929"/>
      <c r="BH13" s="3929"/>
      <c r="BI13" s="3929"/>
      <c r="BJ13" s="3929"/>
      <c r="BK13" s="3929"/>
      <c r="BL13" s="3930"/>
    </row>
    <row r="14" spans="1:70" s="735" customFormat="1" ht="15" customHeight="1">
      <c r="A14" s="3542">
        <v>2</v>
      </c>
      <c r="B14" s="3467" t="s">
        <v>965</v>
      </c>
      <c r="C14" s="3468"/>
      <c r="D14" s="3468"/>
      <c r="E14" s="3468"/>
      <c r="F14" s="3469"/>
      <c r="G14" s="3467" t="s">
        <v>1001</v>
      </c>
      <c r="H14" s="3468"/>
      <c r="I14" s="3468"/>
      <c r="J14" s="3468"/>
      <c r="K14" s="3468"/>
      <c r="L14" s="3469"/>
      <c r="M14" s="3551">
        <v>34</v>
      </c>
      <c r="N14" s="3552" t="s">
        <v>948</v>
      </c>
      <c r="O14" s="3360" t="s">
        <v>255</v>
      </c>
      <c r="P14" s="3596"/>
      <c r="Q14" s="3597"/>
      <c r="R14" s="3360" t="s">
        <v>263</v>
      </c>
      <c r="S14" s="3596"/>
      <c r="T14" s="3597"/>
      <c r="U14" s="3598" t="s">
        <v>1715</v>
      </c>
      <c r="V14" s="3599"/>
      <c r="W14" s="3599"/>
      <c r="X14" s="3601">
        <v>3</v>
      </c>
      <c r="Y14" s="3469" t="s">
        <v>99</v>
      </c>
      <c r="Z14" s="3602">
        <v>3</v>
      </c>
      <c r="AA14" s="3469" t="s">
        <v>99</v>
      </c>
      <c r="AB14" s="3588">
        <f>IF((X16+Z16)&gt;=12,X14+Z14+1,X14+Z14)</f>
        <v>6</v>
      </c>
      <c r="AC14" s="3468" t="s">
        <v>99</v>
      </c>
      <c r="AD14" s="3970">
        <v>156000</v>
      </c>
      <c r="AE14" s="3971"/>
      <c r="AF14" s="3972">
        <v>157000</v>
      </c>
      <c r="AG14" s="3971"/>
      <c r="AH14" s="3931">
        <v>6000</v>
      </c>
      <c r="AI14" s="3932"/>
      <c r="AJ14" s="3933"/>
      <c r="AK14" s="3931"/>
      <c r="AL14" s="3932"/>
      <c r="AM14" s="3932"/>
      <c r="AN14" s="3933"/>
      <c r="AO14" s="3934">
        <v>10000</v>
      </c>
      <c r="AP14" s="3935"/>
      <c r="AQ14" s="3935"/>
      <c r="AR14" s="3936"/>
      <c r="AS14" s="3566">
        <f>AF14+SUM(AH14:AR16)</f>
        <v>188000</v>
      </c>
      <c r="AT14" s="3567"/>
      <c r="AU14" s="3982"/>
      <c r="AV14" s="3956">
        <v>7</v>
      </c>
      <c r="AW14" s="3957"/>
      <c r="AX14" s="3958"/>
      <c r="AY14" s="1071"/>
      <c r="AZ14" s="1071"/>
      <c r="BA14" s="1071"/>
      <c r="BB14" s="1071"/>
      <c r="BC14" s="3959"/>
      <c r="BD14" s="3960"/>
      <c r="BE14" s="3960"/>
      <c r="BF14" s="3960"/>
      <c r="BG14" s="3960"/>
      <c r="BH14" s="3960"/>
      <c r="BI14" s="3960"/>
      <c r="BJ14" s="3960"/>
      <c r="BK14" s="3960"/>
      <c r="BL14" s="3961"/>
    </row>
    <row r="15" spans="1:70" s="735" customFormat="1" ht="15" customHeight="1">
      <c r="A15" s="3543"/>
      <c r="B15" s="3545"/>
      <c r="C15" s="3546"/>
      <c r="D15" s="3546"/>
      <c r="E15" s="3546"/>
      <c r="F15" s="3547"/>
      <c r="G15" s="3548"/>
      <c r="H15" s="3549"/>
      <c r="I15" s="3549"/>
      <c r="J15" s="3549"/>
      <c r="K15" s="3549"/>
      <c r="L15" s="3550"/>
      <c r="M15" s="3363"/>
      <c r="N15" s="3553"/>
      <c r="O15" s="3581" t="s">
        <v>969</v>
      </c>
      <c r="P15" s="3582"/>
      <c r="Q15" s="3583"/>
      <c r="R15" s="2158"/>
      <c r="S15" s="2159"/>
      <c r="T15" s="2160"/>
      <c r="U15" s="3600"/>
      <c r="V15" s="2040"/>
      <c r="W15" s="2040"/>
      <c r="X15" s="3523"/>
      <c r="Y15" s="3550"/>
      <c r="Z15" s="3526"/>
      <c r="AA15" s="3550"/>
      <c r="AB15" s="3502"/>
      <c r="AC15" s="3549"/>
      <c r="AD15" s="3939"/>
      <c r="AE15" s="3940"/>
      <c r="AF15" s="3942"/>
      <c r="AG15" s="3940"/>
      <c r="AH15" s="3931">
        <v>5000</v>
      </c>
      <c r="AI15" s="3932"/>
      <c r="AJ15" s="3933"/>
      <c r="AK15" s="3931"/>
      <c r="AL15" s="3932"/>
      <c r="AM15" s="3932"/>
      <c r="AN15" s="3933"/>
      <c r="AO15" s="3934"/>
      <c r="AP15" s="3935"/>
      <c r="AQ15" s="3935"/>
      <c r="AR15" s="3936"/>
      <c r="AS15" s="3566"/>
      <c r="AT15" s="3567"/>
      <c r="AU15" s="3982"/>
      <c r="AV15" s="3956"/>
      <c r="AW15" s="3957"/>
      <c r="AX15" s="3958"/>
      <c r="AY15" s="1064"/>
      <c r="AZ15" s="1064"/>
      <c r="BA15" s="1064"/>
      <c r="BB15" s="1064"/>
      <c r="BC15" s="3962"/>
      <c r="BD15" s="3963"/>
      <c r="BE15" s="3963"/>
      <c r="BF15" s="3963"/>
      <c r="BG15" s="3963"/>
      <c r="BH15" s="3963"/>
      <c r="BI15" s="3963"/>
      <c r="BJ15" s="3963"/>
      <c r="BK15" s="3963"/>
      <c r="BL15" s="3964"/>
    </row>
    <row r="16" spans="1:70" s="735" customFormat="1" ht="15" customHeight="1">
      <c r="A16" s="3544"/>
      <c r="B16" s="3561" t="s">
        <v>966</v>
      </c>
      <c r="C16" s="3562"/>
      <c r="D16" s="3563"/>
      <c r="E16" s="3564">
        <v>40</v>
      </c>
      <c r="F16" s="3565"/>
      <c r="G16" s="3545"/>
      <c r="H16" s="3546"/>
      <c r="I16" s="3546"/>
      <c r="J16" s="3546"/>
      <c r="K16" s="3546"/>
      <c r="L16" s="3547"/>
      <c r="M16" s="3380"/>
      <c r="N16" s="3554"/>
      <c r="O16" s="3584"/>
      <c r="P16" s="3585"/>
      <c r="Q16" s="3586"/>
      <c r="R16" s="2161"/>
      <c r="S16" s="2162"/>
      <c r="T16" s="2163"/>
      <c r="U16" s="3576">
        <v>43922</v>
      </c>
      <c r="V16" s="3577"/>
      <c r="W16" s="3577"/>
      <c r="X16" s="967">
        <v>2</v>
      </c>
      <c r="Y16" s="1065" t="s">
        <v>28</v>
      </c>
      <c r="Z16" s="969"/>
      <c r="AA16" s="1065" t="s">
        <v>28</v>
      </c>
      <c r="AB16" s="1072">
        <f>IF((X16+Z16)&gt;=12,X16+Z16-12,X16+Z16)</f>
        <v>2</v>
      </c>
      <c r="AC16" s="1066" t="s">
        <v>28</v>
      </c>
      <c r="AD16" s="1067" t="s">
        <v>264</v>
      </c>
      <c r="AE16" s="1068" t="s">
        <v>970</v>
      </c>
      <c r="AF16" s="1069" t="s">
        <v>264</v>
      </c>
      <c r="AG16" s="1070" t="s">
        <v>1139</v>
      </c>
      <c r="AH16" s="3931">
        <v>7000</v>
      </c>
      <c r="AI16" s="3932"/>
      <c r="AJ16" s="3933"/>
      <c r="AK16" s="3931"/>
      <c r="AL16" s="3932"/>
      <c r="AM16" s="3932"/>
      <c r="AN16" s="3933"/>
      <c r="AO16" s="3934">
        <v>3000</v>
      </c>
      <c r="AP16" s="3935"/>
      <c r="AQ16" s="3935"/>
      <c r="AR16" s="3936"/>
      <c r="AS16" s="3566"/>
      <c r="AT16" s="3567"/>
      <c r="AU16" s="3982"/>
      <c r="AV16" s="3968">
        <v>10</v>
      </c>
      <c r="AW16" s="3461"/>
      <c r="AX16" s="3969"/>
      <c r="AY16" s="954"/>
      <c r="AZ16" s="954"/>
      <c r="BA16" s="954"/>
      <c r="BB16" s="954"/>
      <c r="BC16" s="3965"/>
      <c r="BD16" s="3966"/>
      <c r="BE16" s="3966"/>
      <c r="BF16" s="3966"/>
      <c r="BG16" s="3966"/>
      <c r="BH16" s="3966"/>
      <c r="BI16" s="3966"/>
      <c r="BJ16" s="3966"/>
      <c r="BK16" s="3966"/>
      <c r="BL16" s="3967"/>
    </row>
    <row r="17" spans="1:71" s="735" customFormat="1" ht="15" customHeight="1">
      <c r="A17" s="3543">
        <v>3</v>
      </c>
      <c r="B17" s="3467" t="s">
        <v>962</v>
      </c>
      <c r="C17" s="3468"/>
      <c r="D17" s="3468"/>
      <c r="E17" s="3468"/>
      <c r="F17" s="3469"/>
      <c r="G17" s="3467" t="s">
        <v>1002</v>
      </c>
      <c r="H17" s="3468"/>
      <c r="I17" s="3468"/>
      <c r="J17" s="3468"/>
      <c r="K17" s="3468"/>
      <c r="L17" s="3469"/>
      <c r="M17" s="3551">
        <v>45</v>
      </c>
      <c r="N17" s="3552" t="s">
        <v>948</v>
      </c>
      <c r="O17" s="3360" t="s">
        <v>255</v>
      </c>
      <c r="P17" s="3596"/>
      <c r="Q17" s="3597"/>
      <c r="R17" s="3360" t="s">
        <v>942</v>
      </c>
      <c r="S17" s="3596"/>
      <c r="T17" s="3597"/>
      <c r="U17" s="3598" t="s">
        <v>1711</v>
      </c>
      <c r="V17" s="3599"/>
      <c r="W17" s="3599"/>
      <c r="X17" s="3601">
        <v>6</v>
      </c>
      <c r="Y17" s="3469" t="s">
        <v>99</v>
      </c>
      <c r="Z17" s="3602">
        <v>10</v>
      </c>
      <c r="AA17" s="3469" t="s">
        <v>99</v>
      </c>
      <c r="AB17" s="3983">
        <f>IF((X19+Z19)&gt;=12,X17+Z17+1,X17+Z17)</f>
        <v>16</v>
      </c>
      <c r="AC17" s="3468" t="s">
        <v>99</v>
      </c>
      <c r="AD17" s="3970">
        <v>97500</v>
      </c>
      <c r="AE17" s="3971"/>
      <c r="AF17" s="3972">
        <v>105000</v>
      </c>
      <c r="AG17" s="3971"/>
      <c r="AH17" s="3931">
        <v>3000</v>
      </c>
      <c r="AI17" s="3932"/>
      <c r="AJ17" s="3933"/>
      <c r="AK17" s="3931"/>
      <c r="AL17" s="3932"/>
      <c r="AM17" s="3932"/>
      <c r="AN17" s="3933"/>
      <c r="AO17" s="3934">
        <v>4200</v>
      </c>
      <c r="AP17" s="3935"/>
      <c r="AQ17" s="3935"/>
      <c r="AR17" s="3936"/>
      <c r="AS17" s="3566">
        <f>AF17+SUM(AH17:AR19)</f>
        <v>130200</v>
      </c>
      <c r="AT17" s="3567"/>
      <c r="AU17" s="3982"/>
      <c r="AV17" s="3956">
        <v>6</v>
      </c>
      <c r="AW17" s="3957"/>
      <c r="AX17" s="3958"/>
      <c r="AY17" s="1071"/>
      <c r="AZ17" s="1071"/>
      <c r="BA17" s="1071"/>
      <c r="BB17" s="1071"/>
      <c r="BC17" s="3959" t="s">
        <v>1649</v>
      </c>
      <c r="BD17" s="3960"/>
      <c r="BE17" s="3960"/>
      <c r="BF17" s="3960"/>
      <c r="BG17" s="3960"/>
      <c r="BH17" s="3960"/>
      <c r="BI17" s="3960"/>
      <c r="BJ17" s="3960"/>
      <c r="BK17" s="3960"/>
      <c r="BL17" s="3961"/>
    </row>
    <row r="18" spans="1:71" s="735" customFormat="1" ht="15" customHeight="1">
      <c r="A18" s="3543"/>
      <c r="B18" s="3545"/>
      <c r="C18" s="3546"/>
      <c r="D18" s="3546"/>
      <c r="E18" s="3546"/>
      <c r="F18" s="3547"/>
      <c r="G18" s="3548"/>
      <c r="H18" s="3549"/>
      <c r="I18" s="3549"/>
      <c r="J18" s="3549"/>
      <c r="K18" s="3549"/>
      <c r="L18" s="3550"/>
      <c r="M18" s="3363"/>
      <c r="N18" s="3553"/>
      <c r="O18" s="3581" t="s">
        <v>1098</v>
      </c>
      <c r="P18" s="3582"/>
      <c r="Q18" s="3583"/>
      <c r="R18" s="2158"/>
      <c r="S18" s="2159"/>
      <c r="T18" s="2160"/>
      <c r="U18" s="3600"/>
      <c r="V18" s="2040"/>
      <c r="W18" s="2040"/>
      <c r="X18" s="3523"/>
      <c r="Y18" s="3550"/>
      <c r="Z18" s="3526"/>
      <c r="AA18" s="3550"/>
      <c r="AB18" s="3588"/>
      <c r="AC18" s="3549"/>
      <c r="AD18" s="3939"/>
      <c r="AE18" s="3940"/>
      <c r="AF18" s="3942"/>
      <c r="AG18" s="3940"/>
      <c r="AH18" s="3931">
        <v>8000</v>
      </c>
      <c r="AI18" s="3932"/>
      <c r="AJ18" s="3933"/>
      <c r="AK18" s="3931"/>
      <c r="AL18" s="3932"/>
      <c r="AM18" s="3932"/>
      <c r="AN18" s="3933"/>
      <c r="AO18" s="3934"/>
      <c r="AP18" s="3935"/>
      <c r="AQ18" s="3935"/>
      <c r="AR18" s="3936"/>
      <c r="AS18" s="3566"/>
      <c r="AT18" s="3567"/>
      <c r="AU18" s="3982"/>
      <c r="AV18" s="3956"/>
      <c r="AW18" s="3957"/>
      <c r="AX18" s="3958"/>
      <c r="AY18" s="1064"/>
      <c r="AZ18" s="1064"/>
      <c r="BA18" s="1064"/>
      <c r="BB18" s="1064"/>
      <c r="BC18" s="3962"/>
      <c r="BD18" s="3963"/>
      <c r="BE18" s="3963"/>
      <c r="BF18" s="3963"/>
      <c r="BG18" s="3963"/>
      <c r="BH18" s="3963"/>
      <c r="BI18" s="3963"/>
      <c r="BJ18" s="3963"/>
      <c r="BK18" s="3963"/>
      <c r="BL18" s="3964"/>
    </row>
    <row r="19" spans="1:71" s="735" customFormat="1" ht="15" customHeight="1">
      <c r="A19" s="3543"/>
      <c r="B19" s="3561" t="s">
        <v>1403</v>
      </c>
      <c r="C19" s="3562"/>
      <c r="D19" s="3563"/>
      <c r="E19" s="3564">
        <v>20</v>
      </c>
      <c r="F19" s="3565"/>
      <c r="G19" s="3545"/>
      <c r="H19" s="3546"/>
      <c r="I19" s="3546"/>
      <c r="J19" s="3546"/>
      <c r="K19" s="3546"/>
      <c r="L19" s="3547"/>
      <c r="M19" s="3380"/>
      <c r="N19" s="3554"/>
      <c r="O19" s="3584"/>
      <c r="P19" s="3585"/>
      <c r="Q19" s="3586"/>
      <c r="R19" s="2161"/>
      <c r="S19" s="2162"/>
      <c r="T19" s="2163"/>
      <c r="U19" s="3576">
        <v>43922</v>
      </c>
      <c r="V19" s="3577"/>
      <c r="W19" s="3577"/>
      <c r="X19" s="967">
        <v>2</v>
      </c>
      <c r="Y19" s="1065" t="s">
        <v>28</v>
      </c>
      <c r="Z19" s="969"/>
      <c r="AA19" s="1065" t="s">
        <v>28</v>
      </c>
      <c r="AB19" s="1073">
        <f>IF((X19+Z19)&gt;=12,X19+Z19-12,X19+Z19)</f>
        <v>2</v>
      </c>
      <c r="AC19" s="1066" t="s">
        <v>28</v>
      </c>
      <c r="AD19" s="1067" t="s">
        <v>968</v>
      </c>
      <c r="AE19" s="1074" t="s">
        <v>1137</v>
      </c>
      <c r="AF19" s="1069" t="s">
        <v>968</v>
      </c>
      <c r="AG19" s="1070" t="s">
        <v>1138</v>
      </c>
      <c r="AH19" s="3931">
        <v>5000</v>
      </c>
      <c r="AI19" s="3932"/>
      <c r="AJ19" s="3933"/>
      <c r="AK19" s="3931"/>
      <c r="AL19" s="3932"/>
      <c r="AM19" s="3932"/>
      <c r="AN19" s="3933"/>
      <c r="AO19" s="3934">
        <v>5000</v>
      </c>
      <c r="AP19" s="3935"/>
      <c r="AQ19" s="3935"/>
      <c r="AR19" s="3936"/>
      <c r="AS19" s="3566"/>
      <c r="AT19" s="3567"/>
      <c r="AU19" s="3982"/>
      <c r="AV19" s="3968">
        <v>12</v>
      </c>
      <c r="AW19" s="3461"/>
      <c r="AX19" s="3969"/>
      <c r="AY19" s="954"/>
      <c r="AZ19" s="954"/>
      <c r="BA19" s="954"/>
      <c r="BB19" s="954"/>
      <c r="BC19" s="3965"/>
      <c r="BD19" s="3966"/>
      <c r="BE19" s="3966"/>
      <c r="BF19" s="3966"/>
      <c r="BG19" s="3966"/>
      <c r="BH19" s="3966"/>
      <c r="BI19" s="3966"/>
      <c r="BJ19" s="3966"/>
      <c r="BK19" s="3966"/>
      <c r="BL19" s="3967"/>
    </row>
    <row r="20" spans="1:71" s="735" customFormat="1" ht="15" customHeight="1">
      <c r="A20" s="3542">
        <v>4</v>
      </c>
      <c r="B20" s="3467"/>
      <c r="C20" s="3468"/>
      <c r="D20" s="3468"/>
      <c r="E20" s="3468"/>
      <c r="F20" s="3469"/>
      <c r="G20" s="3467"/>
      <c r="H20" s="3468"/>
      <c r="I20" s="3468"/>
      <c r="J20" s="3468"/>
      <c r="K20" s="3468"/>
      <c r="L20" s="3469"/>
      <c r="M20" s="3551"/>
      <c r="N20" s="3552"/>
      <c r="O20" s="3360"/>
      <c r="P20" s="3596"/>
      <c r="Q20" s="3597"/>
      <c r="R20" s="3360"/>
      <c r="S20" s="3596"/>
      <c r="T20" s="3597"/>
      <c r="U20" s="3598"/>
      <c r="V20" s="3599"/>
      <c r="W20" s="3599"/>
      <c r="X20" s="3601"/>
      <c r="Y20" s="3469" t="s">
        <v>99</v>
      </c>
      <c r="Z20" s="3602"/>
      <c r="AA20" s="3469" t="s">
        <v>99</v>
      </c>
      <c r="AB20" s="3983">
        <f>IF((X22+Z22)&gt;=12,X20+Z20+1,X20+Z20)</f>
        <v>0</v>
      </c>
      <c r="AC20" s="3468" t="s">
        <v>99</v>
      </c>
      <c r="AD20" s="3970"/>
      <c r="AE20" s="3971"/>
      <c r="AF20" s="3972"/>
      <c r="AG20" s="3971"/>
      <c r="AH20" s="3931"/>
      <c r="AI20" s="3932"/>
      <c r="AJ20" s="3933"/>
      <c r="AK20" s="3931"/>
      <c r="AL20" s="3932"/>
      <c r="AM20" s="3932"/>
      <c r="AN20" s="3933"/>
      <c r="AO20" s="3934"/>
      <c r="AP20" s="3935"/>
      <c r="AQ20" s="3935"/>
      <c r="AR20" s="3936"/>
      <c r="AS20" s="3566">
        <f>AF20+SUM(AH20:AR22)</f>
        <v>0</v>
      </c>
      <c r="AT20" s="3567"/>
      <c r="AU20" s="3982"/>
      <c r="AV20" s="3956"/>
      <c r="AW20" s="3957"/>
      <c r="AX20" s="3958"/>
      <c r="AY20" s="1071"/>
      <c r="AZ20" s="1071"/>
      <c r="BA20" s="1071"/>
      <c r="BB20" s="1071"/>
      <c r="BC20" s="3959"/>
      <c r="BD20" s="3960"/>
      <c r="BE20" s="3960"/>
      <c r="BF20" s="3960"/>
      <c r="BG20" s="3960"/>
      <c r="BH20" s="3960"/>
      <c r="BI20" s="3960"/>
      <c r="BJ20" s="3960"/>
      <c r="BK20" s="3960"/>
      <c r="BL20" s="3961"/>
    </row>
    <row r="21" spans="1:71" s="735" customFormat="1" ht="15" customHeight="1">
      <c r="A21" s="3543"/>
      <c r="B21" s="3545"/>
      <c r="C21" s="3546"/>
      <c r="D21" s="3546"/>
      <c r="E21" s="3546"/>
      <c r="F21" s="3547"/>
      <c r="G21" s="3548"/>
      <c r="H21" s="3549"/>
      <c r="I21" s="3549"/>
      <c r="J21" s="3549"/>
      <c r="K21" s="3549"/>
      <c r="L21" s="3550"/>
      <c r="M21" s="3363"/>
      <c r="N21" s="3553"/>
      <c r="O21" s="3984"/>
      <c r="P21" s="3985"/>
      <c r="Q21" s="3986"/>
      <c r="R21" s="2158"/>
      <c r="S21" s="2159"/>
      <c r="T21" s="2160"/>
      <c r="U21" s="3600"/>
      <c r="V21" s="2040"/>
      <c r="W21" s="2040"/>
      <c r="X21" s="3523"/>
      <c r="Y21" s="3550"/>
      <c r="Z21" s="3526"/>
      <c r="AA21" s="3550"/>
      <c r="AB21" s="3588"/>
      <c r="AC21" s="3549"/>
      <c r="AD21" s="3939"/>
      <c r="AE21" s="3940"/>
      <c r="AF21" s="3942"/>
      <c r="AG21" s="3940"/>
      <c r="AH21" s="3931"/>
      <c r="AI21" s="3932"/>
      <c r="AJ21" s="3933"/>
      <c r="AK21" s="3931"/>
      <c r="AL21" s="3932"/>
      <c r="AM21" s="3932"/>
      <c r="AN21" s="3933"/>
      <c r="AO21" s="3934"/>
      <c r="AP21" s="3935"/>
      <c r="AQ21" s="3935"/>
      <c r="AR21" s="3936"/>
      <c r="AS21" s="3566"/>
      <c r="AT21" s="3567"/>
      <c r="AU21" s="3982"/>
      <c r="AV21" s="3956"/>
      <c r="AW21" s="3957"/>
      <c r="AX21" s="3958"/>
      <c r="AY21" s="1064"/>
      <c r="AZ21" s="1064"/>
      <c r="BA21" s="1064"/>
      <c r="BB21" s="1064"/>
      <c r="BC21" s="3962"/>
      <c r="BD21" s="3963"/>
      <c r="BE21" s="3963"/>
      <c r="BF21" s="3963"/>
      <c r="BG21" s="3963"/>
      <c r="BH21" s="3963"/>
      <c r="BI21" s="3963"/>
      <c r="BJ21" s="3963"/>
      <c r="BK21" s="3963"/>
      <c r="BL21" s="3964"/>
    </row>
    <row r="22" spans="1:71" s="735" customFormat="1" ht="15" customHeight="1">
      <c r="A22" s="3544"/>
      <c r="B22" s="3561"/>
      <c r="C22" s="3562"/>
      <c r="D22" s="3563"/>
      <c r="E22" s="3564"/>
      <c r="F22" s="3565"/>
      <c r="G22" s="3545"/>
      <c r="H22" s="3546"/>
      <c r="I22" s="3546"/>
      <c r="J22" s="3546"/>
      <c r="K22" s="3546"/>
      <c r="L22" s="3547"/>
      <c r="M22" s="3380"/>
      <c r="N22" s="3554"/>
      <c r="O22" s="3987"/>
      <c r="P22" s="3988"/>
      <c r="Q22" s="3989"/>
      <c r="R22" s="2161"/>
      <c r="S22" s="2162"/>
      <c r="T22" s="2163"/>
      <c r="U22" s="3576"/>
      <c r="V22" s="3577"/>
      <c r="W22" s="3577"/>
      <c r="X22" s="967"/>
      <c r="Y22" s="1065" t="s">
        <v>28</v>
      </c>
      <c r="Z22" s="969"/>
      <c r="AA22" s="1065" t="s">
        <v>28</v>
      </c>
      <c r="AB22" s="1073">
        <f>IF((X22+Z22)&gt;=12,X22+Z22-12,X22+Z22)</f>
        <v>0</v>
      </c>
      <c r="AC22" s="1066" t="s">
        <v>28</v>
      </c>
      <c r="AD22" s="1067"/>
      <c r="AE22" s="1068"/>
      <c r="AF22" s="1069"/>
      <c r="AG22" s="1070"/>
      <c r="AH22" s="3931"/>
      <c r="AI22" s="3932"/>
      <c r="AJ22" s="3933"/>
      <c r="AK22" s="3931"/>
      <c r="AL22" s="3932"/>
      <c r="AM22" s="3932"/>
      <c r="AN22" s="3933"/>
      <c r="AO22" s="3934"/>
      <c r="AP22" s="3935"/>
      <c r="AQ22" s="3935"/>
      <c r="AR22" s="3936"/>
      <c r="AS22" s="3566"/>
      <c r="AT22" s="3567"/>
      <c r="AU22" s="3982"/>
      <c r="AV22" s="3968"/>
      <c r="AW22" s="3461"/>
      <c r="AX22" s="3969"/>
      <c r="AY22" s="954"/>
      <c r="AZ22" s="954"/>
      <c r="BA22" s="954"/>
      <c r="BB22" s="954"/>
      <c r="BC22" s="3965"/>
      <c r="BD22" s="3966"/>
      <c r="BE22" s="3966"/>
      <c r="BF22" s="3966"/>
      <c r="BG22" s="3966"/>
      <c r="BH22" s="3966"/>
      <c r="BI22" s="3966"/>
      <c r="BJ22" s="3966"/>
      <c r="BK22" s="3966"/>
      <c r="BL22" s="3967"/>
    </row>
    <row r="23" spans="1:71" s="735" customFormat="1" ht="15" customHeight="1">
      <c r="A23" s="3543">
        <v>5</v>
      </c>
      <c r="B23" s="3548"/>
      <c r="C23" s="3549"/>
      <c r="D23" s="3549"/>
      <c r="E23" s="3549"/>
      <c r="F23" s="3550"/>
      <c r="G23" s="3467"/>
      <c r="H23" s="3468"/>
      <c r="I23" s="3468"/>
      <c r="J23" s="3468"/>
      <c r="K23" s="3468"/>
      <c r="L23" s="3469"/>
      <c r="M23" s="3363"/>
      <c r="N23" s="3553"/>
      <c r="O23" s="3360"/>
      <c r="P23" s="3596"/>
      <c r="Q23" s="3597"/>
      <c r="R23" s="2158"/>
      <c r="S23" s="2159"/>
      <c r="T23" s="2160"/>
      <c r="U23" s="3600"/>
      <c r="V23" s="2040"/>
      <c r="W23" s="2040"/>
      <c r="X23" s="3523"/>
      <c r="Y23" s="3550" t="s">
        <v>99</v>
      </c>
      <c r="Z23" s="3526"/>
      <c r="AA23" s="3550" t="s">
        <v>99</v>
      </c>
      <c r="AB23" s="3983">
        <f>IF((X25+Z25)&gt;=12,X23+Z23+1,X23+Z23)</f>
        <v>0</v>
      </c>
      <c r="AC23" s="3549" t="s">
        <v>99</v>
      </c>
      <c r="AD23" s="3995"/>
      <c r="AE23" s="3996"/>
      <c r="AF23" s="3997"/>
      <c r="AG23" s="3996"/>
      <c r="AH23" s="3931"/>
      <c r="AI23" s="3932"/>
      <c r="AJ23" s="3933"/>
      <c r="AK23" s="3931"/>
      <c r="AL23" s="3932"/>
      <c r="AM23" s="3932"/>
      <c r="AN23" s="3933"/>
      <c r="AO23" s="3934"/>
      <c r="AP23" s="3935"/>
      <c r="AQ23" s="3935"/>
      <c r="AR23" s="3936"/>
      <c r="AS23" s="3566">
        <f>AF23+SUM(AH23:AR25)</f>
        <v>0</v>
      </c>
      <c r="AT23" s="3567"/>
      <c r="AU23" s="3982"/>
      <c r="AV23" s="3956"/>
      <c r="AW23" s="3957"/>
      <c r="AX23" s="3958"/>
      <c r="AY23" s="1071"/>
      <c r="AZ23" s="1071"/>
      <c r="BA23" s="1071"/>
      <c r="BB23" s="1071"/>
      <c r="BC23" s="3959"/>
      <c r="BD23" s="3960"/>
      <c r="BE23" s="3960"/>
      <c r="BF23" s="3960"/>
      <c r="BG23" s="3960"/>
      <c r="BH23" s="3960"/>
      <c r="BI23" s="3960"/>
      <c r="BJ23" s="3960"/>
      <c r="BK23" s="3960"/>
      <c r="BL23" s="3961"/>
    </row>
    <row r="24" spans="1:71" s="735" customFormat="1" ht="15" customHeight="1">
      <c r="A24" s="3543"/>
      <c r="B24" s="3545"/>
      <c r="C24" s="3546"/>
      <c r="D24" s="3546"/>
      <c r="E24" s="3546"/>
      <c r="F24" s="3547"/>
      <c r="G24" s="3548"/>
      <c r="H24" s="3549"/>
      <c r="I24" s="3549"/>
      <c r="J24" s="3549"/>
      <c r="K24" s="3549"/>
      <c r="L24" s="3550"/>
      <c r="M24" s="3363"/>
      <c r="N24" s="3553"/>
      <c r="O24" s="3984"/>
      <c r="P24" s="3985"/>
      <c r="Q24" s="3986"/>
      <c r="R24" s="2158"/>
      <c r="S24" s="2159"/>
      <c r="T24" s="2160"/>
      <c r="U24" s="3600"/>
      <c r="V24" s="2040"/>
      <c r="W24" s="2040"/>
      <c r="X24" s="3523"/>
      <c r="Y24" s="3550"/>
      <c r="Z24" s="3526"/>
      <c r="AA24" s="3550"/>
      <c r="AB24" s="3588"/>
      <c r="AC24" s="3549"/>
      <c r="AD24" s="3939"/>
      <c r="AE24" s="3940"/>
      <c r="AF24" s="3942"/>
      <c r="AG24" s="3940"/>
      <c r="AH24" s="3931"/>
      <c r="AI24" s="3932"/>
      <c r="AJ24" s="3933"/>
      <c r="AK24" s="3931"/>
      <c r="AL24" s="3932"/>
      <c r="AM24" s="3932"/>
      <c r="AN24" s="3933"/>
      <c r="AO24" s="3934"/>
      <c r="AP24" s="3935"/>
      <c r="AQ24" s="3935"/>
      <c r="AR24" s="3936"/>
      <c r="AS24" s="3566"/>
      <c r="AT24" s="3567"/>
      <c r="AU24" s="3982"/>
      <c r="AV24" s="3956"/>
      <c r="AW24" s="3957"/>
      <c r="AX24" s="3958"/>
      <c r="AY24" s="1064"/>
      <c r="AZ24" s="1064"/>
      <c r="BA24" s="1064"/>
      <c r="BB24" s="1064"/>
      <c r="BC24" s="3962"/>
      <c r="BD24" s="3963"/>
      <c r="BE24" s="3963"/>
      <c r="BF24" s="3963"/>
      <c r="BG24" s="3963"/>
      <c r="BH24" s="3963"/>
      <c r="BI24" s="3963"/>
      <c r="BJ24" s="3963"/>
      <c r="BK24" s="3963"/>
      <c r="BL24" s="3964"/>
    </row>
    <row r="25" spans="1:71" s="735" customFormat="1" ht="15" customHeight="1">
      <c r="A25" s="3543"/>
      <c r="B25" s="3990"/>
      <c r="C25" s="3991"/>
      <c r="D25" s="3992"/>
      <c r="E25" s="3993"/>
      <c r="F25" s="3994"/>
      <c r="G25" s="3545"/>
      <c r="H25" s="3546"/>
      <c r="I25" s="3546"/>
      <c r="J25" s="3546"/>
      <c r="K25" s="3546"/>
      <c r="L25" s="3547"/>
      <c r="M25" s="3363"/>
      <c r="N25" s="3553"/>
      <c r="O25" s="3987"/>
      <c r="P25" s="3988"/>
      <c r="Q25" s="3989"/>
      <c r="R25" s="2158"/>
      <c r="S25" s="2159"/>
      <c r="T25" s="2160"/>
      <c r="U25" s="3499"/>
      <c r="V25" s="3500"/>
      <c r="W25" s="3500"/>
      <c r="X25" s="956"/>
      <c r="Y25" s="1075" t="s">
        <v>28</v>
      </c>
      <c r="Z25" s="958"/>
      <c r="AA25" s="1075" t="s">
        <v>28</v>
      </c>
      <c r="AB25" s="1073">
        <f>IF((X25+Z25)&gt;=12,X25+Z25-12,X25+Z25)</f>
        <v>0</v>
      </c>
      <c r="AC25" s="1022" t="s">
        <v>28</v>
      </c>
      <c r="AD25" s="1076"/>
      <c r="AE25" s="1077"/>
      <c r="AF25" s="1078"/>
      <c r="AG25" s="1079"/>
      <c r="AH25" s="3931"/>
      <c r="AI25" s="3932"/>
      <c r="AJ25" s="3933"/>
      <c r="AK25" s="3931"/>
      <c r="AL25" s="3932"/>
      <c r="AM25" s="3932"/>
      <c r="AN25" s="3933"/>
      <c r="AO25" s="3934"/>
      <c r="AP25" s="3935"/>
      <c r="AQ25" s="3935"/>
      <c r="AR25" s="3936"/>
      <c r="AS25" s="3566"/>
      <c r="AT25" s="3567"/>
      <c r="AU25" s="3982"/>
      <c r="AV25" s="3968"/>
      <c r="AW25" s="3461"/>
      <c r="AX25" s="3969"/>
      <c r="AY25" s="954"/>
      <c r="AZ25" s="954"/>
      <c r="BA25" s="954"/>
      <c r="BB25" s="954"/>
      <c r="BC25" s="3965"/>
      <c r="BD25" s="3966"/>
      <c r="BE25" s="3966"/>
      <c r="BF25" s="3966"/>
      <c r="BG25" s="3966"/>
      <c r="BH25" s="3966"/>
      <c r="BI25" s="3966"/>
      <c r="BJ25" s="3966"/>
      <c r="BK25" s="3966"/>
      <c r="BL25" s="3967"/>
    </row>
    <row r="26" spans="1:71" s="735" customFormat="1" ht="15" customHeight="1">
      <c r="A26" s="3542">
        <v>6</v>
      </c>
      <c r="B26" s="3467"/>
      <c r="C26" s="3468"/>
      <c r="D26" s="3468"/>
      <c r="E26" s="3468"/>
      <c r="F26" s="3469"/>
      <c r="G26" s="3467"/>
      <c r="H26" s="3468"/>
      <c r="I26" s="3468"/>
      <c r="J26" s="3468"/>
      <c r="K26" s="3468"/>
      <c r="L26" s="3469"/>
      <c r="M26" s="3551"/>
      <c r="N26" s="3552"/>
      <c r="O26" s="3360"/>
      <c r="P26" s="3596"/>
      <c r="Q26" s="3597"/>
      <c r="R26" s="3360"/>
      <c r="S26" s="3596"/>
      <c r="T26" s="3597"/>
      <c r="U26" s="3598"/>
      <c r="V26" s="3599"/>
      <c r="W26" s="3599"/>
      <c r="X26" s="3601"/>
      <c r="Y26" s="3469" t="s">
        <v>99</v>
      </c>
      <c r="Z26" s="3602"/>
      <c r="AA26" s="3469" t="s">
        <v>99</v>
      </c>
      <c r="AB26" s="3502">
        <f>IF((X28+Z28)&gt;=12,X26+Z26+1,X26+Z26)</f>
        <v>0</v>
      </c>
      <c r="AC26" s="3468" t="s">
        <v>99</v>
      </c>
      <c r="AD26" s="3970"/>
      <c r="AE26" s="3971"/>
      <c r="AF26" s="3972"/>
      <c r="AG26" s="3971"/>
      <c r="AH26" s="3931"/>
      <c r="AI26" s="3932"/>
      <c r="AJ26" s="3933"/>
      <c r="AK26" s="3931"/>
      <c r="AL26" s="3932"/>
      <c r="AM26" s="3932"/>
      <c r="AN26" s="3933"/>
      <c r="AO26" s="3934"/>
      <c r="AP26" s="3935"/>
      <c r="AQ26" s="3935"/>
      <c r="AR26" s="3936"/>
      <c r="AS26" s="3566">
        <f>AF26+SUM(AH26:AR28)</f>
        <v>0</v>
      </c>
      <c r="AT26" s="3567"/>
      <c r="AU26" s="3982"/>
      <c r="AV26" s="3956"/>
      <c r="AW26" s="3957"/>
      <c r="AX26" s="3958"/>
      <c r="AY26" s="1071"/>
      <c r="AZ26" s="1071"/>
      <c r="BA26" s="1071"/>
      <c r="BB26" s="1071"/>
      <c r="BC26" s="3959"/>
      <c r="BD26" s="3998"/>
      <c r="BE26" s="3998"/>
      <c r="BF26" s="3998"/>
      <c r="BG26" s="3998"/>
      <c r="BH26" s="3998"/>
      <c r="BI26" s="3998"/>
      <c r="BJ26" s="3998"/>
      <c r="BK26" s="3998"/>
      <c r="BL26" s="3999"/>
    </row>
    <row r="27" spans="1:71" s="735" customFormat="1" ht="15" customHeight="1">
      <c r="A27" s="3543"/>
      <c r="B27" s="3545"/>
      <c r="C27" s="3546"/>
      <c r="D27" s="3546"/>
      <c r="E27" s="3546"/>
      <c r="F27" s="3547"/>
      <c r="G27" s="3548"/>
      <c r="H27" s="3549"/>
      <c r="I27" s="3549"/>
      <c r="J27" s="3549"/>
      <c r="K27" s="3549"/>
      <c r="L27" s="3550"/>
      <c r="M27" s="3363"/>
      <c r="N27" s="3553"/>
      <c r="O27" s="3984"/>
      <c r="P27" s="3985"/>
      <c r="Q27" s="3986"/>
      <c r="R27" s="2158"/>
      <c r="S27" s="2159"/>
      <c r="T27" s="2160"/>
      <c r="U27" s="3600"/>
      <c r="V27" s="2040"/>
      <c r="W27" s="2040"/>
      <c r="X27" s="3523"/>
      <c r="Y27" s="3550"/>
      <c r="Z27" s="3526"/>
      <c r="AA27" s="3550"/>
      <c r="AB27" s="3502"/>
      <c r="AC27" s="3549"/>
      <c r="AD27" s="3939"/>
      <c r="AE27" s="3940"/>
      <c r="AF27" s="3942"/>
      <c r="AG27" s="3940"/>
      <c r="AH27" s="3931"/>
      <c r="AI27" s="3932"/>
      <c r="AJ27" s="3933"/>
      <c r="AK27" s="3931"/>
      <c r="AL27" s="3932"/>
      <c r="AM27" s="3932"/>
      <c r="AN27" s="3933"/>
      <c r="AO27" s="3934"/>
      <c r="AP27" s="3935"/>
      <c r="AQ27" s="3935"/>
      <c r="AR27" s="3936"/>
      <c r="AS27" s="3566"/>
      <c r="AT27" s="3567"/>
      <c r="AU27" s="3982"/>
      <c r="AV27" s="3956"/>
      <c r="AW27" s="3957"/>
      <c r="AX27" s="3958"/>
      <c r="AY27" s="1064"/>
      <c r="AZ27" s="1064"/>
      <c r="BA27" s="1064"/>
      <c r="BB27" s="1064"/>
      <c r="BC27" s="3925"/>
      <c r="BD27" s="3926"/>
      <c r="BE27" s="3926"/>
      <c r="BF27" s="3926"/>
      <c r="BG27" s="3926"/>
      <c r="BH27" s="3926"/>
      <c r="BI27" s="3926"/>
      <c r="BJ27" s="3926"/>
      <c r="BK27" s="3926"/>
      <c r="BL27" s="3927"/>
    </row>
    <row r="28" spans="1:71" s="735" customFormat="1" ht="15" customHeight="1">
      <c r="A28" s="3544"/>
      <c r="B28" s="3561"/>
      <c r="C28" s="3562"/>
      <c r="D28" s="3563"/>
      <c r="E28" s="3564"/>
      <c r="F28" s="3565"/>
      <c r="G28" s="3545"/>
      <c r="H28" s="3546"/>
      <c r="I28" s="3546"/>
      <c r="J28" s="3546"/>
      <c r="K28" s="3546"/>
      <c r="L28" s="3547"/>
      <c r="M28" s="3380"/>
      <c r="N28" s="3554"/>
      <c r="O28" s="3987"/>
      <c r="P28" s="3988"/>
      <c r="Q28" s="3989"/>
      <c r="R28" s="2161"/>
      <c r="S28" s="2162"/>
      <c r="T28" s="2163"/>
      <c r="U28" s="3576"/>
      <c r="V28" s="3577"/>
      <c r="W28" s="3577"/>
      <c r="X28" s="967"/>
      <c r="Y28" s="1065" t="s">
        <v>28</v>
      </c>
      <c r="Z28" s="969"/>
      <c r="AA28" s="1065" t="s">
        <v>28</v>
      </c>
      <c r="AB28" s="1073">
        <f>IF((X28+Z28)&gt;=12,X28+Z28-12,X28+Z28)</f>
        <v>0</v>
      </c>
      <c r="AC28" s="1066" t="s">
        <v>28</v>
      </c>
      <c r="AD28" s="1067"/>
      <c r="AE28" s="1068"/>
      <c r="AF28" s="1069"/>
      <c r="AG28" s="1070"/>
      <c r="AH28" s="3931"/>
      <c r="AI28" s="3932"/>
      <c r="AJ28" s="3933"/>
      <c r="AK28" s="3931"/>
      <c r="AL28" s="3932"/>
      <c r="AM28" s="3932"/>
      <c r="AN28" s="3933"/>
      <c r="AO28" s="3934"/>
      <c r="AP28" s="3935"/>
      <c r="AQ28" s="3935"/>
      <c r="AR28" s="3936"/>
      <c r="AS28" s="3566"/>
      <c r="AT28" s="3567"/>
      <c r="AU28" s="3982"/>
      <c r="AV28" s="3968"/>
      <c r="AW28" s="3461"/>
      <c r="AX28" s="3969"/>
      <c r="AY28" s="954"/>
      <c r="AZ28" s="954"/>
      <c r="BA28" s="954"/>
      <c r="BB28" s="954"/>
      <c r="BC28" s="3928"/>
      <c r="BD28" s="3929"/>
      <c r="BE28" s="3929"/>
      <c r="BF28" s="3929"/>
      <c r="BG28" s="3929"/>
      <c r="BH28" s="3929"/>
      <c r="BI28" s="3929"/>
      <c r="BJ28" s="3929"/>
      <c r="BK28" s="3929"/>
      <c r="BL28" s="3930"/>
      <c r="BS28" s="1080"/>
    </row>
    <row r="29" spans="1:71" s="735" customFormat="1" ht="15" customHeight="1">
      <c r="A29" s="3543">
        <v>7</v>
      </c>
      <c r="B29" s="3548"/>
      <c r="C29" s="3549"/>
      <c r="D29" s="3549"/>
      <c r="E29" s="3549"/>
      <c r="F29" s="3550"/>
      <c r="G29" s="3467"/>
      <c r="H29" s="3468"/>
      <c r="I29" s="3468"/>
      <c r="J29" s="3468"/>
      <c r="K29" s="3468"/>
      <c r="L29" s="3469"/>
      <c r="M29" s="3363"/>
      <c r="N29" s="3553"/>
      <c r="O29" s="3360"/>
      <c r="P29" s="3596"/>
      <c r="Q29" s="3597"/>
      <c r="R29" s="2158"/>
      <c r="S29" s="2159"/>
      <c r="T29" s="2160"/>
      <c r="U29" s="3600"/>
      <c r="V29" s="2040"/>
      <c r="W29" s="2040"/>
      <c r="X29" s="3523"/>
      <c r="Y29" s="3550" t="s">
        <v>99</v>
      </c>
      <c r="Z29" s="3526"/>
      <c r="AA29" s="3550" t="s">
        <v>99</v>
      </c>
      <c r="AB29" s="3502">
        <f>IF((X31+Z31)&gt;=12,X29+Z29+1,X29+Z29)</f>
        <v>0</v>
      </c>
      <c r="AC29" s="3549" t="s">
        <v>99</v>
      </c>
      <c r="AD29" s="3995"/>
      <c r="AE29" s="3996"/>
      <c r="AF29" s="3997"/>
      <c r="AG29" s="3996"/>
      <c r="AH29" s="3931"/>
      <c r="AI29" s="3932"/>
      <c r="AJ29" s="3933"/>
      <c r="AK29" s="3931"/>
      <c r="AL29" s="3932"/>
      <c r="AM29" s="3932"/>
      <c r="AN29" s="3933"/>
      <c r="AO29" s="3934"/>
      <c r="AP29" s="3935"/>
      <c r="AQ29" s="3935"/>
      <c r="AR29" s="3936"/>
      <c r="AS29" s="3979">
        <f>AF29+SUM(AH29:AR31)</f>
        <v>0</v>
      </c>
      <c r="AT29" s="3980"/>
      <c r="AU29" s="3981"/>
      <c r="AV29" s="3956"/>
      <c r="AW29" s="3957"/>
      <c r="AX29" s="3958"/>
      <c r="AY29" s="1071"/>
      <c r="AZ29" s="1071"/>
      <c r="BA29" s="1071"/>
      <c r="BB29" s="1071"/>
      <c r="BC29" s="3959"/>
      <c r="BD29" s="3998"/>
      <c r="BE29" s="3998"/>
      <c r="BF29" s="3998"/>
      <c r="BG29" s="3998"/>
      <c r="BH29" s="3998"/>
      <c r="BI29" s="3998"/>
      <c r="BJ29" s="3998"/>
      <c r="BK29" s="3998"/>
      <c r="BL29" s="3999"/>
    </row>
    <row r="30" spans="1:71" s="735" customFormat="1" ht="15" customHeight="1">
      <c r="A30" s="3543"/>
      <c r="B30" s="3545"/>
      <c r="C30" s="3546"/>
      <c r="D30" s="3546"/>
      <c r="E30" s="3546"/>
      <c r="F30" s="3547"/>
      <c r="G30" s="3548"/>
      <c r="H30" s="3549"/>
      <c r="I30" s="3549"/>
      <c r="J30" s="3549"/>
      <c r="K30" s="3549"/>
      <c r="L30" s="3550"/>
      <c r="M30" s="3363"/>
      <c r="N30" s="3553"/>
      <c r="O30" s="3984"/>
      <c r="P30" s="3985"/>
      <c r="Q30" s="3986"/>
      <c r="R30" s="2158"/>
      <c r="S30" s="2159"/>
      <c r="T30" s="2160"/>
      <c r="U30" s="3600"/>
      <c r="V30" s="2040"/>
      <c r="W30" s="2040"/>
      <c r="X30" s="3523"/>
      <c r="Y30" s="3550"/>
      <c r="Z30" s="3526"/>
      <c r="AA30" s="3550"/>
      <c r="AB30" s="3502"/>
      <c r="AC30" s="3549"/>
      <c r="AD30" s="3939"/>
      <c r="AE30" s="3940"/>
      <c r="AF30" s="3942"/>
      <c r="AG30" s="3940"/>
      <c r="AH30" s="3931"/>
      <c r="AI30" s="3932"/>
      <c r="AJ30" s="3933"/>
      <c r="AK30" s="3931"/>
      <c r="AL30" s="3932"/>
      <c r="AM30" s="3932"/>
      <c r="AN30" s="3933"/>
      <c r="AO30" s="3934"/>
      <c r="AP30" s="3935"/>
      <c r="AQ30" s="3935"/>
      <c r="AR30" s="3936"/>
      <c r="AS30" s="3979"/>
      <c r="AT30" s="3980"/>
      <c r="AU30" s="3981"/>
      <c r="AV30" s="3956"/>
      <c r="AW30" s="3957"/>
      <c r="AX30" s="3958"/>
      <c r="AY30" s="1064"/>
      <c r="AZ30" s="1064"/>
      <c r="BA30" s="1064"/>
      <c r="BB30" s="1064"/>
      <c r="BC30" s="3925"/>
      <c r="BD30" s="3926"/>
      <c r="BE30" s="3926"/>
      <c r="BF30" s="3926"/>
      <c r="BG30" s="3926"/>
      <c r="BH30" s="3926"/>
      <c r="BI30" s="3926"/>
      <c r="BJ30" s="3926"/>
      <c r="BK30" s="3926"/>
      <c r="BL30" s="3927"/>
    </row>
    <row r="31" spans="1:71" s="735" customFormat="1" ht="15" customHeight="1" thickBot="1">
      <c r="A31" s="3543"/>
      <c r="B31" s="3990"/>
      <c r="C31" s="3991"/>
      <c r="D31" s="3992"/>
      <c r="E31" s="3993"/>
      <c r="F31" s="3994"/>
      <c r="G31" s="4000"/>
      <c r="H31" s="4001"/>
      <c r="I31" s="4001"/>
      <c r="J31" s="4001"/>
      <c r="K31" s="4001"/>
      <c r="L31" s="4002"/>
      <c r="M31" s="3363"/>
      <c r="N31" s="3553"/>
      <c r="O31" s="4003"/>
      <c r="P31" s="4004"/>
      <c r="Q31" s="4005"/>
      <c r="R31" s="2158"/>
      <c r="S31" s="2159"/>
      <c r="T31" s="2160"/>
      <c r="U31" s="3499"/>
      <c r="V31" s="3500"/>
      <c r="W31" s="3500"/>
      <c r="X31" s="956"/>
      <c r="Y31" s="1075" t="s">
        <v>28</v>
      </c>
      <c r="Z31" s="958"/>
      <c r="AA31" s="1075" t="s">
        <v>28</v>
      </c>
      <c r="AB31" s="978">
        <f>IF((X31+Z31)&gt;=12,X31+Z31-12,X31+Z31)</f>
        <v>0</v>
      </c>
      <c r="AC31" s="1022" t="s">
        <v>28</v>
      </c>
      <c r="AD31" s="1076"/>
      <c r="AE31" s="1077"/>
      <c r="AF31" s="1078"/>
      <c r="AG31" s="1079"/>
      <c r="AH31" s="3653"/>
      <c r="AI31" s="3654"/>
      <c r="AJ31" s="3655"/>
      <c r="AK31" s="3931"/>
      <c r="AL31" s="3932"/>
      <c r="AM31" s="3932"/>
      <c r="AN31" s="3933"/>
      <c r="AO31" s="4017"/>
      <c r="AP31" s="4018"/>
      <c r="AQ31" s="4018"/>
      <c r="AR31" s="4019"/>
      <c r="AS31" s="4045"/>
      <c r="AT31" s="4046"/>
      <c r="AU31" s="4047"/>
      <c r="AV31" s="4020"/>
      <c r="AW31" s="4021"/>
      <c r="AX31" s="4022"/>
      <c r="AY31" s="1081"/>
      <c r="AZ31" s="1081"/>
      <c r="BA31" s="1081"/>
      <c r="BB31" s="1081"/>
      <c r="BC31" s="4048"/>
      <c r="BD31" s="4049"/>
      <c r="BE31" s="4049"/>
      <c r="BF31" s="4049"/>
      <c r="BG31" s="4049"/>
      <c r="BH31" s="4049"/>
      <c r="BI31" s="4049"/>
      <c r="BJ31" s="4049"/>
      <c r="BK31" s="4049"/>
      <c r="BL31" s="4050"/>
    </row>
    <row r="32" spans="1:71" s="735" customFormat="1" ht="14.1" customHeight="1">
      <c r="A32" s="3662" t="s">
        <v>963</v>
      </c>
      <c r="B32" s="3663"/>
      <c r="C32" s="3663"/>
      <c r="D32" s="3663"/>
      <c r="E32" s="3663"/>
      <c r="F32" s="3663"/>
      <c r="G32" s="3663"/>
      <c r="H32" s="3663"/>
      <c r="I32" s="3663"/>
      <c r="J32" s="3663"/>
      <c r="K32" s="3663"/>
      <c r="L32" s="3663"/>
      <c r="M32" s="3663"/>
      <c r="N32" s="3663"/>
      <c r="O32" s="3663"/>
      <c r="P32" s="3663"/>
      <c r="Q32" s="3663"/>
      <c r="R32" s="3663"/>
      <c r="S32" s="3663"/>
      <c r="T32" s="3663"/>
      <c r="U32" s="3663"/>
      <c r="V32" s="3663"/>
      <c r="W32" s="3664"/>
      <c r="X32" s="1082">
        <f>IFERROR((X11+X14+X17+X20+X23+X26+X29)/COUNTA(G11:L31),"")</f>
        <v>3</v>
      </c>
      <c r="Y32" s="1083" t="s">
        <v>99</v>
      </c>
      <c r="Z32" s="1084">
        <f>IFERROR((Z11+Z14+Z17+Z20+Z23+Z26+Z29)/COUNTA(G11:L31),"")</f>
        <v>4.333333333333333</v>
      </c>
      <c r="AA32" s="1083" t="s">
        <v>99</v>
      </c>
      <c r="AB32" s="984">
        <f>BP33</f>
        <v>7.333333333333333</v>
      </c>
      <c r="AC32" s="1083" t="s">
        <v>99</v>
      </c>
      <c r="AD32" s="4023">
        <f>IFERROR(AVERAGE(AD11,AD14,AD17,AD20,AD23,AD26,AD29),"")</f>
        <v>126750</v>
      </c>
      <c r="AE32" s="4024"/>
      <c r="AF32" s="4023">
        <f>IFERROR(AVERAGE(AF11,AF14,AF17,AF20,AF23,AF26,AF29),"")</f>
        <v>140000</v>
      </c>
      <c r="AG32" s="4024"/>
      <c r="AH32" s="4027"/>
      <c r="AI32" s="4028"/>
      <c r="AJ32" s="4028"/>
      <c r="AK32" s="4028"/>
      <c r="AL32" s="4028"/>
      <c r="AM32" s="4028"/>
      <c r="AN32" s="4028"/>
      <c r="AO32" s="4028"/>
      <c r="AP32" s="4028"/>
      <c r="AQ32" s="4028"/>
      <c r="AR32" s="4029"/>
      <c r="AS32" s="4033">
        <f>IFERROR(SUM(AS11:AU31)/COUNTA(G11:L31),"")</f>
        <v>167100</v>
      </c>
      <c r="AT32" s="4034"/>
      <c r="AU32" s="4035"/>
      <c r="AV32" s="4039">
        <f>IFERROR(AVERAGE(AV11,AV14,AV17,AV20,AV23,AV26,AV29),"")</f>
        <v>6.5</v>
      </c>
      <c r="AW32" s="4040"/>
      <c r="AX32" s="4041"/>
      <c r="AY32" s="4010"/>
      <c r="AZ32" s="4011"/>
      <c r="BA32" s="4011"/>
      <c r="BB32" s="4012"/>
      <c r="BC32" s="4010" t="str">
        <f>IFERROR(AVERAGE(BC11,BC14,BC17,BC20,#REF!,BC26,BC29),"")</f>
        <v/>
      </c>
      <c r="BD32" s="4011"/>
      <c r="BE32" s="4011"/>
      <c r="BF32" s="4011"/>
      <c r="BG32" s="4011"/>
      <c r="BH32" s="4011"/>
      <c r="BI32" s="4011"/>
      <c r="BJ32" s="4011"/>
      <c r="BK32" s="4011"/>
      <c r="BL32" s="4012"/>
      <c r="BO32" s="1085">
        <f>INT(BO33/12)</f>
        <v>0</v>
      </c>
      <c r="BP32" s="1085">
        <f>MOD(BO33,12)</f>
        <v>2</v>
      </c>
    </row>
    <row r="33" spans="1:70" ht="14.1" customHeight="1" thickBot="1">
      <c r="A33" s="3665"/>
      <c r="B33" s="3666"/>
      <c r="C33" s="3666"/>
      <c r="D33" s="3666"/>
      <c r="E33" s="3666"/>
      <c r="F33" s="3666"/>
      <c r="G33" s="3666"/>
      <c r="H33" s="3666"/>
      <c r="I33" s="3666"/>
      <c r="J33" s="3666"/>
      <c r="K33" s="3666"/>
      <c r="L33" s="3666"/>
      <c r="M33" s="3666"/>
      <c r="N33" s="3666"/>
      <c r="O33" s="3666"/>
      <c r="P33" s="3666"/>
      <c r="Q33" s="3666"/>
      <c r="R33" s="3666"/>
      <c r="S33" s="3666"/>
      <c r="T33" s="3666"/>
      <c r="U33" s="3666"/>
      <c r="V33" s="3666"/>
      <c r="W33" s="3667"/>
      <c r="X33" s="1086">
        <f>IFERROR((X13+X16+X19+X22+X25+X28+X31)/COUNTA(G11:L31),"")</f>
        <v>2</v>
      </c>
      <c r="Y33" s="1087" t="s">
        <v>28</v>
      </c>
      <c r="Z33" s="1086">
        <f>IFERROR((Z13+Z16+Z19+Z22+Z25+Z28+Z31)/COUNTA(G11:L31),"")</f>
        <v>0</v>
      </c>
      <c r="AA33" s="1087" t="s">
        <v>28</v>
      </c>
      <c r="AB33" s="989">
        <f>BP32</f>
        <v>2</v>
      </c>
      <c r="AC33" s="1087" t="s">
        <v>28</v>
      </c>
      <c r="AD33" s="4025"/>
      <c r="AE33" s="4026"/>
      <c r="AF33" s="4025"/>
      <c r="AG33" s="4026"/>
      <c r="AH33" s="4030"/>
      <c r="AI33" s="4031"/>
      <c r="AJ33" s="4031"/>
      <c r="AK33" s="4031"/>
      <c r="AL33" s="4031"/>
      <c r="AM33" s="4031"/>
      <c r="AN33" s="4031"/>
      <c r="AO33" s="4031"/>
      <c r="AP33" s="4031"/>
      <c r="AQ33" s="4031"/>
      <c r="AR33" s="4032"/>
      <c r="AS33" s="4036"/>
      <c r="AT33" s="4037"/>
      <c r="AU33" s="4038"/>
      <c r="AV33" s="4042"/>
      <c r="AW33" s="4043"/>
      <c r="AX33" s="4044"/>
      <c r="AY33" s="4013"/>
      <c r="AZ33" s="4014"/>
      <c r="BA33" s="4014"/>
      <c r="BB33" s="4015"/>
      <c r="BC33" s="4013"/>
      <c r="BD33" s="4014"/>
      <c r="BE33" s="4014"/>
      <c r="BF33" s="4014"/>
      <c r="BG33" s="4014"/>
      <c r="BH33" s="4014"/>
      <c r="BI33" s="4014"/>
      <c r="BJ33" s="4014"/>
      <c r="BK33" s="4014"/>
      <c r="BL33" s="4015"/>
      <c r="BM33" s="1088"/>
      <c r="BN33" s="1088"/>
      <c r="BO33" s="1085">
        <f>IFERROR(SUM(AB13,AB16,AB19,AB22,AB25,AB28,AB31)/COUNTA(G11:L31),0)</f>
        <v>2</v>
      </c>
      <c r="BP33" s="1085">
        <f>IFERROR(SUM(AB11,AB14,AB17,AB20,AB23,AB26,AB29)/COUNTA(G11:L31),0)</f>
        <v>7.333333333333333</v>
      </c>
      <c r="BQ33" s="1088"/>
      <c r="BR33" s="1088"/>
    </row>
    <row r="34" spans="1:70" s="735" customFormat="1" ht="14.1" customHeight="1">
      <c r="A34" s="1968" t="s">
        <v>91</v>
      </c>
      <c r="B34" s="1968"/>
      <c r="C34" s="992" t="s">
        <v>92</v>
      </c>
      <c r="D34" s="3628" t="s">
        <v>1654</v>
      </c>
      <c r="E34" s="3628"/>
      <c r="F34" s="3628"/>
      <c r="G34" s="3628"/>
      <c r="H34" s="3628"/>
      <c r="I34" s="3628"/>
      <c r="J34" s="3628"/>
      <c r="K34" s="3628"/>
      <c r="L34" s="3628"/>
      <c r="M34" s="3628"/>
      <c r="N34" s="3628"/>
      <c r="O34" s="3628"/>
      <c r="P34" s="3628"/>
      <c r="Q34" s="3628"/>
      <c r="R34" s="3628"/>
      <c r="S34" s="3628"/>
      <c r="T34" s="3628"/>
      <c r="U34" s="3628"/>
      <c r="V34" s="3628"/>
      <c r="W34" s="3628"/>
      <c r="X34" s="3628"/>
      <c r="Y34" s="3628"/>
      <c r="Z34" s="3628"/>
      <c r="AA34" s="3628"/>
      <c r="AB34" s="3628"/>
      <c r="AC34" s="3628"/>
      <c r="AD34" s="3628"/>
      <c r="AE34" s="3628"/>
      <c r="AF34" s="3628"/>
      <c r="AG34" s="3628"/>
      <c r="AH34" s="3628"/>
      <c r="AI34" s="3628"/>
      <c r="AJ34" s="3628"/>
      <c r="AK34" s="3628"/>
      <c r="AL34" s="3628"/>
      <c r="AM34" s="3628"/>
      <c r="AN34" s="3628"/>
      <c r="AO34" s="3628"/>
      <c r="AP34" s="3628"/>
      <c r="AQ34" s="3628"/>
      <c r="AR34" s="3628"/>
      <c r="AS34" s="3628"/>
      <c r="AT34" s="3628"/>
      <c r="AU34" s="3628"/>
      <c r="AV34" s="3628"/>
      <c r="AW34" s="3628"/>
      <c r="AX34" s="3628"/>
      <c r="AY34" s="3628"/>
      <c r="AZ34" s="3628"/>
      <c r="BA34" s="3628"/>
      <c r="BB34" s="3628"/>
      <c r="BC34" s="3628"/>
      <c r="BD34" s="3628"/>
      <c r="BE34" s="3628"/>
      <c r="BF34" s="3628"/>
      <c r="BG34" s="3628"/>
      <c r="BH34" s="3628"/>
      <c r="BI34" s="3628"/>
      <c r="BJ34" s="724"/>
      <c r="BK34" s="724"/>
    </row>
    <row r="35" spans="1:70" s="735" customFormat="1" ht="14.1" customHeight="1">
      <c r="A35" s="725"/>
      <c r="B35" s="725"/>
      <c r="C35" s="992"/>
      <c r="D35" s="1603"/>
      <c r="E35" s="1603"/>
      <c r="F35" s="1603"/>
      <c r="G35" s="1603"/>
      <c r="H35" s="1603"/>
      <c r="I35" s="1603"/>
      <c r="J35" s="1603"/>
      <c r="K35" s="1603"/>
      <c r="L35" s="1603"/>
      <c r="M35" s="1603"/>
      <c r="N35" s="1603"/>
      <c r="O35" s="1603"/>
      <c r="P35" s="1603"/>
      <c r="Q35" s="1603"/>
      <c r="R35" s="1603"/>
      <c r="S35" s="1603"/>
      <c r="T35" s="1603"/>
      <c r="U35" s="1603"/>
      <c r="V35" s="1603"/>
      <c r="W35" s="1603"/>
      <c r="X35" s="1603"/>
      <c r="Y35" s="1603"/>
      <c r="Z35" s="1603"/>
      <c r="AA35" s="1603"/>
      <c r="AB35" s="1603"/>
      <c r="AC35" s="1603"/>
      <c r="AD35" s="1603"/>
      <c r="AE35" s="1603"/>
      <c r="AF35" s="1603"/>
      <c r="AG35" s="1603"/>
      <c r="AH35" s="1603"/>
      <c r="AI35" s="1603"/>
      <c r="AJ35" s="1603"/>
      <c r="AK35" s="1603"/>
      <c r="AL35" s="1603"/>
      <c r="AM35" s="1603"/>
      <c r="AN35" s="1603"/>
      <c r="AO35" s="1603"/>
      <c r="AP35" s="1603"/>
      <c r="AQ35" s="1603"/>
      <c r="AR35" s="1603"/>
      <c r="AS35" s="1603"/>
      <c r="AT35" s="1603"/>
      <c r="AU35" s="1603"/>
      <c r="AV35" s="1603"/>
      <c r="AW35" s="1603"/>
      <c r="AX35" s="1603"/>
      <c r="AY35" s="1603"/>
      <c r="AZ35" s="1603"/>
      <c r="BA35" s="1603"/>
      <c r="BB35" s="1603"/>
      <c r="BC35" s="1603"/>
      <c r="BD35" s="1603"/>
      <c r="BE35" s="1603"/>
      <c r="BF35" s="1603"/>
      <c r="BG35" s="1603"/>
      <c r="BH35" s="1603"/>
      <c r="BI35" s="1603"/>
      <c r="BJ35" s="724"/>
      <c r="BK35" s="724"/>
    </row>
    <row r="36" spans="1:70" s="735" customFormat="1" ht="12" customHeight="1">
      <c r="C36" s="993" t="s">
        <v>1442</v>
      </c>
      <c r="D36" s="4016" t="s">
        <v>1432</v>
      </c>
      <c r="E36" s="4016"/>
      <c r="F36" s="4016"/>
      <c r="G36" s="4016"/>
      <c r="H36" s="4016"/>
      <c r="I36" s="4016"/>
      <c r="J36" s="4016"/>
      <c r="K36" s="4016"/>
      <c r="L36" s="4016"/>
      <c r="M36" s="4016"/>
      <c r="N36" s="4016"/>
      <c r="O36" s="4016"/>
      <c r="P36" s="4016"/>
      <c r="Q36" s="4016"/>
      <c r="R36" s="4016"/>
      <c r="S36" s="4016"/>
      <c r="T36" s="4016"/>
      <c r="U36" s="4016"/>
      <c r="V36" s="4016"/>
      <c r="W36" s="4016"/>
      <c r="X36" s="4016"/>
      <c r="Y36" s="4016"/>
      <c r="Z36" s="4016"/>
      <c r="AA36" s="4016"/>
      <c r="AB36" s="4016"/>
      <c r="AC36" s="4016"/>
      <c r="AD36" s="4016"/>
      <c r="AE36" s="4016"/>
      <c r="AF36" s="4016"/>
      <c r="AG36" s="4016"/>
      <c r="AH36" s="4016"/>
      <c r="AI36" s="4016"/>
      <c r="AJ36" s="4016"/>
      <c r="AK36" s="4016"/>
      <c r="AL36" s="4016"/>
      <c r="AM36" s="4016"/>
      <c r="AN36" s="4016"/>
      <c r="AO36" s="4016"/>
      <c r="AP36" s="4016"/>
      <c r="AQ36" s="4016"/>
      <c r="AR36" s="4016"/>
      <c r="AS36" s="4016"/>
      <c r="AT36" s="4016"/>
      <c r="AU36" s="4016"/>
      <c r="AV36" s="4016"/>
      <c r="AW36" s="4016"/>
      <c r="AX36" s="4016"/>
      <c r="AY36" s="4016"/>
      <c r="AZ36" s="4016"/>
      <c r="BA36" s="4016"/>
      <c r="BB36" s="4016"/>
      <c r="BC36" s="4016"/>
      <c r="BD36" s="4016"/>
      <c r="BE36" s="4016"/>
      <c r="BF36" s="4016"/>
      <c r="BG36" s="4016"/>
      <c r="BH36" s="4016"/>
      <c r="BI36" s="4016"/>
      <c r="BJ36" s="1030"/>
      <c r="BK36" s="1030"/>
      <c r="BL36" s="1029"/>
    </row>
    <row r="37" spans="1:70" s="735" customFormat="1" ht="12" customHeight="1">
      <c r="B37" s="994"/>
      <c r="C37" s="4006" t="s">
        <v>267</v>
      </c>
      <c r="D37" s="2134" t="s">
        <v>1646</v>
      </c>
      <c r="E37" s="2134"/>
      <c r="F37" s="2134"/>
      <c r="G37" s="2134"/>
      <c r="H37" s="2134"/>
      <c r="I37" s="2134"/>
      <c r="J37" s="2134"/>
      <c r="K37" s="2134"/>
      <c r="L37" s="2134"/>
      <c r="M37" s="2134"/>
      <c r="N37" s="2134"/>
      <c r="O37" s="2134"/>
      <c r="P37" s="2134"/>
      <c r="Q37" s="2134"/>
      <c r="R37" s="2134"/>
      <c r="S37" s="2134"/>
      <c r="T37" s="2134"/>
      <c r="U37" s="2134"/>
      <c r="V37" s="2134"/>
      <c r="W37" s="2134"/>
      <c r="X37" s="2134"/>
      <c r="Y37" s="2134"/>
      <c r="Z37" s="2134"/>
      <c r="AA37" s="2134"/>
      <c r="AB37" s="2134"/>
      <c r="AC37" s="2134"/>
      <c r="AD37" s="2134"/>
      <c r="AE37" s="2134"/>
      <c r="AF37" s="2134"/>
      <c r="AG37" s="2134"/>
      <c r="AH37" s="2134"/>
      <c r="AI37" s="2134"/>
      <c r="AJ37" s="2134"/>
      <c r="AK37" s="2134"/>
      <c r="AL37" s="2134"/>
      <c r="AM37" s="2134"/>
      <c r="AN37" s="2134"/>
      <c r="AO37" s="2134"/>
      <c r="AP37" s="2134"/>
      <c r="AQ37" s="2134"/>
      <c r="AR37" s="2134"/>
      <c r="AS37" s="2134"/>
      <c r="AT37" s="2134"/>
      <c r="AU37" s="2134"/>
      <c r="AV37" s="2134"/>
      <c r="AW37" s="2134"/>
      <c r="AX37" s="2134"/>
      <c r="AY37" s="2134"/>
      <c r="AZ37" s="2134"/>
      <c r="BA37" s="2134"/>
      <c r="BB37" s="2134"/>
      <c r="BC37" s="2134"/>
      <c r="BD37" s="2134"/>
      <c r="BE37" s="2134"/>
      <c r="BF37" s="2134"/>
      <c r="BG37" s="2134"/>
      <c r="BH37" s="2134"/>
      <c r="BI37" s="2134"/>
      <c r="BJ37" s="732"/>
      <c r="BK37" s="732"/>
      <c r="BL37" s="1029"/>
    </row>
    <row r="38" spans="1:70" s="735" customFormat="1" ht="12" customHeight="1">
      <c r="C38" s="4006"/>
      <c r="D38" s="2134"/>
      <c r="E38" s="2134"/>
      <c r="F38" s="2134"/>
      <c r="G38" s="2134"/>
      <c r="H38" s="2134"/>
      <c r="I38" s="2134"/>
      <c r="J38" s="2134"/>
      <c r="K38" s="2134"/>
      <c r="L38" s="2134"/>
      <c r="M38" s="2134"/>
      <c r="N38" s="2134"/>
      <c r="O38" s="2134"/>
      <c r="P38" s="2134"/>
      <c r="Q38" s="2134"/>
      <c r="R38" s="2134"/>
      <c r="S38" s="2134"/>
      <c r="T38" s="2134"/>
      <c r="U38" s="2134"/>
      <c r="V38" s="2134"/>
      <c r="W38" s="2134"/>
      <c r="X38" s="2134"/>
      <c r="Y38" s="2134"/>
      <c r="Z38" s="2134"/>
      <c r="AA38" s="2134"/>
      <c r="AB38" s="2134"/>
      <c r="AC38" s="2134"/>
      <c r="AD38" s="2134"/>
      <c r="AE38" s="2134"/>
      <c r="AF38" s="2134"/>
      <c r="AG38" s="2134"/>
      <c r="AH38" s="2134"/>
      <c r="AI38" s="2134"/>
      <c r="AJ38" s="2134"/>
      <c r="AK38" s="2134"/>
      <c r="AL38" s="2134"/>
      <c r="AM38" s="2134"/>
      <c r="AN38" s="2134"/>
      <c r="AO38" s="2134"/>
      <c r="AP38" s="2134"/>
      <c r="AQ38" s="2134"/>
      <c r="AR38" s="2134"/>
      <c r="AS38" s="2134"/>
      <c r="AT38" s="2134"/>
      <c r="AU38" s="2134"/>
      <c r="AV38" s="2134"/>
      <c r="AW38" s="2134"/>
      <c r="AX38" s="2134"/>
      <c r="AY38" s="2134"/>
      <c r="AZ38" s="2134"/>
      <c r="BA38" s="2134"/>
      <c r="BB38" s="2134"/>
      <c r="BC38" s="2134"/>
      <c r="BD38" s="2134"/>
      <c r="BE38" s="2134"/>
      <c r="BF38" s="2134"/>
      <c r="BG38" s="2134"/>
      <c r="BH38" s="2134"/>
      <c r="BI38" s="2134"/>
      <c r="BJ38" s="732"/>
      <c r="BK38" s="732"/>
      <c r="BL38" s="1029"/>
    </row>
    <row r="39" spans="1:70" s="735" customFormat="1" ht="12" customHeight="1">
      <c r="C39" s="4007" t="s">
        <v>268</v>
      </c>
      <c r="D39" s="2134" t="s">
        <v>1293</v>
      </c>
      <c r="E39" s="2134"/>
      <c r="F39" s="2134"/>
      <c r="G39" s="2134"/>
      <c r="H39" s="2134"/>
      <c r="I39" s="2134"/>
      <c r="J39" s="2134"/>
      <c r="K39" s="2134"/>
      <c r="L39" s="2134"/>
      <c r="M39" s="2134"/>
      <c r="N39" s="2134"/>
      <c r="O39" s="2134"/>
      <c r="P39" s="2134"/>
      <c r="Q39" s="2134"/>
      <c r="R39" s="2134"/>
      <c r="S39" s="2134"/>
      <c r="T39" s="2134"/>
      <c r="U39" s="2134"/>
      <c r="V39" s="2134"/>
      <c r="W39" s="2134"/>
      <c r="X39" s="2134"/>
      <c r="Y39" s="2134"/>
      <c r="Z39" s="2134"/>
      <c r="AA39" s="2134"/>
      <c r="AB39" s="2134"/>
      <c r="AC39" s="2134"/>
      <c r="AD39" s="2134"/>
      <c r="AE39" s="2134"/>
      <c r="AF39" s="2134"/>
      <c r="AG39" s="2134"/>
      <c r="AH39" s="2134"/>
      <c r="AI39" s="2134"/>
      <c r="AJ39" s="2134"/>
      <c r="AK39" s="2134"/>
      <c r="AL39" s="2134"/>
      <c r="AM39" s="2134"/>
      <c r="AN39" s="2134"/>
      <c r="AO39" s="2134"/>
      <c r="AP39" s="2134"/>
      <c r="AQ39" s="2134"/>
      <c r="AR39" s="2134"/>
      <c r="AS39" s="2134"/>
      <c r="AT39" s="2134"/>
      <c r="AU39" s="2134"/>
      <c r="AV39" s="2134"/>
      <c r="AW39" s="2134"/>
      <c r="AX39" s="2134"/>
      <c r="AY39" s="2134"/>
      <c r="AZ39" s="2134"/>
      <c r="BA39" s="2134"/>
      <c r="BB39" s="2134"/>
      <c r="BC39" s="2134"/>
      <c r="BD39" s="2134"/>
      <c r="BE39" s="2134"/>
      <c r="BF39" s="2134"/>
      <c r="BG39" s="2134"/>
      <c r="BH39" s="2134"/>
      <c r="BI39" s="2134"/>
      <c r="BJ39" s="732"/>
      <c r="BK39" s="732"/>
      <c r="BL39" s="1029"/>
    </row>
    <row r="40" spans="1:70" s="735" customFormat="1" ht="12" customHeight="1">
      <c r="C40" s="4008"/>
      <c r="D40" s="2134"/>
      <c r="E40" s="2134"/>
      <c r="F40" s="2134"/>
      <c r="G40" s="2134"/>
      <c r="H40" s="2134"/>
      <c r="I40" s="2134"/>
      <c r="J40" s="2134"/>
      <c r="K40" s="2134"/>
      <c r="L40" s="2134"/>
      <c r="M40" s="2134"/>
      <c r="N40" s="2134"/>
      <c r="O40" s="2134"/>
      <c r="P40" s="2134"/>
      <c r="Q40" s="2134"/>
      <c r="R40" s="2134"/>
      <c r="S40" s="2134"/>
      <c r="T40" s="2134"/>
      <c r="U40" s="2134"/>
      <c r="V40" s="2134"/>
      <c r="W40" s="2134"/>
      <c r="X40" s="2134"/>
      <c r="Y40" s="2134"/>
      <c r="Z40" s="2134"/>
      <c r="AA40" s="2134"/>
      <c r="AB40" s="2134"/>
      <c r="AC40" s="2134"/>
      <c r="AD40" s="2134"/>
      <c r="AE40" s="2134"/>
      <c r="AF40" s="2134"/>
      <c r="AG40" s="2134"/>
      <c r="AH40" s="2134"/>
      <c r="AI40" s="2134"/>
      <c r="AJ40" s="2134"/>
      <c r="AK40" s="2134"/>
      <c r="AL40" s="2134"/>
      <c r="AM40" s="2134"/>
      <c r="AN40" s="2134"/>
      <c r="AO40" s="2134"/>
      <c r="AP40" s="2134"/>
      <c r="AQ40" s="2134"/>
      <c r="AR40" s="2134"/>
      <c r="AS40" s="2134"/>
      <c r="AT40" s="2134"/>
      <c r="AU40" s="2134"/>
      <c r="AV40" s="2134"/>
      <c r="AW40" s="2134"/>
      <c r="AX40" s="2134"/>
      <c r="AY40" s="2134"/>
      <c r="AZ40" s="2134"/>
      <c r="BA40" s="2134"/>
      <c r="BB40" s="2134"/>
      <c r="BC40" s="2134"/>
      <c r="BD40" s="2134"/>
      <c r="BE40" s="2134"/>
      <c r="BF40" s="2134"/>
      <c r="BG40" s="2134"/>
      <c r="BH40" s="2134"/>
      <c r="BI40" s="2134"/>
      <c r="BJ40" s="732"/>
      <c r="BK40" s="732"/>
    </row>
    <row r="41" spans="1:70" s="735" customFormat="1" ht="12" customHeight="1">
      <c r="C41" s="995" t="s">
        <v>1443</v>
      </c>
      <c r="D41" s="3626" t="s">
        <v>1440</v>
      </c>
      <c r="E41" s="3626"/>
      <c r="F41" s="3626"/>
      <c r="G41" s="3626"/>
      <c r="H41" s="3626"/>
      <c r="I41" s="3626"/>
      <c r="J41" s="3626"/>
      <c r="K41" s="3626"/>
      <c r="L41" s="3626"/>
      <c r="M41" s="3626"/>
      <c r="N41" s="3626"/>
      <c r="O41" s="3626"/>
      <c r="P41" s="3626"/>
      <c r="Q41" s="3626"/>
      <c r="R41" s="3626"/>
      <c r="S41" s="3626"/>
      <c r="T41" s="3626"/>
      <c r="U41" s="3626"/>
      <c r="V41" s="3626"/>
      <c r="W41" s="3626"/>
      <c r="X41" s="3626"/>
      <c r="Y41" s="3626"/>
      <c r="Z41" s="3626"/>
      <c r="AA41" s="3626"/>
      <c r="AB41" s="3626"/>
      <c r="AC41" s="3626"/>
      <c r="AD41" s="3626"/>
      <c r="AE41" s="3626"/>
      <c r="AF41" s="3626"/>
      <c r="AG41" s="3626"/>
      <c r="AH41" s="3626"/>
      <c r="AI41" s="3626"/>
      <c r="AJ41" s="3626"/>
      <c r="AK41" s="3626"/>
      <c r="AL41" s="3626"/>
      <c r="AM41" s="3626"/>
      <c r="AN41" s="3626"/>
      <c r="AO41" s="3626"/>
      <c r="AP41" s="3626"/>
      <c r="AQ41" s="3626"/>
      <c r="AR41" s="3626"/>
      <c r="AS41" s="3626"/>
      <c r="AT41" s="3626"/>
      <c r="AU41" s="3626"/>
      <c r="AV41" s="3626"/>
      <c r="AW41" s="3626"/>
      <c r="AX41" s="3626"/>
      <c r="AY41" s="3626"/>
      <c r="AZ41" s="3626"/>
      <c r="BA41" s="3626"/>
      <c r="BB41" s="3626"/>
      <c r="BC41" s="3626"/>
      <c r="BD41" s="3626"/>
      <c r="BE41" s="3626"/>
      <c r="BF41" s="3626"/>
      <c r="BG41" s="3626"/>
      <c r="BH41" s="3626"/>
      <c r="BI41" s="3626"/>
      <c r="BJ41" s="996"/>
      <c r="BK41" s="996"/>
    </row>
    <row r="42" spans="1:70">
      <c r="C42" s="995"/>
      <c r="D42" s="735"/>
      <c r="E42" s="735"/>
      <c r="F42" s="735"/>
      <c r="G42" s="735"/>
      <c r="H42" s="735"/>
      <c r="I42" s="735"/>
      <c r="J42" s="735"/>
      <c r="K42" s="735"/>
      <c r="L42" s="735"/>
      <c r="M42" s="735"/>
      <c r="N42" s="735"/>
      <c r="O42" s="735"/>
      <c r="P42" s="735"/>
      <c r="Q42" s="735"/>
      <c r="R42" s="735"/>
      <c r="S42" s="735"/>
      <c r="T42" s="735"/>
      <c r="U42" s="735"/>
      <c r="V42" s="735"/>
      <c r="W42" s="735"/>
      <c r="X42" s="735"/>
      <c r="Y42" s="735"/>
      <c r="Z42" s="735"/>
      <c r="AA42" s="735"/>
      <c r="AB42" s="735"/>
      <c r="AC42" s="735"/>
      <c r="AD42" s="735"/>
      <c r="AE42" s="735"/>
      <c r="AF42" s="735"/>
      <c r="AG42" s="735"/>
      <c r="AH42" s="735"/>
      <c r="AI42" s="735"/>
      <c r="AJ42" s="735"/>
      <c r="AK42" s="735"/>
      <c r="AL42" s="735"/>
      <c r="AM42" s="735"/>
      <c r="AN42" s="735"/>
      <c r="AO42" s="735"/>
      <c r="AP42" s="735"/>
      <c r="AQ42" s="735"/>
      <c r="AR42" s="735"/>
      <c r="AS42" s="735"/>
      <c r="AT42" s="735"/>
      <c r="AU42" s="735"/>
      <c r="AV42" s="735"/>
      <c r="AW42" s="735"/>
      <c r="AX42" s="735"/>
      <c r="AY42" s="735"/>
      <c r="AZ42" s="735"/>
      <c r="BA42" s="735"/>
      <c r="BB42" s="735"/>
      <c r="BC42" s="735"/>
      <c r="BD42" s="735"/>
      <c r="BE42" s="735"/>
      <c r="BF42" s="735"/>
      <c r="BG42" s="735"/>
      <c r="BH42" s="735"/>
      <c r="BI42" s="735"/>
      <c r="BJ42" s="735"/>
      <c r="BK42" s="735"/>
    </row>
    <row r="43" spans="1:70">
      <c r="A43" s="997"/>
      <c r="B43" s="998"/>
      <c r="C43" s="998"/>
      <c r="D43" s="998"/>
      <c r="E43" s="998"/>
      <c r="F43" s="998"/>
      <c r="G43" s="998"/>
      <c r="H43" s="998"/>
      <c r="I43" s="998"/>
      <c r="J43" s="998"/>
      <c r="K43" s="998"/>
      <c r="L43" s="998"/>
      <c r="M43" s="998"/>
      <c r="N43" s="998"/>
      <c r="O43" s="998"/>
      <c r="P43" s="998"/>
      <c r="Q43" s="998"/>
      <c r="R43" s="998"/>
      <c r="S43" s="998"/>
      <c r="T43" s="998"/>
      <c r="U43" s="998"/>
      <c r="V43" s="998"/>
      <c r="W43" s="998"/>
      <c r="X43" s="998"/>
      <c r="Y43" s="998"/>
      <c r="Z43" s="998"/>
      <c r="AA43" s="998"/>
      <c r="AB43" s="998"/>
      <c r="AC43" s="998"/>
      <c r="AD43" s="998"/>
      <c r="AE43" s="998"/>
      <c r="AF43" s="998"/>
      <c r="AG43" s="998"/>
      <c r="AH43" s="998"/>
      <c r="AI43" s="998"/>
      <c r="AJ43" s="998"/>
      <c r="AK43" s="998"/>
      <c r="AL43" s="998"/>
      <c r="AM43" s="998"/>
      <c r="AN43" s="998"/>
      <c r="AO43" s="998"/>
      <c r="AP43" s="998"/>
      <c r="AQ43" s="998"/>
      <c r="AR43" s="998"/>
      <c r="AS43" s="998"/>
      <c r="AT43" s="998"/>
      <c r="AU43" s="998"/>
      <c r="AV43" s="998"/>
      <c r="AW43" s="998"/>
      <c r="AX43" s="998"/>
      <c r="AY43" s="998"/>
      <c r="AZ43" s="998"/>
      <c r="BA43" s="998"/>
      <c r="BB43" s="998"/>
      <c r="BC43" s="998"/>
      <c r="BD43" s="998"/>
      <c r="BE43" s="998"/>
      <c r="BF43" s="998"/>
      <c r="BG43" s="998"/>
      <c r="BH43" s="998"/>
      <c r="BI43" s="998"/>
      <c r="BJ43" s="998"/>
      <c r="BK43" s="998"/>
      <c r="BL43" s="998"/>
    </row>
    <row r="44" spans="1:70" ht="5.0999999999999996" customHeight="1"/>
    <row r="45" spans="1:70" ht="14.1" customHeight="1">
      <c r="A45" s="1000"/>
      <c r="B45" s="1000"/>
      <c r="C45" s="1000"/>
      <c r="D45" s="1000"/>
      <c r="E45" s="1000"/>
      <c r="F45" s="1000"/>
      <c r="G45" s="1000"/>
      <c r="H45" s="1000"/>
      <c r="I45" s="1000"/>
      <c r="J45" s="1000"/>
      <c r="K45" s="1000"/>
      <c r="L45" s="1000"/>
      <c r="M45" s="1000"/>
      <c r="N45" s="1000"/>
      <c r="O45" s="1000"/>
      <c r="P45" s="1000"/>
      <c r="Q45" s="1000"/>
      <c r="R45" s="1000"/>
      <c r="S45" s="1000"/>
      <c r="T45" s="1000"/>
      <c r="U45" s="1000"/>
      <c r="V45" s="1000"/>
      <c r="W45" s="1000"/>
      <c r="X45" s="1000"/>
      <c r="Y45" s="1000"/>
      <c r="Z45" s="1000"/>
      <c r="AA45" s="1000"/>
      <c r="AB45" s="1000"/>
      <c r="AC45" s="1000"/>
      <c r="AD45" s="1000"/>
      <c r="AE45" s="1000"/>
      <c r="AF45" s="1000"/>
      <c r="AG45" s="1000"/>
      <c r="AH45" s="1000"/>
      <c r="AI45" s="1000"/>
      <c r="AJ45" s="1000"/>
      <c r="AK45" s="1000"/>
      <c r="AL45" s="1000"/>
      <c r="AM45" s="1000"/>
      <c r="AN45" s="1000"/>
      <c r="AO45" s="1000"/>
      <c r="AP45" s="1000"/>
      <c r="AQ45" s="1000"/>
      <c r="AR45" s="1000"/>
      <c r="AS45" s="1000"/>
      <c r="AT45" s="1000"/>
      <c r="AU45" s="1000"/>
      <c r="AV45" s="1000"/>
      <c r="AW45" s="1000"/>
      <c r="AX45" s="1000"/>
      <c r="AY45" s="1000"/>
      <c r="AZ45" s="1000"/>
      <c r="BA45" s="1000"/>
      <c r="BB45" s="1000"/>
      <c r="BC45" s="1000"/>
      <c r="BD45" s="1000"/>
      <c r="BE45" s="1000"/>
      <c r="BF45" s="1000"/>
      <c r="BG45" s="1000"/>
      <c r="BH45" s="1000"/>
      <c r="BI45" s="1000"/>
      <c r="BJ45" s="1000"/>
      <c r="BK45" s="1000"/>
      <c r="BL45" s="1000"/>
    </row>
    <row r="46" spans="1:70" ht="6.95" customHeight="1">
      <c r="A46" s="1000"/>
      <c r="B46" s="1000"/>
    </row>
    <row r="47" spans="1:70" ht="12.95" customHeight="1">
      <c r="A47" s="1001"/>
      <c r="B47" s="1002"/>
      <c r="C47" s="1002"/>
      <c r="D47" s="1002"/>
      <c r="E47" s="1002"/>
      <c r="F47" s="1002"/>
      <c r="G47" s="1002"/>
      <c r="H47" s="1002"/>
      <c r="I47" s="1002"/>
      <c r="J47" s="1002"/>
      <c r="K47" s="1002"/>
      <c r="L47" s="1002"/>
      <c r="M47" s="1001"/>
      <c r="N47" s="1003"/>
      <c r="O47" s="1004"/>
      <c r="P47" s="1004"/>
      <c r="Q47" s="1004"/>
      <c r="R47" s="1004"/>
      <c r="S47" s="1004"/>
      <c r="T47" s="1004"/>
      <c r="U47" s="1002"/>
      <c r="V47" s="1002"/>
      <c r="W47" s="1002"/>
      <c r="X47" s="1002"/>
      <c r="Y47" s="1002"/>
      <c r="Z47" s="1002"/>
      <c r="AA47" s="1002"/>
      <c r="AB47" s="1002"/>
      <c r="AC47" s="1002"/>
      <c r="AD47" s="958"/>
      <c r="AE47" s="958"/>
      <c r="AF47" s="958"/>
      <c r="AG47" s="958"/>
      <c r="AH47" s="1004"/>
      <c r="AI47" s="1004"/>
      <c r="AJ47" s="1004"/>
      <c r="AK47" s="1004"/>
      <c r="AL47" s="1004"/>
      <c r="AM47" s="1004"/>
      <c r="AN47" s="1004"/>
      <c r="AO47" s="1004"/>
      <c r="AP47" s="1004"/>
      <c r="AQ47" s="1004"/>
      <c r="AR47" s="1004"/>
      <c r="AS47" s="124"/>
      <c r="AT47" s="124"/>
      <c r="AU47" s="124"/>
      <c r="AV47" s="1089"/>
      <c r="AW47" s="1089"/>
      <c r="AX47" s="1089"/>
      <c r="AY47" s="1089"/>
      <c r="AZ47" s="1089"/>
      <c r="BA47" s="1089"/>
      <c r="BB47" s="1089"/>
      <c r="BC47" s="1004"/>
      <c r="BD47" s="1004"/>
      <c r="BE47" s="1004"/>
      <c r="BF47" s="1004"/>
      <c r="BG47" s="1004"/>
      <c r="BH47" s="1004"/>
      <c r="BI47" s="1004"/>
      <c r="BJ47" s="1004"/>
      <c r="BK47" s="1004"/>
      <c r="BL47" s="1004"/>
    </row>
    <row r="48" spans="1:70" ht="12.95" customHeight="1">
      <c r="A48" s="1001"/>
      <c r="B48" s="1002"/>
      <c r="C48" s="1002"/>
      <c r="D48" s="1002"/>
      <c r="E48" s="1002"/>
      <c r="F48" s="1002"/>
      <c r="G48" s="1002"/>
      <c r="H48" s="1002"/>
      <c r="I48" s="1002"/>
      <c r="J48" s="1002"/>
      <c r="K48" s="1002"/>
      <c r="L48" s="1002"/>
      <c r="M48" s="1001"/>
      <c r="N48" s="1003"/>
      <c r="O48" s="1004"/>
      <c r="P48" s="1004"/>
      <c r="Q48" s="1004"/>
      <c r="R48" s="1004"/>
      <c r="S48" s="1004"/>
      <c r="T48" s="1004"/>
      <c r="U48" s="1002"/>
      <c r="V48" s="1002"/>
      <c r="W48" s="1002"/>
      <c r="X48" s="1002"/>
      <c r="Y48" s="1002"/>
      <c r="Z48" s="1002"/>
      <c r="AA48" s="1002"/>
      <c r="AB48" s="1002"/>
      <c r="AC48" s="1002"/>
      <c r="AD48" s="1004"/>
      <c r="AE48" s="1004"/>
      <c r="AF48" s="1004"/>
      <c r="AG48" s="1004"/>
      <c r="AH48" s="1004"/>
      <c r="AI48" s="1004"/>
      <c r="AJ48" s="1004"/>
      <c r="AK48" s="1004"/>
      <c r="AL48" s="1004"/>
      <c r="AM48" s="1004"/>
      <c r="AN48" s="1004"/>
      <c r="AO48" s="1004"/>
      <c r="AP48" s="1004"/>
      <c r="AQ48" s="1004"/>
      <c r="AR48" s="1004"/>
      <c r="AS48" s="124"/>
      <c r="AT48" s="124"/>
      <c r="AU48" s="124"/>
      <c r="AV48" s="1089"/>
      <c r="AW48" s="1089"/>
      <c r="AX48" s="1089"/>
      <c r="AY48" s="1089"/>
      <c r="AZ48" s="1089"/>
      <c r="BA48" s="1089"/>
      <c r="BB48" s="1089"/>
      <c r="BC48" s="1004"/>
      <c r="BD48" s="1004"/>
      <c r="BE48" s="1004"/>
      <c r="BF48" s="1004"/>
      <c r="BG48" s="1004"/>
      <c r="BH48" s="1004"/>
      <c r="BI48" s="1004"/>
      <c r="BJ48" s="1004"/>
      <c r="BK48" s="1004"/>
      <c r="BL48" s="1004"/>
    </row>
    <row r="49" spans="1:64" ht="15" customHeight="1">
      <c r="A49" s="1001"/>
      <c r="B49" s="1002"/>
      <c r="C49" s="1002"/>
      <c r="D49" s="1002"/>
      <c r="E49" s="1002"/>
      <c r="F49" s="1002"/>
      <c r="G49" s="1002"/>
      <c r="H49" s="1002"/>
      <c r="I49" s="1002"/>
      <c r="J49" s="1002"/>
      <c r="K49" s="1002"/>
      <c r="L49" s="1002"/>
      <c r="M49" s="1001"/>
      <c r="N49" s="1003"/>
      <c r="O49" s="1004"/>
      <c r="P49" s="1004"/>
      <c r="Q49" s="1004"/>
      <c r="R49" s="1004"/>
      <c r="S49" s="1004"/>
      <c r="T49" s="1004"/>
      <c r="U49" s="735"/>
      <c r="V49" s="735"/>
      <c r="W49" s="735"/>
      <c r="X49" s="735"/>
      <c r="Y49" s="735"/>
      <c r="Z49" s="1007"/>
      <c r="AA49" s="1007"/>
      <c r="AB49" s="1004"/>
      <c r="AC49" s="1004"/>
      <c r="AD49" s="1004"/>
      <c r="AE49" s="1004"/>
      <c r="AF49" s="1004"/>
      <c r="AG49" s="1004"/>
      <c r="AH49" s="1002"/>
      <c r="AI49" s="1002"/>
      <c r="AJ49" s="1002"/>
      <c r="AK49" s="1002"/>
      <c r="AL49" s="1002"/>
      <c r="AM49" s="1002"/>
      <c r="AN49" s="1002"/>
      <c r="AO49" s="1002"/>
      <c r="AP49" s="1002"/>
      <c r="AQ49" s="1002"/>
      <c r="AR49" s="1002"/>
      <c r="AS49" s="124"/>
      <c r="AT49" s="124"/>
      <c r="AU49" s="124"/>
      <c r="AV49" s="1008"/>
      <c r="AW49" s="1008"/>
      <c r="AX49" s="1008"/>
      <c r="AY49" s="1008"/>
      <c r="AZ49" s="1008"/>
      <c r="BA49" s="1008"/>
      <c r="BB49" s="1008"/>
      <c r="BC49" s="1004"/>
      <c r="BD49" s="1004"/>
      <c r="BE49" s="1004"/>
      <c r="BF49" s="1004"/>
      <c r="BG49" s="1004"/>
      <c r="BH49" s="1004"/>
      <c r="BI49" s="1004"/>
      <c r="BJ49" s="1004"/>
      <c r="BK49" s="1004"/>
      <c r="BL49" s="1004"/>
    </row>
    <row r="50" spans="1:64" ht="15" customHeight="1">
      <c r="A50" s="1001"/>
      <c r="B50" s="1002"/>
      <c r="C50" s="1002"/>
      <c r="D50" s="1002"/>
      <c r="E50" s="1002"/>
      <c r="F50" s="1002"/>
      <c r="G50" s="1002"/>
      <c r="H50" s="1002"/>
      <c r="I50" s="1002"/>
      <c r="J50" s="1002"/>
      <c r="K50" s="1002"/>
      <c r="L50" s="1002"/>
      <c r="M50" s="1001"/>
      <c r="N50" s="1003"/>
      <c r="O50" s="124"/>
      <c r="P50" s="124"/>
      <c r="Q50" s="124"/>
      <c r="R50" s="1004"/>
      <c r="S50" s="1004"/>
      <c r="T50" s="1004"/>
      <c r="U50" s="1004"/>
      <c r="V50" s="1004"/>
      <c r="W50" s="1004"/>
      <c r="X50" s="1004"/>
      <c r="Y50" s="1004"/>
      <c r="Z50" s="1007"/>
      <c r="AA50" s="1007"/>
      <c r="AB50" s="1004"/>
      <c r="AC50" s="1004"/>
      <c r="AD50" s="1004"/>
      <c r="AE50" s="1004"/>
      <c r="AF50" s="1004"/>
      <c r="AG50" s="1004"/>
      <c r="AH50" s="958"/>
      <c r="AI50" s="958"/>
      <c r="AJ50" s="958"/>
      <c r="AK50" s="1002"/>
      <c r="AL50" s="1002"/>
      <c r="AM50" s="1002"/>
      <c r="AN50" s="1002"/>
      <c r="AO50" s="1002"/>
      <c r="AP50" s="1002"/>
      <c r="AQ50" s="1002"/>
      <c r="AR50" s="1002"/>
      <c r="AS50" s="124"/>
      <c r="AT50" s="124"/>
      <c r="AU50" s="124"/>
      <c r="AV50" s="1008"/>
      <c r="AW50" s="1008"/>
      <c r="AX50" s="1008"/>
      <c r="AY50" s="1008"/>
      <c r="AZ50" s="1008"/>
      <c r="BA50" s="1008"/>
      <c r="BB50" s="1008"/>
      <c r="BC50" s="1004"/>
      <c r="BD50" s="1004"/>
      <c r="BE50" s="1004"/>
      <c r="BF50" s="1004"/>
      <c r="BG50" s="1004"/>
      <c r="BH50" s="1004"/>
      <c r="BI50" s="1004"/>
      <c r="BJ50" s="1004"/>
      <c r="BK50" s="1004"/>
      <c r="BL50" s="1004"/>
    </row>
    <row r="51" spans="1:64" ht="15" customHeight="1">
      <c r="A51" s="1001"/>
      <c r="B51" s="1004"/>
      <c r="C51" s="1002"/>
      <c r="D51" s="1002"/>
      <c r="E51" s="1090"/>
      <c r="F51" s="1090"/>
      <c r="G51" s="1002"/>
      <c r="H51" s="1002"/>
      <c r="I51" s="1002"/>
      <c r="J51" s="1002"/>
      <c r="K51" s="1002"/>
      <c r="L51" s="1002"/>
      <c r="M51" s="1001"/>
      <c r="N51" s="1003"/>
      <c r="O51" s="124"/>
      <c r="P51" s="124"/>
      <c r="Q51" s="124"/>
      <c r="R51" s="1004"/>
      <c r="S51" s="1004"/>
      <c r="T51" s="1004"/>
      <c r="U51" s="1004"/>
      <c r="V51" s="1004"/>
      <c r="W51" s="1004"/>
      <c r="X51" s="1004"/>
      <c r="Y51" s="1004"/>
      <c r="Z51" s="1007"/>
      <c r="AA51" s="1007"/>
      <c r="AB51" s="1004"/>
      <c r="AC51" s="1004"/>
      <c r="AD51" s="1004"/>
      <c r="AE51" s="1004"/>
      <c r="AF51" s="1004"/>
      <c r="AG51" s="1004"/>
      <c r="AH51" s="958"/>
      <c r="AI51" s="958"/>
      <c r="AJ51" s="958"/>
      <c r="AK51" s="958"/>
      <c r="AL51" s="958"/>
      <c r="AM51" s="958"/>
      <c r="AN51" s="958"/>
      <c r="AO51" s="958"/>
      <c r="AP51" s="958"/>
      <c r="AQ51" s="958"/>
      <c r="AR51" s="958"/>
      <c r="AS51" s="124"/>
      <c r="AT51" s="124"/>
      <c r="AU51" s="124"/>
      <c r="AV51" s="1008"/>
      <c r="AW51" s="1008"/>
      <c r="AX51" s="1008"/>
      <c r="AY51" s="1008"/>
      <c r="AZ51" s="1008"/>
      <c r="BA51" s="1008"/>
      <c r="BB51" s="1008"/>
      <c r="BC51" s="1004"/>
      <c r="BD51" s="1004"/>
      <c r="BE51" s="1004"/>
      <c r="BF51" s="1004"/>
      <c r="BG51" s="1004"/>
      <c r="BH51" s="1004"/>
      <c r="BI51" s="1004"/>
      <c r="BJ51" s="1004"/>
      <c r="BK51" s="1004"/>
      <c r="BL51" s="1004"/>
    </row>
    <row r="52" spans="1:64" ht="15" customHeight="1">
      <c r="A52" s="1001"/>
      <c r="B52" s="1002"/>
      <c r="C52" s="1002"/>
      <c r="D52" s="1002"/>
      <c r="E52" s="1090"/>
      <c r="F52" s="1090"/>
      <c r="G52" s="1002"/>
      <c r="H52" s="1002"/>
      <c r="I52" s="1002"/>
      <c r="J52" s="1002"/>
      <c r="K52" s="1002"/>
      <c r="L52" s="1002"/>
      <c r="M52" s="1001"/>
      <c r="N52" s="1003"/>
      <c r="O52" s="124"/>
      <c r="P52" s="124"/>
      <c r="Q52" s="124"/>
      <c r="R52" s="1004"/>
      <c r="S52" s="1004"/>
      <c r="T52" s="1004"/>
      <c r="U52" s="1004"/>
      <c r="V52" s="1004"/>
      <c r="W52" s="1004"/>
      <c r="X52" s="1004"/>
      <c r="Y52" s="1004"/>
      <c r="Z52" s="1007"/>
      <c r="AA52" s="1007"/>
      <c r="AB52" s="1004"/>
      <c r="AC52" s="1004"/>
      <c r="AD52" s="932"/>
      <c r="AE52" s="932"/>
      <c r="AF52" s="932"/>
      <c r="AG52" s="932"/>
      <c r="AH52" s="958"/>
      <c r="AI52" s="958"/>
      <c r="AJ52" s="958"/>
      <c r="AK52" s="1002"/>
      <c r="AL52" s="1002"/>
      <c r="AM52" s="1002"/>
      <c r="AN52" s="1002"/>
      <c r="AO52" s="958"/>
      <c r="AP52" s="958"/>
      <c r="AQ52" s="958"/>
      <c r="AR52" s="958"/>
      <c r="AS52" s="124"/>
      <c r="AT52" s="124"/>
      <c r="AU52" s="124"/>
      <c r="AV52" s="1008"/>
      <c r="AW52" s="1008"/>
      <c r="AX52" s="1008"/>
      <c r="AY52" s="1008"/>
      <c r="AZ52" s="1008"/>
      <c r="BA52" s="1008"/>
      <c r="BB52" s="1008"/>
      <c r="BC52" s="1004"/>
      <c r="BD52" s="1004"/>
      <c r="BE52" s="1004"/>
      <c r="BF52" s="1004"/>
      <c r="BG52" s="1004"/>
      <c r="BH52" s="1004"/>
      <c r="BI52" s="1004"/>
      <c r="BJ52" s="1004"/>
      <c r="BK52" s="1004"/>
      <c r="BL52" s="1004"/>
    </row>
    <row r="53" spans="1:64" ht="15" customHeight="1">
      <c r="A53" s="1002"/>
      <c r="B53" s="958"/>
      <c r="C53" s="958"/>
      <c r="D53" s="958"/>
      <c r="E53" s="958"/>
      <c r="F53" s="958"/>
      <c r="G53" s="958"/>
      <c r="H53" s="958"/>
      <c r="I53" s="958"/>
      <c r="J53" s="958"/>
      <c r="K53" s="958"/>
      <c r="L53" s="958"/>
      <c r="M53" s="1002"/>
      <c r="N53" s="1002"/>
      <c r="O53" s="1004"/>
      <c r="P53" s="1004"/>
      <c r="Q53" s="1004"/>
      <c r="R53" s="1004"/>
      <c r="S53" s="1004"/>
      <c r="T53" s="1004"/>
      <c r="U53" s="1011"/>
      <c r="V53" s="1011"/>
      <c r="W53" s="1011"/>
      <c r="X53" s="1011"/>
      <c r="Y53" s="958"/>
      <c r="Z53" s="958"/>
      <c r="AA53" s="958"/>
      <c r="AB53" s="1024"/>
      <c r="AC53" s="958"/>
      <c r="AD53" s="1091"/>
      <c r="AE53" s="1091"/>
      <c r="AF53" s="1091"/>
      <c r="AG53" s="1091"/>
      <c r="AH53" s="1013"/>
      <c r="AI53" s="1013"/>
      <c r="AJ53" s="1013"/>
      <c r="AK53" s="1014"/>
      <c r="AL53" s="1014"/>
      <c r="AM53" s="1014"/>
      <c r="AN53" s="1014"/>
      <c r="AO53" s="1013"/>
      <c r="AP53" s="1013"/>
      <c r="AQ53" s="1013"/>
      <c r="AR53" s="1013"/>
      <c r="AS53" s="1014"/>
      <c r="AT53" s="1014"/>
      <c r="AU53" s="1014"/>
      <c r="AV53" s="1092"/>
      <c r="AW53" s="1092"/>
      <c r="AX53" s="1092"/>
      <c r="AY53" s="1092"/>
      <c r="AZ53" s="1092"/>
      <c r="BA53" s="1092"/>
      <c r="BB53" s="1092"/>
      <c r="BC53" s="1093"/>
      <c r="BD53" s="1093"/>
      <c r="BE53" s="1093"/>
      <c r="BF53" s="1093"/>
      <c r="BG53" s="1093"/>
      <c r="BH53" s="1093"/>
      <c r="BI53" s="1093"/>
      <c r="BJ53" s="1093"/>
      <c r="BK53" s="1093"/>
      <c r="BL53" s="1093"/>
    </row>
    <row r="54" spans="1:64" ht="15" customHeight="1">
      <c r="A54" s="1002"/>
      <c r="B54" s="958"/>
      <c r="C54" s="958"/>
      <c r="D54" s="958"/>
      <c r="E54" s="958"/>
      <c r="F54" s="958"/>
      <c r="G54" s="958"/>
      <c r="H54" s="958"/>
      <c r="I54" s="958"/>
      <c r="J54" s="958"/>
      <c r="K54" s="958"/>
      <c r="L54" s="958"/>
      <c r="M54" s="1002"/>
      <c r="N54" s="1002"/>
      <c r="O54" s="1094"/>
      <c r="P54" s="1094"/>
      <c r="Q54" s="1094"/>
      <c r="R54" s="1004"/>
      <c r="S54" s="1004"/>
      <c r="T54" s="1004"/>
      <c r="U54" s="1011"/>
      <c r="V54" s="1011"/>
      <c r="W54" s="1011"/>
      <c r="X54" s="1011"/>
      <c r="Y54" s="958"/>
      <c r="Z54" s="958"/>
      <c r="AA54" s="958"/>
      <c r="AB54" s="1024"/>
      <c r="AC54" s="958"/>
      <c r="AD54" s="1091"/>
      <c r="AE54" s="1091"/>
      <c r="AF54" s="1091"/>
      <c r="AG54" s="1091"/>
      <c r="AH54" s="1013"/>
      <c r="AI54" s="1013"/>
      <c r="AJ54" s="1013"/>
      <c r="AK54" s="1013"/>
      <c r="AL54" s="1013"/>
      <c r="AM54" s="1013"/>
      <c r="AN54" s="1013"/>
      <c r="AO54" s="1013"/>
      <c r="AP54" s="1013"/>
      <c r="AQ54" s="1013"/>
      <c r="AR54" s="1013"/>
      <c r="AS54" s="1014"/>
      <c r="AT54" s="1014"/>
      <c r="AU54" s="1014"/>
      <c r="AV54" s="1092"/>
      <c r="AW54" s="1092"/>
      <c r="AX54" s="1092"/>
      <c r="AY54" s="1092"/>
      <c r="AZ54" s="1092"/>
      <c r="BA54" s="1092"/>
      <c r="BB54" s="1092"/>
      <c r="BC54" s="1093"/>
      <c r="BD54" s="1093"/>
      <c r="BE54" s="1093"/>
      <c r="BF54" s="1093"/>
      <c r="BG54" s="1093"/>
      <c r="BH54" s="1093"/>
      <c r="BI54" s="1093"/>
      <c r="BJ54" s="1093"/>
      <c r="BK54" s="1093"/>
      <c r="BL54" s="1093"/>
    </row>
    <row r="55" spans="1:64" ht="15" customHeight="1">
      <c r="A55" s="1002"/>
      <c r="B55" s="554"/>
      <c r="C55" s="554"/>
      <c r="D55" s="554"/>
      <c r="E55" s="1095"/>
      <c r="F55" s="1095"/>
      <c r="G55" s="958"/>
      <c r="H55" s="958"/>
      <c r="I55" s="958"/>
      <c r="J55" s="958"/>
      <c r="K55" s="958"/>
      <c r="L55" s="958"/>
      <c r="M55" s="1002"/>
      <c r="N55" s="1002"/>
      <c r="O55" s="1094"/>
      <c r="P55" s="1094"/>
      <c r="Q55" s="1094"/>
      <c r="R55" s="1004"/>
      <c r="S55" s="1004"/>
      <c r="T55" s="1004"/>
      <c r="U55" s="1017"/>
      <c r="V55" s="1017"/>
      <c r="W55" s="1017"/>
      <c r="X55" s="958"/>
      <c r="Y55" s="1022"/>
      <c r="Z55" s="958"/>
      <c r="AA55" s="1022"/>
      <c r="AB55" s="1024"/>
      <c r="AC55" s="1022"/>
      <c r="AD55" s="1096"/>
      <c r="AE55" s="1077"/>
      <c r="AF55" s="1096"/>
      <c r="AG55" s="1077"/>
      <c r="AH55" s="1013"/>
      <c r="AI55" s="1013"/>
      <c r="AJ55" s="1013"/>
      <c r="AK55" s="1014"/>
      <c r="AL55" s="1014"/>
      <c r="AM55" s="1014"/>
      <c r="AN55" s="1014"/>
      <c r="AO55" s="1013"/>
      <c r="AP55" s="1013"/>
      <c r="AQ55" s="1013"/>
      <c r="AR55" s="1013"/>
      <c r="AS55" s="1014"/>
      <c r="AT55" s="1014"/>
      <c r="AU55" s="1014"/>
      <c r="AV55" s="958"/>
      <c r="AW55" s="958"/>
      <c r="AX55" s="958"/>
      <c r="AY55" s="958"/>
      <c r="AZ55" s="958"/>
      <c r="BA55" s="958"/>
      <c r="BB55" s="958"/>
      <c r="BC55" s="1093"/>
      <c r="BD55" s="1093"/>
      <c r="BE55" s="1093"/>
      <c r="BF55" s="1093"/>
      <c r="BG55" s="1093"/>
      <c r="BH55" s="1093"/>
      <c r="BI55" s="1093"/>
      <c r="BJ55" s="1093"/>
      <c r="BK55" s="1093"/>
      <c r="BL55" s="1093"/>
    </row>
    <row r="56" spans="1:64" ht="15" customHeight="1">
      <c r="A56" s="1002"/>
      <c r="B56" s="958"/>
      <c r="C56" s="958"/>
      <c r="D56" s="958"/>
      <c r="E56" s="958"/>
      <c r="F56" s="958"/>
      <c r="G56" s="958"/>
      <c r="H56" s="958"/>
      <c r="I56" s="958"/>
      <c r="J56" s="958"/>
      <c r="K56" s="958"/>
      <c r="L56" s="958"/>
      <c r="M56" s="1002"/>
      <c r="N56" s="1002"/>
      <c r="O56" s="1004"/>
      <c r="P56" s="1004"/>
      <c r="Q56" s="1004"/>
      <c r="R56" s="1004"/>
      <c r="S56" s="1004"/>
      <c r="T56" s="1004"/>
      <c r="U56" s="1011"/>
      <c r="V56" s="1011"/>
      <c r="W56" s="1011"/>
      <c r="X56" s="1011"/>
      <c r="Y56" s="958"/>
      <c r="Z56" s="958"/>
      <c r="AA56" s="958"/>
      <c r="AB56" s="1024"/>
      <c r="AC56" s="958"/>
      <c r="AD56" s="1091"/>
      <c r="AE56" s="1091"/>
      <c r="AF56" s="1091"/>
      <c r="AG56" s="1091"/>
      <c r="AH56" s="1013"/>
      <c r="AI56" s="1013"/>
      <c r="AJ56" s="1013"/>
      <c r="AK56" s="1013"/>
      <c r="AL56" s="1013"/>
      <c r="AM56" s="1013"/>
      <c r="AN56" s="1013"/>
      <c r="AO56" s="1013"/>
      <c r="AP56" s="1013"/>
      <c r="AQ56" s="1013"/>
      <c r="AR56" s="1013"/>
      <c r="AS56" s="1014"/>
      <c r="AT56" s="1014"/>
      <c r="AU56" s="1014"/>
      <c r="AV56" s="1092"/>
      <c r="AW56" s="1092"/>
      <c r="AX56" s="1092"/>
      <c r="AY56" s="1092"/>
      <c r="AZ56" s="1092"/>
      <c r="BA56" s="1092"/>
      <c r="BB56" s="1092"/>
      <c r="BC56" s="1093"/>
      <c r="BD56" s="1097"/>
      <c r="BE56" s="1097"/>
      <c r="BF56" s="1097"/>
      <c r="BG56" s="1097"/>
      <c r="BH56" s="1097"/>
      <c r="BI56" s="1097"/>
      <c r="BJ56" s="1097"/>
      <c r="BK56" s="1097"/>
      <c r="BL56" s="1097"/>
    </row>
    <row r="57" spans="1:64" ht="15" customHeight="1">
      <c r="A57" s="1002"/>
      <c r="B57" s="958"/>
      <c r="C57" s="958"/>
      <c r="D57" s="958"/>
      <c r="E57" s="958"/>
      <c r="F57" s="958"/>
      <c r="G57" s="958"/>
      <c r="H57" s="958"/>
      <c r="I57" s="958"/>
      <c r="J57" s="958"/>
      <c r="K57" s="958"/>
      <c r="L57" s="958"/>
      <c r="M57" s="1002"/>
      <c r="N57" s="1002"/>
      <c r="O57" s="1094"/>
      <c r="P57" s="1094"/>
      <c r="Q57" s="1094"/>
      <c r="R57" s="1004"/>
      <c r="S57" s="1004"/>
      <c r="T57" s="1004"/>
      <c r="U57" s="1011"/>
      <c r="V57" s="1011"/>
      <c r="W57" s="1011"/>
      <c r="X57" s="1011"/>
      <c r="Y57" s="958"/>
      <c r="Z57" s="958"/>
      <c r="AA57" s="958"/>
      <c r="AB57" s="1024"/>
      <c r="AC57" s="958"/>
      <c r="AD57" s="1091"/>
      <c r="AE57" s="1091"/>
      <c r="AF57" s="1091"/>
      <c r="AG57" s="1091"/>
      <c r="AH57" s="1013"/>
      <c r="AI57" s="1013"/>
      <c r="AJ57" s="1013"/>
      <c r="AK57" s="1013"/>
      <c r="AL57" s="1013"/>
      <c r="AM57" s="1013"/>
      <c r="AN57" s="1013"/>
      <c r="AO57" s="1013"/>
      <c r="AP57" s="1013"/>
      <c r="AQ57" s="1013"/>
      <c r="AR57" s="1013"/>
      <c r="AS57" s="1014"/>
      <c r="AT57" s="1014"/>
      <c r="AU57" s="1014"/>
      <c r="AV57" s="1092"/>
      <c r="AW57" s="1092"/>
      <c r="AX57" s="1092"/>
      <c r="AY57" s="1092"/>
      <c r="AZ57" s="1092"/>
      <c r="BA57" s="1092"/>
      <c r="BB57" s="1092"/>
      <c r="BC57" s="1097"/>
      <c r="BD57" s="1097"/>
      <c r="BE57" s="1097"/>
      <c r="BF57" s="1097"/>
      <c r="BG57" s="1097"/>
      <c r="BH57" s="1097"/>
      <c r="BI57" s="1097"/>
      <c r="BJ57" s="1097"/>
      <c r="BK57" s="1097"/>
      <c r="BL57" s="1097"/>
    </row>
    <row r="58" spans="1:64" ht="15" customHeight="1">
      <c r="A58" s="1002"/>
      <c r="B58" s="554"/>
      <c r="C58" s="554"/>
      <c r="D58" s="554"/>
      <c r="E58" s="1095"/>
      <c r="F58" s="1095"/>
      <c r="G58" s="958"/>
      <c r="H58" s="958"/>
      <c r="I58" s="958"/>
      <c r="J58" s="958"/>
      <c r="K58" s="958"/>
      <c r="L58" s="958"/>
      <c r="M58" s="1002"/>
      <c r="N58" s="1002"/>
      <c r="O58" s="1094"/>
      <c r="P58" s="1094"/>
      <c r="Q58" s="1094"/>
      <c r="R58" s="1004"/>
      <c r="S58" s="1004"/>
      <c r="T58" s="1004"/>
      <c r="U58" s="1017"/>
      <c r="V58" s="1017"/>
      <c r="W58" s="1017"/>
      <c r="X58" s="958"/>
      <c r="Y58" s="1022"/>
      <c r="Z58" s="958"/>
      <c r="AA58" s="1022"/>
      <c r="AB58" s="1024"/>
      <c r="AC58" s="1022"/>
      <c r="AD58" s="1096"/>
      <c r="AE58" s="1077"/>
      <c r="AF58" s="1096"/>
      <c r="AG58" s="1077"/>
      <c r="AH58" s="1013"/>
      <c r="AI58" s="1013"/>
      <c r="AJ58" s="1013"/>
      <c r="AK58" s="1013"/>
      <c r="AL58" s="1013"/>
      <c r="AM58" s="1013"/>
      <c r="AN58" s="1013"/>
      <c r="AO58" s="1013"/>
      <c r="AP58" s="1013"/>
      <c r="AQ58" s="1013"/>
      <c r="AR58" s="1013"/>
      <c r="AS58" s="1014"/>
      <c r="AT58" s="1014"/>
      <c r="AU58" s="1014"/>
      <c r="AV58" s="958"/>
      <c r="AW58" s="958"/>
      <c r="AX58" s="958"/>
      <c r="AY58" s="958"/>
      <c r="AZ58" s="958"/>
      <c r="BA58" s="958"/>
      <c r="BB58" s="958"/>
      <c r="BC58" s="1097"/>
      <c r="BD58" s="1097"/>
      <c r="BE58" s="1097"/>
      <c r="BF58" s="1097"/>
      <c r="BG58" s="1097"/>
      <c r="BH58" s="1097"/>
      <c r="BI58" s="1097"/>
      <c r="BJ58" s="1097"/>
      <c r="BK58" s="1097"/>
      <c r="BL58" s="1097"/>
    </row>
    <row r="59" spans="1:64" ht="15" customHeight="1">
      <c r="A59" s="1002"/>
      <c r="B59" s="958"/>
      <c r="C59" s="958"/>
      <c r="D59" s="958"/>
      <c r="E59" s="958"/>
      <c r="F59" s="958"/>
      <c r="G59" s="958"/>
      <c r="H59" s="958"/>
      <c r="I59" s="958"/>
      <c r="J59" s="958"/>
      <c r="K59" s="958"/>
      <c r="L59" s="958"/>
      <c r="M59" s="1002"/>
      <c r="N59" s="1002"/>
      <c r="O59" s="1004"/>
      <c r="P59" s="1004"/>
      <c r="Q59" s="1004"/>
      <c r="R59" s="1004"/>
      <c r="S59" s="1004"/>
      <c r="T59" s="1004"/>
      <c r="U59" s="1011"/>
      <c r="V59" s="1011"/>
      <c r="W59" s="1011"/>
      <c r="X59" s="1011"/>
      <c r="Y59" s="958"/>
      <c r="Z59" s="958"/>
      <c r="AA59" s="958"/>
      <c r="AB59" s="1024"/>
      <c r="AC59" s="958"/>
      <c r="AD59" s="1091"/>
      <c r="AE59" s="1091"/>
      <c r="AF59" s="1091"/>
      <c r="AG59" s="1091"/>
      <c r="AH59" s="1013"/>
      <c r="AI59" s="1013"/>
      <c r="AJ59" s="1013"/>
      <c r="AK59" s="1013"/>
      <c r="AL59" s="1013"/>
      <c r="AM59" s="1013"/>
      <c r="AN59" s="1013"/>
      <c r="AO59" s="1013"/>
      <c r="AP59" s="1013"/>
      <c r="AQ59" s="1013"/>
      <c r="AR59" s="1013"/>
      <c r="AS59" s="1014"/>
      <c r="AT59" s="1014"/>
      <c r="AU59" s="1014"/>
      <c r="AV59" s="1092"/>
      <c r="AW59" s="1092"/>
      <c r="AX59" s="1092"/>
      <c r="AY59" s="1092"/>
      <c r="AZ59" s="1092"/>
      <c r="BA59" s="1092"/>
      <c r="BB59" s="1092"/>
      <c r="BC59" s="1093"/>
      <c r="BD59" s="1097"/>
      <c r="BE59" s="1097"/>
      <c r="BF59" s="1097"/>
      <c r="BG59" s="1097"/>
      <c r="BH59" s="1097"/>
      <c r="BI59" s="1097"/>
      <c r="BJ59" s="1097"/>
      <c r="BK59" s="1097"/>
      <c r="BL59" s="1097"/>
    </row>
    <row r="60" spans="1:64" ht="15" customHeight="1">
      <c r="A60" s="1002"/>
      <c r="B60" s="958"/>
      <c r="C60" s="958"/>
      <c r="D60" s="958"/>
      <c r="E60" s="958"/>
      <c r="F60" s="958"/>
      <c r="G60" s="958"/>
      <c r="H60" s="958"/>
      <c r="I60" s="958"/>
      <c r="J60" s="958"/>
      <c r="K60" s="958"/>
      <c r="L60" s="958"/>
      <c r="M60" s="1002"/>
      <c r="N60" s="1002"/>
      <c r="O60" s="1094"/>
      <c r="P60" s="1094"/>
      <c r="Q60" s="1094"/>
      <c r="R60" s="1004"/>
      <c r="S60" s="1004"/>
      <c r="T60" s="1004"/>
      <c r="U60" s="1011"/>
      <c r="V60" s="1011"/>
      <c r="W60" s="1011"/>
      <c r="X60" s="1011"/>
      <c r="Y60" s="958"/>
      <c r="Z60" s="958"/>
      <c r="AA60" s="958"/>
      <c r="AB60" s="1024"/>
      <c r="AC60" s="958"/>
      <c r="AD60" s="1091"/>
      <c r="AE60" s="1091"/>
      <c r="AF60" s="1091"/>
      <c r="AG60" s="1091"/>
      <c r="AH60" s="1013"/>
      <c r="AI60" s="1013"/>
      <c r="AJ60" s="1013"/>
      <c r="AK60" s="1013"/>
      <c r="AL60" s="1013"/>
      <c r="AM60" s="1013"/>
      <c r="AN60" s="1013"/>
      <c r="AO60" s="1013"/>
      <c r="AP60" s="1013"/>
      <c r="AQ60" s="1013"/>
      <c r="AR60" s="1013"/>
      <c r="AS60" s="1014"/>
      <c r="AT60" s="1014"/>
      <c r="AU60" s="1014"/>
      <c r="AV60" s="1092"/>
      <c r="AW60" s="1092"/>
      <c r="AX60" s="1092"/>
      <c r="AY60" s="1092"/>
      <c r="AZ60" s="1092"/>
      <c r="BA60" s="1092"/>
      <c r="BB60" s="1092"/>
      <c r="BC60" s="1097"/>
      <c r="BD60" s="1097"/>
      <c r="BE60" s="1097"/>
      <c r="BF60" s="1097"/>
      <c r="BG60" s="1097"/>
      <c r="BH60" s="1097"/>
      <c r="BI60" s="1097"/>
      <c r="BJ60" s="1097"/>
      <c r="BK60" s="1097"/>
      <c r="BL60" s="1097"/>
    </row>
    <row r="61" spans="1:64" ht="15" customHeight="1">
      <c r="A61" s="1002"/>
      <c r="B61" s="554"/>
      <c r="C61" s="554"/>
      <c r="D61" s="554"/>
      <c r="E61" s="1095"/>
      <c r="F61" s="1095"/>
      <c r="G61" s="958"/>
      <c r="H61" s="958"/>
      <c r="I61" s="958"/>
      <c r="J61" s="958"/>
      <c r="K61" s="958"/>
      <c r="L61" s="958"/>
      <c r="M61" s="1002"/>
      <c r="N61" s="1002"/>
      <c r="O61" s="1094"/>
      <c r="P61" s="1094"/>
      <c r="Q61" s="1094"/>
      <c r="R61" s="1004"/>
      <c r="S61" s="1004"/>
      <c r="T61" s="1004"/>
      <c r="U61" s="1017"/>
      <c r="V61" s="1017"/>
      <c r="W61" s="1017"/>
      <c r="X61" s="958"/>
      <c r="Y61" s="1022"/>
      <c r="Z61" s="958"/>
      <c r="AA61" s="1022"/>
      <c r="AB61" s="1024"/>
      <c r="AC61" s="1022"/>
      <c r="AD61" s="1096"/>
      <c r="AE61" s="1077"/>
      <c r="AF61" s="1096"/>
      <c r="AG61" s="1077"/>
      <c r="AH61" s="1013"/>
      <c r="AI61" s="1013"/>
      <c r="AJ61" s="1013"/>
      <c r="AK61" s="1013"/>
      <c r="AL61" s="1013"/>
      <c r="AM61" s="1013"/>
      <c r="AN61" s="1013"/>
      <c r="AO61" s="1013"/>
      <c r="AP61" s="1013"/>
      <c r="AQ61" s="1013"/>
      <c r="AR61" s="1013"/>
      <c r="AS61" s="1014"/>
      <c r="AT61" s="1014"/>
      <c r="AU61" s="1014"/>
      <c r="AV61" s="958"/>
      <c r="AW61" s="958"/>
      <c r="AX61" s="958"/>
      <c r="AY61" s="958"/>
      <c r="AZ61" s="958"/>
      <c r="BA61" s="958"/>
      <c r="BB61" s="958"/>
      <c r="BC61" s="1097"/>
      <c r="BD61" s="1097"/>
      <c r="BE61" s="1097"/>
      <c r="BF61" s="1097"/>
      <c r="BG61" s="1097"/>
      <c r="BH61" s="1097"/>
      <c r="BI61" s="1097"/>
      <c r="BJ61" s="1097"/>
      <c r="BK61" s="1097"/>
      <c r="BL61" s="1097"/>
    </row>
    <row r="62" spans="1:64" ht="15" customHeight="1">
      <c r="A62" s="1002"/>
      <c r="B62" s="958"/>
      <c r="C62" s="958"/>
      <c r="D62" s="958"/>
      <c r="E62" s="958"/>
      <c r="F62" s="958"/>
      <c r="G62" s="958"/>
      <c r="H62" s="958"/>
      <c r="I62" s="958"/>
      <c r="J62" s="958"/>
      <c r="K62" s="958"/>
      <c r="L62" s="958"/>
      <c r="M62" s="1002"/>
      <c r="N62" s="1002"/>
      <c r="O62" s="1004"/>
      <c r="P62" s="1004"/>
      <c r="Q62" s="1004"/>
      <c r="R62" s="1004"/>
      <c r="S62" s="1004"/>
      <c r="T62" s="1004"/>
      <c r="U62" s="1011"/>
      <c r="V62" s="1011"/>
      <c r="W62" s="1011"/>
      <c r="X62" s="1011"/>
      <c r="Y62" s="958"/>
      <c r="Z62" s="958"/>
      <c r="AA62" s="958"/>
      <c r="AB62" s="1024"/>
      <c r="AC62" s="958"/>
      <c r="AD62" s="1091"/>
      <c r="AE62" s="1091"/>
      <c r="AF62" s="1091"/>
      <c r="AG62" s="1091"/>
      <c r="AH62" s="1013"/>
      <c r="AI62" s="1013"/>
      <c r="AJ62" s="1013"/>
      <c r="AK62" s="1013"/>
      <c r="AL62" s="1013"/>
      <c r="AM62" s="1013"/>
      <c r="AN62" s="1013"/>
      <c r="AO62" s="1013"/>
      <c r="AP62" s="1013"/>
      <c r="AQ62" s="1013"/>
      <c r="AR62" s="1013"/>
      <c r="AS62" s="1014"/>
      <c r="AT62" s="1014"/>
      <c r="AU62" s="1014"/>
      <c r="AV62" s="1092"/>
      <c r="AW62" s="1092"/>
      <c r="AX62" s="1092"/>
      <c r="AY62" s="1092"/>
      <c r="AZ62" s="1092"/>
      <c r="BA62" s="1092"/>
      <c r="BB62" s="1092"/>
      <c r="BC62" s="1093"/>
      <c r="BD62" s="1097"/>
      <c r="BE62" s="1097"/>
      <c r="BF62" s="1097"/>
      <c r="BG62" s="1097"/>
      <c r="BH62" s="1097"/>
      <c r="BI62" s="1097"/>
      <c r="BJ62" s="1097"/>
      <c r="BK62" s="1097"/>
      <c r="BL62" s="1097"/>
    </row>
    <row r="63" spans="1:64" ht="15" customHeight="1">
      <c r="A63" s="1002"/>
      <c r="B63" s="958"/>
      <c r="C63" s="958"/>
      <c r="D63" s="958"/>
      <c r="E63" s="958"/>
      <c r="F63" s="958"/>
      <c r="G63" s="958"/>
      <c r="H63" s="958"/>
      <c r="I63" s="958"/>
      <c r="J63" s="958"/>
      <c r="K63" s="958"/>
      <c r="L63" s="958"/>
      <c r="M63" s="1002"/>
      <c r="N63" s="1002"/>
      <c r="O63" s="1094"/>
      <c r="P63" s="1094"/>
      <c r="Q63" s="1094"/>
      <c r="R63" s="1004"/>
      <c r="S63" s="1004"/>
      <c r="T63" s="1004"/>
      <c r="U63" s="1011"/>
      <c r="V63" s="1011"/>
      <c r="W63" s="1011"/>
      <c r="X63" s="1011"/>
      <c r="Y63" s="958"/>
      <c r="Z63" s="958"/>
      <c r="AA63" s="958"/>
      <c r="AB63" s="1024"/>
      <c r="AC63" s="958"/>
      <c r="AD63" s="1091"/>
      <c r="AE63" s="1091"/>
      <c r="AF63" s="1091"/>
      <c r="AG63" s="1091"/>
      <c r="AH63" s="1013"/>
      <c r="AI63" s="1013"/>
      <c r="AJ63" s="1013"/>
      <c r="AK63" s="1013"/>
      <c r="AL63" s="1013"/>
      <c r="AM63" s="1013"/>
      <c r="AN63" s="1013"/>
      <c r="AO63" s="1013"/>
      <c r="AP63" s="1013"/>
      <c r="AQ63" s="1013"/>
      <c r="AR63" s="1013"/>
      <c r="AS63" s="1014"/>
      <c r="AT63" s="1014"/>
      <c r="AU63" s="1014"/>
      <c r="AV63" s="1092"/>
      <c r="AW63" s="1092"/>
      <c r="AX63" s="1092"/>
      <c r="AY63" s="1092"/>
      <c r="AZ63" s="1092"/>
      <c r="BA63" s="1092"/>
      <c r="BB63" s="1092"/>
      <c r="BC63" s="1097"/>
      <c r="BD63" s="1097"/>
      <c r="BE63" s="1097"/>
      <c r="BF63" s="1097"/>
      <c r="BG63" s="1097"/>
      <c r="BH63" s="1097"/>
      <c r="BI63" s="1097"/>
      <c r="BJ63" s="1097"/>
      <c r="BK63" s="1097"/>
      <c r="BL63" s="1097"/>
    </row>
    <row r="64" spans="1:64" ht="15" customHeight="1">
      <c r="A64" s="1002"/>
      <c r="B64" s="554"/>
      <c r="C64" s="554"/>
      <c r="D64" s="554"/>
      <c r="E64" s="1095"/>
      <c r="F64" s="1095"/>
      <c r="G64" s="958"/>
      <c r="H64" s="958"/>
      <c r="I64" s="958"/>
      <c r="J64" s="958"/>
      <c r="K64" s="958"/>
      <c r="L64" s="958"/>
      <c r="M64" s="1002"/>
      <c r="N64" s="1002"/>
      <c r="O64" s="1094"/>
      <c r="P64" s="1094"/>
      <c r="Q64" s="1094"/>
      <c r="R64" s="1004"/>
      <c r="S64" s="1004"/>
      <c r="T64" s="1004"/>
      <c r="U64" s="1017"/>
      <c r="V64" s="1017"/>
      <c r="W64" s="1017"/>
      <c r="X64" s="958"/>
      <c r="Y64" s="1022"/>
      <c r="Z64" s="958"/>
      <c r="AA64" s="1022"/>
      <c r="AB64" s="1024"/>
      <c r="AC64" s="1022"/>
      <c r="AD64" s="1096"/>
      <c r="AE64" s="1077"/>
      <c r="AF64" s="1096"/>
      <c r="AG64" s="1077"/>
      <c r="AH64" s="1013"/>
      <c r="AI64" s="1013"/>
      <c r="AJ64" s="1013"/>
      <c r="AK64" s="1013"/>
      <c r="AL64" s="1013"/>
      <c r="AM64" s="1013"/>
      <c r="AN64" s="1013"/>
      <c r="AO64" s="1013"/>
      <c r="AP64" s="1013"/>
      <c r="AQ64" s="1013"/>
      <c r="AR64" s="1013"/>
      <c r="AS64" s="1014"/>
      <c r="AT64" s="1014"/>
      <c r="AU64" s="1014"/>
      <c r="AV64" s="958"/>
      <c r="AW64" s="958"/>
      <c r="AX64" s="958"/>
      <c r="AY64" s="958"/>
      <c r="AZ64" s="958"/>
      <c r="BA64" s="958"/>
      <c r="BB64" s="958"/>
      <c r="BC64" s="1097"/>
      <c r="BD64" s="1097"/>
      <c r="BE64" s="1097"/>
      <c r="BF64" s="1097"/>
      <c r="BG64" s="1097"/>
      <c r="BH64" s="1097"/>
      <c r="BI64" s="1097"/>
      <c r="BJ64" s="1097"/>
      <c r="BK64" s="1097"/>
      <c r="BL64" s="1097"/>
    </row>
    <row r="65" spans="1:64" ht="15" customHeight="1">
      <c r="A65" s="1002"/>
      <c r="B65" s="958"/>
      <c r="C65" s="958"/>
      <c r="D65" s="958"/>
      <c r="E65" s="958"/>
      <c r="F65" s="958"/>
      <c r="G65" s="958"/>
      <c r="H65" s="958"/>
      <c r="I65" s="958"/>
      <c r="J65" s="958"/>
      <c r="K65" s="958"/>
      <c r="L65" s="958"/>
      <c r="M65" s="1002"/>
      <c r="N65" s="1002"/>
      <c r="O65" s="1004"/>
      <c r="P65" s="1004"/>
      <c r="Q65" s="1004"/>
      <c r="R65" s="1004"/>
      <c r="S65" s="1004"/>
      <c r="T65" s="1004"/>
      <c r="U65" s="1011"/>
      <c r="V65" s="1011"/>
      <c r="W65" s="1011"/>
      <c r="X65" s="1011"/>
      <c r="Y65" s="958"/>
      <c r="Z65" s="958"/>
      <c r="AA65" s="958"/>
      <c r="AB65" s="1024"/>
      <c r="AC65" s="958"/>
      <c r="AD65" s="1091"/>
      <c r="AE65" s="1091"/>
      <c r="AF65" s="1091"/>
      <c r="AG65" s="1091"/>
      <c r="AH65" s="1013"/>
      <c r="AI65" s="1013"/>
      <c r="AJ65" s="1013"/>
      <c r="AK65" s="1013"/>
      <c r="AL65" s="1013"/>
      <c r="AM65" s="1013"/>
      <c r="AN65" s="1013"/>
      <c r="AO65" s="1013"/>
      <c r="AP65" s="1013"/>
      <c r="AQ65" s="1013"/>
      <c r="AR65" s="1013"/>
      <c r="AS65" s="1014"/>
      <c r="AT65" s="1014"/>
      <c r="AU65" s="1014"/>
      <c r="AV65" s="1092"/>
      <c r="AW65" s="1092"/>
      <c r="AX65" s="1092"/>
      <c r="AY65" s="1092"/>
      <c r="AZ65" s="1092"/>
      <c r="BA65" s="1092"/>
      <c r="BB65" s="1092"/>
      <c r="BC65" s="1093"/>
      <c r="BD65" s="1097"/>
      <c r="BE65" s="1097"/>
      <c r="BF65" s="1097"/>
      <c r="BG65" s="1097"/>
      <c r="BH65" s="1097"/>
      <c r="BI65" s="1097"/>
      <c r="BJ65" s="1097"/>
      <c r="BK65" s="1097"/>
      <c r="BL65" s="1097"/>
    </row>
    <row r="66" spans="1:64" ht="15" customHeight="1">
      <c r="A66" s="1002"/>
      <c r="B66" s="958"/>
      <c r="C66" s="958"/>
      <c r="D66" s="958"/>
      <c r="E66" s="958"/>
      <c r="F66" s="958"/>
      <c r="G66" s="958"/>
      <c r="H66" s="958"/>
      <c r="I66" s="958"/>
      <c r="J66" s="958"/>
      <c r="K66" s="958"/>
      <c r="L66" s="958"/>
      <c r="M66" s="1002"/>
      <c r="N66" s="1002"/>
      <c r="O66" s="1094"/>
      <c r="P66" s="1094"/>
      <c r="Q66" s="1094"/>
      <c r="R66" s="1004"/>
      <c r="S66" s="1004"/>
      <c r="T66" s="1004"/>
      <c r="U66" s="1011"/>
      <c r="V66" s="1011"/>
      <c r="W66" s="1011"/>
      <c r="X66" s="1011"/>
      <c r="Y66" s="958"/>
      <c r="Z66" s="958"/>
      <c r="AA66" s="958"/>
      <c r="AB66" s="1024"/>
      <c r="AC66" s="958"/>
      <c r="AD66" s="1091"/>
      <c r="AE66" s="1091"/>
      <c r="AF66" s="1091"/>
      <c r="AG66" s="1091"/>
      <c r="AH66" s="1013"/>
      <c r="AI66" s="1013"/>
      <c r="AJ66" s="1013"/>
      <c r="AK66" s="1013"/>
      <c r="AL66" s="1013"/>
      <c r="AM66" s="1013"/>
      <c r="AN66" s="1013"/>
      <c r="AO66" s="1013"/>
      <c r="AP66" s="1013"/>
      <c r="AQ66" s="1013"/>
      <c r="AR66" s="1013"/>
      <c r="AS66" s="1014"/>
      <c r="AT66" s="1014"/>
      <c r="AU66" s="1014"/>
      <c r="AV66" s="1092"/>
      <c r="AW66" s="1092"/>
      <c r="AX66" s="1092"/>
      <c r="AY66" s="1092"/>
      <c r="AZ66" s="1092"/>
      <c r="BA66" s="1092"/>
      <c r="BB66" s="1092"/>
      <c r="BC66" s="1097"/>
      <c r="BD66" s="1097"/>
      <c r="BE66" s="1097"/>
      <c r="BF66" s="1097"/>
      <c r="BG66" s="1097"/>
      <c r="BH66" s="1097"/>
      <c r="BI66" s="1097"/>
      <c r="BJ66" s="1097"/>
      <c r="BK66" s="1097"/>
      <c r="BL66" s="1097"/>
    </row>
    <row r="67" spans="1:64" ht="15" customHeight="1">
      <c r="A67" s="1002"/>
      <c r="B67" s="554"/>
      <c r="C67" s="554"/>
      <c r="D67" s="554"/>
      <c r="E67" s="1095"/>
      <c r="F67" s="1095"/>
      <c r="G67" s="958"/>
      <c r="H67" s="958"/>
      <c r="I67" s="958"/>
      <c r="J67" s="958"/>
      <c r="K67" s="958"/>
      <c r="L67" s="958"/>
      <c r="M67" s="1002"/>
      <c r="N67" s="1002"/>
      <c r="O67" s="1094"/>
      <c r="P67" s="1094"/>
      <c r="Q67" s="1094"/>
      <c r="R67" s="1004"/>
      <c r="S67" s="1004"/>
      <c r="T67" s="1004"/>
      <c r="U67" s="1017"/>
      <c r="V67" s="1017"/>
      <c r="W67" s="1017"/>
      <c r="X67" s="958"/>
      <c r="Y67" s="1022"/>
      <c r="Z67" s="958"/>
      <c r="AA67" s="1022"/>
      <c r="AB67" s="1024"/>
      <c r="AC67" s="1022"/>
      <c r="AD67" s="1096"/>
      <c r="AE67" s="1077"/>
      <c r="AF67" s="1096"/>
      <c r="AG67" s="1077"/>
      <c r="AH67" s="1013"/>
      <c r="AI67" s="1013"/>
      <c r="AJ67" s="1013"/>
      <c r="AK67" s="1013"/>
      <c r="AL67" s="1013"/>
      <c r="AM67" s="1013"/>
      <c r="AN67" s="1013"/>
      <c r="AO67" s="1013"/>
      <c r="AP67" s="1013"/>
      <c r="AQ67" s="1013"/>
      <c r="AR67" s="1013"/>
      <c r="AS67" s="1014"/>
      <c r="AT67" s="1014"/>
      <c r="AU67" s="1014"/>
      <c r="AV67" s="958"/>
      <c r="AW67" s="958"/>
      <c r="AX67" s="958"/>
      <c r="AY67" s="958"/>
      <c r="AZ67" s="958"/>
      <c r="BA67" s="958"/>
      <c r="BB67" s="958"/>
      <c r="BC67" s="1097"/>
      <c r="BD67" s="1097"/>
      <c r="BE67" s="1097"/>
      <c r="BF67" s="1097"/>
      <c r="BG67" s="1097"/>
      <c r="BH67" s="1097"/>
      <c r="BI67" s="1097"/>
      <c r="BJ67" s="1097"/>
      <c r="BK67" s="1097"/>
      <c r="BL67" s="1097"/>
    </row>
    <row r="68" spans="1:64" ht="15" customHeight="1">
      <c r="A68" s="1002"/>
      <c r="B68" s="958"/>
      <c r="C68" s="958"/>
      <c r="D68" s="958"/>
      <c r="E68" s="958"/>
      <c r="F68" s="958"/>
      <c r="G68" s="958"/>
      <c r="H68" s="958"/>
      <c r="I68" s="958"/>
      <c r="J68" s="958"/>
      <c r="K68" s="958"/>
      <c r="L68" s="958"/>
      <c r="M68" s="1002"/>
      <c r="N68" s="1002"/>
      <c r="O68" s="1004"/>
      <c r="P68" s="1004"/>
      <c r="Q68" s="1004"/>
      <c r="R68" s="1004"/>
      <c r="S68" s="1004"/>
      <c r="T68" s="1004"/>
      <c r="U68" s="1011"/>
      <c r="V68" s="1011"/>
      <c r="W68" s="1011"/>
      <c r="X68" s="1011"/>
      <c r="Y68" s="958"/>
      <c r="Z68" s="958"/>
      <c r="AA68" s="958"/>
      <c r="AB68" s="1024"/>
      <c r="AC68" s="958"/>
      <c r="AD68" s="1091"/>
      <c r="AE68" s="1091"/>
      <c r="AF68" s="1091"/>
      <c r="AG68" s="1091"/>
      <c r="AH68" s="1013"/>
      <c r="AI68" s="1013"/>
      <c r="AJ68" s="1013"/>
      <c r="AK68" s="1013"/>
      <c r="AL68" s="1013"/>
      <c r="AM68" s="1013"/>
      <c r="AN68" s="1013"/>
      <c r="AO68" s="1013"/>
      <c r="AP68" s="1013"/>
      <c r="AQ68" s="1013"/>
      <c r="AR68" s="1013"/>
      <c r="AS68" s="1014"/>
      <c r="AT68" s="1014"/>
      <c r="AU68" s="1014"/>
      <c r="AV68" s="1092"/>
      <c r="AW68" s="1092"/>
      <c r="AX68" s="1092"/>
      <c r="AY68" s="1092"/>
      <c r="AZ68" s="1092"/>
      <c r="BA68" s="1092"/>
      <c r="BB68" s="1092"/>
      <c r="BC68" s="1093"/>
      <c r="BD68" s="1093"/>
      <c r="BE68" s="1093"/>
      <c r="BF68" s="1093"/>
      <c r="BG68" s="1093"/>
      <c r="BH68" s="1093"/>
      <c r="BI68" s="1093"/>
      <c r="BJ68" s="1093"/>
      <c r="BK68" s="1093"/>
      <c r="BL68" s="1093"/>
    </row>
    <row r="69" spans="1:64" ht="15" customHeight="1">
      <c r="A69" s="1002"/>
      <c r="B69" s="958"/>
      <c r="C69" s="958"/>
      <c r="D69" s="958"/>
      <c r="E69" s="958"/>
      <c r="F69" s="958"/>
      <c r="G69" s="958"/>
      <c r="H69" s="958"/>
      <c r="I69" s="958"/>
      <c r="J69" s="958"/>
      <c r="K69" s="958"/>
      <c r="L69" s="958"/>
      <c r="M69" s="1002"/>
      <c r="N69" s="1002"/>
      <c r="O69" s="1094"/>
      <c r="P69" s="1094"/>
      <c r="Q69" s="1094"/>
      <c r="R69" s="1004"/>
      <c r="S69" s="1004"/>
      <c r="T69" s="1004"/>
      <c r="U69" s="1011"/>
      <c r="V69" s="1011"/>
      <c r="W69" s="1011"/>
      <c r="X69" s="1011"/>
      <c r="Y69" s="958"/>
      <c r="Z69" s="958"/>
      <c r="AA69" s="958"/>
      <c r="AB69" s="1024"/>
      <c r="AC69" s="958"/>
      <c r="AD69" s="1091"/>
      <c r="AE69" s="1091"/>
      <c r="AF69" s="1091"/>
      <c r="AG69" s="1091"/>
      <c r="AH69" s="1013"/>
      <c r="AI69" s="1013"/>
      <c r="AJ69" s="1013"/>
      <c r="AK69" s="1013"/>
      <c r="AL69" s="1013"/>
      <c r="AM69" s="1013"/>
      <c r="AN69" s="1013"/>
      <c r="AO69" s="1013"/>
      <c r="AP69" s="1013"/>
      <c r="AQ69" s="1013"/>
      <c r="AR69" s="1013"/>
      <c r="AS69" s="1014"/>
      <c r="AT69" s="1014"/>
      <c r="AU69" s="1014"/>
      <c r="AV69" s="1092"/>
      <c r="AW69" s="1092"/>
      <c r="AX69" s="1092"/>
      <c r="AY69" s="1092"/>
      <c r="AZ69" s="1092"/>
      <c r="BA69" s="1092"/>
      <c r="BB69" s="1092"/>
      <c r="BC69" s="1093"/>
      <c r="BD69" s="1093"/>
      <c r="BE69" s="1093"/>
      <c r="BF69" s="1093"/>
      <c r="BG69" s="1093"/>
      <c r="BH69" s="1093"/>
      <c r="BI69" s="1093"/>
      <c r="BJ69" s="1093"/>
      <c r="BK69" s="1093"/>
      <c r="BL69" s="1093"/>
    </row>
    <row r="70" spans="1:64" ht="15" customHeight="1">
      <c r="A70" s="1002"/>
      <c r="B70" s="554"/>
      <c r="C70" s="554"/>
      <c r="D70" s="554"/>
      <c r="E70" s="1095"/>
      <c r="F70" s="1095"/>
      <c r="G70" s="958"/>
      <c r="H70" s="958"/>
      <c r="I70" s="958"/>
      <c r="J70" s="958"/>
      <c r="K70" s="958"/>
      <c r="L70" s="958"/>
      <c r="M70" s="1002"/>
      <c r="N70" s="1002"/>
      <c r="O70" s="1094"/>
      <c r="P70" s="1094"/>
      <c r="Q70" s="1094"/>
      <c r="R70" s="1004"/>
      <c r="S70" s="1004"/>
      <c r="T70" s="1004"/>
      <c r="U70" s="1017"/>
      <c r="V70" s="1017"/>
      <c r="W70" s="1017"/>
      <c r="X70" s="958"/>
      <c r="Y70" s="1022"/>
      <c r="Z70" s="958"/>
      <c r="AA70" s="1022"/>
      <c r="AB70" s="1024"/>
      <c r="AC70" s="1022"/>
      <c r="AD70" s="1096"/>
      <c r="AE70" s="1077"/>
      <c r="AF70" s="1096"/>
      <c r="AG70" s="1077"/>
      <c r="AH70" s="1013"/>
      <c r="AI70" s="1013"/>
      <c r="AJ70" s="1013"/>
      <c r="AK70" s="1013"/>
      <c r="AL70" s="1013"/>
      <c r="AM70" s="1013"/>
      <c r="AN70" s="1013"/>
      <c r="AO70" s="1013"/>
      <c r="AP70" s="1013"/>
      <c r="AQ70" s="1013"/>
      <c r="AR70" s="1013"/>
      <c r="AS70" s="1014"/>
      <c r="AT70" s="1014"/>
      <c r="AU70" s="1014"/>
      <c r="AV70" s="958"/>
      <c r="AW70" s="958"/>
      <c r="AX70" s="958"/>
      <c r="AY70" s="958"/>
      <c r="AZ70" s="958"/>
      <c r="BA70" s="958"/>
      <c r="BB70" s="958"/>
      <c r="BC70" s="1093"/>
      <c r="BD70" s="1093"/>
      <c r="BE70" s="1093"/>
      <c r="BF70" s="1093"/>
      <c r="BG70" s="1093"/>
      <c r="BH70" s="1093"/>
      <c r="BI70" s="1093"/>
      <c r="BJ70" s="1093"/>
      <c r="BK70" s="1093"/>
      <c r="BL70" s="1093"/>
    </row>
    <row r="71" spans="1:64" ht="15" customHeight="1">
      <c r="A71" s="1002"/>
      <c r="B71" s="958"/>
      <c r="C71" s="958"/>
      <c r="D71" s="958"/>
      <c r="E71" s="958"/>
      <c r="F71" s="958"/>
      <c r="G71" s="958"/>
      <c r="H71" s="958"/>
      <c r="I71" s="958"/>
      <c r="J71" s="958"/>
      <c r="K71" s="958"/>
      <c r="L71" s="958"/>
      <c r="M71" s="1002"/>
      <c r="N71" s="1002"/>
      <c r="O71" s="1004"/>
      <c r="P71" s="1004"/>
      <c r="Q71" s="1004"/>
      <c r="R71" s="1004"/>
      <c r="S71" s="1004"/>
      <c r="T71" s="1004"/>
      <c r="U71" s="1011"/>
      <c r="V71" s="1011"/>
      <c r="W71" s="1011"/>
      <c r="X71" s="1011"/>
      <c r="Y71" s="958"/>
      <c r="Z71" s="958"/>
      <c r="AA71" s="958"/>
      <c r="AB71" s="1024"/>
      <c r="AC71" s="958"/>
      <c r="AD71" s="1091"/>
      <c r="AE71" s="1091"/>
      <c r="AF71" s="1091"/>
      <c r="AG71" s="1091"/>
      <c r="AH71" s="1013"/>
      <c r="AI71" s="1013"/>
      <c r="AJ71" s="1013"/>
      <c r="AK71" s="1013"/>
      <c r="AL71" s="1013"/>
      <c r="AM71" s="1013"/>
      <c r="AN71" s="1013"/>
      <c r="AO71" s="1013"/>
      <c r="AP71" s="1013"/>
      <c r="AQ71" s="1013"/>
      <c r="AR71" s="1013"/>
      <c r="AS71" s="1014"/>
      <c r="AT71" s="1014"/>
      <c r="AU71" s="1014"/>
      <c r="AV71" s="1092"/>
      <c r="AW71" s="1092"/>
      <c r="AX71" s="1092"/>
      <c r="AY71" s="1092"/>
      <c r="AZ71" s="1092"/>
      <c r="BA71" s="1092"/>
      <c r="BB71" s="1092"/>
      <c r="BC71" s="1093"/>
      <c r="BD71" s="1093"/>
      <c r="BE71" s="1093"/>
      <c r="BF71" s="1093"/>
      <c r="BG71" s="1093"/>
      <c r="BH71" s="1093"/>
      <c r="BI71" s="1093"/>
      <c r="BJ71" s="1093"/>
      <c r="BK71" s="1093"/>
      <c r="BL71" s="1093"/>
    </row>
    <row r="72" spans="1:64" ht="15" customHeight="1">
      <c r="A72" s="1002"/>
      <c r="B72" s="958"/>
      <c r="C72" s="958"/>
      <c r="D72" s="958"/>
      <c r="E72" s="958"/>
      <c r="F72" s="958"/>
      <c r="G72" s="958"/>
      <c r="H72" s="958"/>
      <c r="I72" s="958"/>
      <c r="J72" s="958"/>
      <c r="K72" s="958"/>
      <c r="L72" s="958"/>
      <c r="M72" s="1002"/>
      <c r="N72" s="1002"/>
      <c r="O72" s="1094"/>
      <c r="P72" s="1094"/>
      <c r="Q72" s="1094"/>
      <c r="R72" s="1004"/>
      <c r="S72" s="1004"/>
      <c r="T72" s="1004"/>
      <c r="U72" s="1011"/>
      <c r="V72" s="1011"/>
      <c r="W72" s="1011"/>
      <c r="X72" s="1011"/>
      <c r="Y72" s="958"/>
      <c r="Z72" s="958"/>
      <c r="AA72" s="958"/>
      <c r="AB72" s="1024"/>
      <c r="AC72" s="958"/>
      <c r="AD72" s="1091"/>
      <c r="AE72" s="1091"/>
      <c r="AF72" s="1091"/>
      <c r="AG72" s="1091"/>
      <c r="AH72" s="1013"/>
      <c r="AI72" s="1013"/>
      <c r="AJ72" s="1013"/>
      <c r="AK72" s="1013"/>
      <c r="AL72" s="1013"/>
      <c r="AM72" s="1013"/>
      <c r="AN72" s="1013"/>
      <c r="AO72" s="1013"/>
      <c r="AP72" s="1013"/>
      <c r="AQ72" s="1013"/>
      <c r="AR72" s="1013"/>
      <c r="AS72" s="1014"/>
      <c r="AT72" s="1014"/>
      <c r="AU72" s="1014"/>
      <c r="AV72" s="1092"/>
      <c r="AW72" s="1092"/>
      <c r="AX72" s="1092"/>
      <c r="AY72" s="1092"/>
      <c r="AZ72" s="1092"/>
      <c r="BA72" s="1092"/>
      <c r="BB72" s="1092"/>
      <c r="BC72" s="1093"/>
      <c r="BD72" s="1093"/>
      <c r="BE72" s="1093"/>
      <c r="BF72" s="1093"/>
      <c r="BG72" s="1093"/>
      <c r="BH72" s="1093"/>
      <c r="BI72" s="1093"/>
      <c r="BJ72" s="1093"/>
      <c r="BK72" s="1093"/>
      <c r="BL72" s="1093"/>
    </row>
    <row r="73" spans="1:64" ht="15" customHeight="1">
      <c r="A73" s="1002"/>
      <c r="B73" s="554"/>
      <c r="C73" s="554"/>
      <c r="D73" s="554"/>
      <c r="E73" s="1095"/>
      <c r="F73" s="1095"/>
      <c r="G73" s="958"/>
      <c r="H73" s="958"/>
      <c r="I73" s="958"/>
      <c r="J73" s="958"/>
      <c r="K73" s="958"/>
      <c r="L73" s="958"/>
      <c r="M73" s="1002"/>
      <c r="N73" s="1002"/>
      <c r="O73" s="1094"/>
      <c r="P73" s="1094"/>
      <c r="Q73" s="1094"/>
      <c r="R73" s="1004"/>
      <c r="S73" s="1004"/>
      <c r="T73" s="1004"/>
      <c r="U73" s="1017"/>
      <c r="V73" s="1017"/>
      <c r="W73" s="1017"/>
      <c r="X73" s="958"/>
      <c r="Y73" s="1022"/>
      <c r="Z73" s="958"/>
      <c r="AA73" s="1022"/>
      <c r="AB73" s="1024"/>
      <c r="AC73" s="1022"/>
      <c r="AD73" s="1096"/>
      <c r="AE73" s="1077"/>
      <c r="AF73" s="1096"/>
      <c r="AG73" s="1077"/>
      <c r="AH73" s="1013"/>
      <c r="AI73" s="1013"/>
      <c r="AJ73" s="1013"/>
      <c r="AK73" s="1013"/>
      <c r="AL73" s="1013"/>
      <c r="AM73" s="1013"/>
      <c r="AN73" s="1013"/>
      <c r="AO73" s="1013"/>
      <c r="AP73" s="1013"/>
      <c r="AQ73" s="1013"/>
      <c r="AR73" s="1013"/>
      <c r="AS73" s="1014"/>
      <c r="AT73" s="1014"/>
      <c r="AU73" s="1014"/>
      <c r="AV73" s="958"/>
      <c r="AW73" s="958"/>
      <c r="AX73" s="958"/>
      <c r="AY73" s="958"/>
      <c r="AZ73" s="958"/>
      <c r="BA73" s="958"/>
      <c r="BB73" s="958"/>
      <c r="BC73" s="1093"/>
      <c r="BD73" s="1093"/>
      <c r="BE73" s="1093"/>
      <c r="BF73" s="1093"/>
      <c r="BG73" s="1093"/>
      <c r="BH73" s="1093"/>
      <c r="BI73" s="1093"/>
      <c r="BJ73" s="1093"/>
      <c r="BK73" s="1093"/>
      <c r="BL73" s="1093"/>
    </row>
    <row r="74" spans="1:64" ht="14.1" customHeight="1">
      <c r="A74" s="1004"/>
      <c r="B74" s="1004"/>
      <c r="C74" s="1004"/>
      <c r="D74" s="1004"/>
      <c r="E74" s="1004"/>
      <c r="F74" s="1004"/>
      <c r="G74" s="1004"/>
      <c r="H74" s="1004"/>
      <c r="I74" s="1004"/>
      <c r="J74" s="1004"/>
      <c r="K74" s="1004"/>
      <c r="L74" s="1004"/>
      <c r="M74" s="1004"/>
      <c r="N74" s="1004"/>
      <c r="O74" s="1004"/>
      <c r="P74" s="1004"/>
      <c r="Q74" s="1004"/>
      <c r="R74" s="1004"/>
      <c r="S74" s="1004"/>
      <c r="T74" s="1004"/>
      <c r="U74" s="1004"/>
      <c r="V74" s="1004"/>
      <c r="W74" s="1004"/>
      <c r="X74" s="1026"/>
      <c r="Y74" s="1098"/>
      <c r="Z74" s="1021"/>
      <c r="AA74" s="1098"/>
      <c r="AB74" s="1024"/>
      <c r="AC74" s="1098"/>
      <c r="AD74" s="1025"/>
      <c r="AE74" s="1025"/>
      <c r="AF74" s="1025"/>
      <c r="AG74" s="1025"/>
      <c r="AH74" s="1099"/>
      <c r="AI74" s="1099"/>
      <c r="AJ74" s="1099"/>
      <c r="AK74" s="1099"/>
      <c r="AL74" s="1099"/>
      <c r="AM74" s="1099"/>
      <c r="AN74" s="1099"/>
      <c r="AO74" s="1099"/>
      <c r="AP74" s="1099"/>
      <c r="AQ74" s="1099"/>
      <c r="AR74" s="1099"/>
      <c r="AS74" s="1024"/>
      <c r="AT74" s="1024"/>
      <c r="AU74" s="1024"/>
      <c r="AV74" s="1026"/>
      <c r="AW74" s="1026"/>
      <c r="AX74" s="1026"/>
      <c r="AY74" s="1026"/>
      <c r="AZ74" s="1026"/>
      <c r="BA74" s="1026"/>
      <c r="BB74" s="1026"/>
      <c r="BC74" s="554"/>
      <c r="BD74" s="554"/>
      <c r="BE74" s="554"/>
      <c r="BF74" s="554"/>
      <c r="BG74" s="554"/>
      <c r="BH74" s="554"/>
      <c r="BI74" s="554"/>
      <c r="BJ74" s="554"/>
      <c r="BK74" s="554"/>
      <c r="BL74" s="554"/>
    </row>
    <row r="75" spans="1:64" ht="14.1" customHeight="1">
      <c r="A75" s="1004"/>
      <c r="B75" s="1004"/>
      <c r="C75" s="1004"/>
      <c r="D75" s="1004"/>
      <c r="E75" s="1004"/>
      <c r="F75" s="1004"/>
      <c r="G75" s="1004"/>
      <c r="H75" s="1004"/>
      <c r="I75" s="1004"/>
      <c r="J75" s="1004"/>
      <c r="K75" s="1004"/>
      <c r="L75" s="1004"/>
      <c r="M75" s="1004"/>
      <c r="N75" s="1004"/>
      <c r="O75" s="1004"/>
      <c r="P75" s="1004"/>
      <c r="Q75" s="1004"/>
      <c r="R75" s="1004"/>
      <c r="S75" s="1004"/>
      <c r="T75" s="1004"/>
      <c r="U75" s="1004"/>
      <c r="V75" s="1004"/>
      <c r="W75" s="1004"/>
      <c r="X75" s="1021"/>
      <c r="Y75" s="1098"/>
      <c r="Z75" s="1021"/>
      <c r="AA75" s="1098"/>
      <c r="AB75" s="1024"/>
      <c r="AC75" s="1098"/>
      <c r="AD75" s="1025"/>
      <c r="AE75" s="1025"/>
      <c r="AF75" s="1025"/>
      <c r="AG75" s="1025"/>
      <c r="AH75" s="1099"/>
      <c r="AI75" s="1099"/>
      <c r="AJ75" s="1099"/>
      <c r="AK75" s="1099"/>
      <c r="AL75" s="1099"/>
      <c r="AM75" s="1099"/>
      <c r="AN75" s="1099"/>
      <c r="AO75" s="1099"/>
      <c r="AP75" s="1099"/>
      <c r="AQ75" s="1099"/>
      <c r="AR75" s="1099"/>
      <c r="AS75" s="1024"/>
      <c r="AT75" s="1024"/>
      <c r="AU75" s="1024"/>
      <c r="AV75" s="1026"/>
      <c r="AW75" s="1026"/>
      <c r="AX75" s="1026"/>
      <c r="AY75" s="1026"/>
      <c r="AZ75" s="1026"/>
      <c r="BA75" s="1026"/>
      <c r="BB75" s="1026"/>
      <c r="BC75" s="554"/>
      <c r="BD75" s="554"/>
      <c r="BE75" s="554"/>
      <c r="BF75" s="554"/>
      <c r="BG75" s="554"/>
      <c r="BH75" s="554"/>
      <c r="BI75" s="554"/>
      <c r="BJ75" s="554"/>
      <c r="BK75" s="554"/>
      <c r="BL75" s="554"/>
    </row>
    <row r="76" spans="1:64">
      <c r="A76" s="735"/>
      <c r="B76" s="735"/>
      <c r="C76" s="992"/>
      <c r="D76" s="116"/>
      <c r="E76" s="116"/>
      <c r="F76" s="116"/>
      <c r="G76" s="116"/>
      <c r="H76" s="116"/>
      <c r="I76" s="116"/>
      <c r="J76" s="116"/>
      <c r="K76" s="116"/>
      <c r="L76" s="116"/>
      <c r="M76" s="116"/>
      <c r="N76" s="116"/>
      <c r="O76" s="116"/>
      <c r="P76" s="116"/>
      <c r="Q76" s="116"/>
      <c r="R76" s="116"/>
      <c r="S76" s="116"/>
      <c r="T76" s="116"/>
      <c r="U76" s="116"/>
      <c r="V76" s="116"/>
      <c r="W76" s="116"/>
      <c r="X76" s="116"/>
      <c r="Y76" s="116"/>
      <c r="Z76" s="116"/>
      <c r="AA76" s="116"/>
      <c r="AB76" s="116"/>
      <c r="AC76" s="116"/>
      <c r="AD76" s="116"/>
      <c r="AE76" s="116"/>
      <c r="AF76" s="116"/>
      <c r="AG76" s="116"/>
      <c r="AH76" s="116"/>
      <c r="AI76" s="116"/>
      <c r="AJ76" s="116"/>
      <c r="AK76" s="116"/>
      <c r="AL76" s="116"/>
      <c r="AM76" s="116"/>
      <c r="AN76" s="116"/>
      <c r="AO76" s="116"/>
      <c r="AP76" s="116"/>
      <c r="AQ76" s="116"/>
      <c r="AR76" s="116"/>
      <c r="AS76" s="116"/>
      <c r="AT76" s="116"/>
      <c r="AU76" s="116"/>
      <c r="AV76" s="116"/>
      <c r="AW76" s="116"/>
      <c r="AX76" s="116"/>
      <c r="AY76" s="116"/>
      <c r="AZ76" s="116"/>
      <c r="BA76" s="116"/>
      <c r="BB76" s="116"/>
      <c r="BC76" s="116"/>
      <c r="BD76" s="116"/>
      <c r="BE76" s="116"/>
      <c r="BF76" s="116"/>
      <c r="BG76" s="116"/>
      <c r="BH76" s="116"/>
      <c r="BI76" s="116"/>
      <c r="BJ76" s="116"/>
      <c r="BK76" s="116"/>
      <c r="BL76" s="735"/>
    </row>
    <row r="77" spans="1:64">
      <c r="A77" s="725"/>
      <c r="B77" s="725"/>
      <c r="C77" s="992"/>
      <c r="D77" s="116"/>
      <c r="E77" s="116"/>
      <c r="F77" s="116"/>
      <c r="G77" s="116"/>
      <c r="H77" s="116"/>
      <c r="I77" s="116"/>
      <c r="J77" s="116"/>
      <c r="K77" s="116"/>
      <c r="L77" s="116"/>
      <c r="M77" s="116"/>
      <c r="N77" s="116"/>
      <c r="O77" s="116"/>
      <c r="P77" s="116"/>
      <c r="Q77" s="116"/>
      <c r="R77" s="116"/>
      <c r="S77" s="116"/>
      <c r="T77" s="116"/>
      <c r="U77" s="116"/>
      <c r="V77" s="116"/>
      <c r="W77" s="116"/>
      <c r="X77" s="116"/>
      <c r="Y77" s="116"/>
      <c r="Z77" s="116"/>
      <c r="AA77" s="116"/>
      <c r="AB77" s="116"/>
      <c r="AC77" s="116"/>
      <c r="AD77" s="116"/>
      <c r="AE77" s="116"/>
      <c r="AF77" s="116"/>
      <c r="AG77" s="116"/>
      <c r="AH77" s="116"/>
      <c r="AI77" s="116"/>
      <c r="AJ77" s="116"/>
      <c r="AK77" s="116"/>
      <c r="AL77" s="116"/>
      <c r="AM77" s="116"/>
      <c r="AN77" s="116"/>
      <c r="AO77" s="116"/>
      <c r="AP77" s="116"/>
      <c r="AQ77" s="116"/>
      <c r="AR77" s="116"/>
      <c r="AS77" s="116"/>
      <c r="AT77" s="116"/>
      <c r="AU77" s="116"/>
      <c r="AV77" s="116"/>
      <c r="AW77" s="116"/>
      <c r="AX77" s="116"/>
      <c r="AY77" s="116"/>
      <c r="AZ77" s="116"/>
      <c r="BA77" s="116"/>
      <c r="BB77" s="116"/>
      <c r="BC77" s="116"/>
      <c r="BD77" s="116"/>
      <c r="BE77" s="116"/>
      <c r="BF77" s="116"/>
      <c r="BG77" s="116"/>
      <c r="BH77" s="116"/>
      <c r="BI77" s="116"/>
      <c r="BJ77" s="116"/>
      <c r="BK77" s="116"/>
      <c r="BL77" s="735"/>
    </row>
    <row r="78" spans="1:64">
      <c r="A78" s="735"/>
      <c r="B78" s="735"/>
      <c r="C78" s="992"/>
      <c r="D78" s="119"/>
      <c r="E78" s="119"/>
      <c r="F78" s="119"/>
      <c r="G78" s="119"/>
      <c r="H78" s="119"/>
      <c r="I78" s="119"/>
      <c r="J78" s="119"/>
      <c r="K78" s="119"/>
      <c r="L78" s="119"/>
      <c r="M78" s="119"/>
      <c r="N78" s="119"/>
      <c r="O78" s="119"/>
      <c r="P78" s="119"/>
      <c r="Q78" s="119"/>
      <c r="R78" s="119"/>
      <c r="S78" s="119"/>
      <c r="T78" s="119"/>
      <c r="U78" s="119"/>
      <c r="V78" s="119"/>
      <c r="W78" s="119"/>
      <c r="X78" s="119"/>
      <c r="Y78" s="119"/>
      <c r="Z78" s="119"/>
      <c r="AA78" s="119"/>
      <c r="AB78" s="119"/>
      <c r="AC78" s="119"/>
      <c r="AD78" s="119"/>
      <c r="AE78" s="119"/>
      <c r="AF78" s="119"/>
      <c r="AG78" s="119"/>
      <c r="AH78" s="119"/>
      <c r="AI78" s="119"/>
      <c r="AJ78" s="119"/>
      <c r="AK78" s="119"/>
      <c r="AL78" s="119"/>
      <c r="AM78" s="119"/>
      <c r="AN78" s="119"/>
      <c r="AO78" s="119"/>
      <c r="AP78" s="119"/>
      <c r="AQ78" s="119"/>
      <c r="AR78" s="119"/>
      <c r="AS78" s="119"/>
      <c r="AT78" s="119"/>
      <c r="AU78" s="119"/>
      <c r="AV78" s="119"/>
      <c r="AW78" s="119"/>
      <c r="AX78" s="119"/>
      <c r="AY78" s="119"/>
      <c r="AZ78" s="119"/>
      <c r="BA78" s="119"/>
      <c r="BB78" s="119"/>
      <c r="BC78" s="119"/>
      <c r="BD78" s="119"/>
      <c r="BE78" s="119"/>
      <c r="BF78" s="119"/>
      <c r="BG78" s="119"/>
      <c r="BH78" s="119"/>
      <c r="BI78" s="119"/>
      <c r="BJ78" s="119"/>
      <c r="BK78" s="119"/>
      <c r="BL78" s="735"/>
    </row>
    <row r="79" spans="1:64">
      <c r="A79" s="735"/>
      <c r="B79" s="735"/>
      <c r="C79" s="993"/>
      <c r="D79" s="1029"/>
      <c r="E79" s="1029"/>
      <c r="F79" s="1029"/>
      <c r="G79" s="1029"/>
      <c r="H79" s="1029"/>
      <c r="I79" s="1029"/>
      <c r="J79" s="1029"/>
      <c r="K79" s="1029"/>
      <c r="L79" s="1029"/>
      <c r="M79" s="1029"/>
      <c r="N79" s="1029"/>
      <c r="O79" s="1029"/>
      <c r="P79" s="1029"/>
      <c r="Q79" s="1029"/>
      <c r="R79" s="1029"/>
      <c r="S79" s="1029"/>
      <c r="T79" s="1029"/>
      <c r="U79" s="1029"/>
      <c r="V79" s="1029"/>
      <c r="W79" s="1029"/>
      <c r="X79" s="1029"/>
      <c r="Y79" s="1029"/>
      <c r="Z79" s="1029"/>
      <c r="AA79" s="1029"/>
      <c r="AB79" s="1029"/>
      <c r="AC79" s="1029"/>
      <c r="AD79" s="1029"/>
      <c r="AE79" s="1029"/>
      <c r="AF79" s="1029"/>
      <c r="AG79" s="1029"/>
      <c r="AH79" s="1029"/>
      <c r="AI79" s="1029"/>
      <c r="AJ79" s="1029"/>
      <c r="AK79" s="1029"/>
      <c r="AL79" s="1029"/>
      <c r="AM79" s="1029"/>
      <c r="AN79" s="1029"/>
      <c r="AO79" s="1029"/>
      <c r="AP79" s="1029"/>
      <c r="AQ79" s="1029"/>
      <c r="AR79" s="1029"/>
      <c r="AS79" s="1029"/>
      <c r="AT79" s="1029"/>
      <c r="AU79" s="1029"/>
      <c r="AV79" s="1029"/>
      <c r="AW79" s="1029"/>
      <c r="AX79" s="1029"/>
      <c r="AY79" s="1029"/>
      <c r="AZ79" s="1029"/>
      <c r="BA79" s="1029"/>
      <c r="BB79" s="1029"/>
      <c r="BC79" s="1029"/>
      <c r="BD79" s="1029"/>
      <c r="BE79" s="1029"/>
      <c r="BF79" s="1029"/>
      <c r="BG79" s="1029"/>
      <c r="BH79" s="1029"/>
      <c r="BI79" s="1029"/>
      <c r="BJ79" s="1029"/>
      <c r="BK79" s="1029"/>
      <c r="BL79" s="1029"/>
    </row>
    <row r="80" spans="1:64">
      <c r="A80" s="735"/>
      <c r="B80" s="994"/>
      <c r="C80" s="993"/>
      <c r="D80" s="1029"/>
      <c r="E80" s="1029"/>
      <c r="F80" s="1029"/>
      <c r="G80" s="1029"/>
      <c r="H80" s="1029"/>
      <c r="I80" s="1029"/>
      <c r="J80" s="1029"/>
      <c r="K80" s="1029"/>
      <c r="L80" s="1029"/>
      <c r="M80" s="1029"/>
      <c r="N80" s="1029"/>
      <c r="O80" s="1029"/>
      <c r="P80" s="1029"/>
      <c r="Q80" s="1029"/>
      <c r="R80" s="1029"/>
      <c r="S80" s="1029"/>
      <c r="T80" s="1029"/>
      <c r="U80" s="1029"/>
      <c r="V80" s="1029"/>
      <c r="W80" s="1029"/>
      <c r="X80" s="1029"/>
      <c r="Y80" s="1029"/>
      <c r="Z80" s="1029"/>
      <c r="AA80" s="1029"/>
      <c r="AB80" s="1029"/>
      <c r="AC80" s="1029"/>
      <c r="AD80" s="1029"/>
      <c r="AE80" s="1029"/>
      <c r="AF80" s="1029"/>
      <c r="AG80" s="1029"/>
      <c r="AH80" s="1029"/>
      <c r="AI80" s="1029"/>
      <c r="AJ80" s="1029"/>
      <c r="AK80" s="1029"/>
      <c r="AL80" s="1029"/>
      <c r="AM80" s="1029"/>
      <c r="AN80" s="1029"/>
      <c r="AO80" s="1029"/>
      <c r="AP80" s="1029"/>
      <c r="AQ80" s="1029"/>
      <c r="AR80" s="1029"/>
      <c r="AS80" s="1029"/>
      <c r="AT80" s="1029"/>
      <c r="AU80" s="1029"/>
      <c r="AV80" s="1029"/>
      <c r="AW80" s="1029"/>
      <c r="AX80" s="1029"/>
      <c r="AY80" s="1029"/>
      <c r="AZ80" s="1029"/>
      <c r="BA80" s="1029"/>
      <c r="BB80" s="1029"/>
      <c r="BC80" s="1029"/>
      <c r="BD80" s="1029"/>
      <c r="BE80" s="1029"/>
      <c r="BF80" s="1029"/>
      <c r="BG80" s="1029"/>
      <c r="BH80" s="1029"/>
      <c r="BI80" s="1029"/>
      <c r="BJ80" s="1029"/>
      <c r="BK80" s="1029"/>
      <c r="BL80" s="1029"/>
    </row>
    <row r="81" spans="1:64">
      <c r="A81" s="735"/>
      <c r="B81" s="735"/>
      <c r="C81" s="993"/>
      <c r="D81" s="1029"/>
      <c r="E81" s="1029"/>
      <c r="F81" s="1029"/>
      <c r="G81" s="1029"/>
      <c r="H81" s="1029"/>
      <c r="I81" s="1029"/>
      <c r="J81" s="1029"/>
      <c r="K81" s="1029"/>
      <c r="L81" s="1029"/>
      <c r="M81" s="1029"/>
      <c r="N81" s="1029"/>
      <c r="O81" s="1029"/>
      <c r="P81" s="1029"/>
      <c r="Q81" s="1029"/>
      <c r="R81" s="1029"/>
      <c r="S81" s="1029"/>
      <c r="T81" s="1029"/>
      <c r="U81" s="1029"/>
      <c r="V81" s="1029"/>
      <c r="W81" s="1029"/>
      <c r="X81" s="1029"/>
      <c r="Y81" s="1029"/>
      <c r="Z81" s="1029"/>
      <c r="AA81" s="1029"/>
      <c r="AB81" s="1029"/>
      <c r="AC81" s="1029"/>
      <c r="AD81" s="1029"/>
      <c r="AE81" s="1029"/>
      <c r="AF81" s="1029"/>
      <c r="AG81" s="1029"/>
      <c r="AH81" s="1029"/>
      <c r="AI81" s="1029"/>
      <c r="AJ81" s="1029"/>
      <c r="AK81" s="1029"/>
      <c r="AL81" s="1029"/>
      <c r="AM81" s="1029"/>
      <c r="AN81" s="1029"/>
      <c r="AO81" s="1029"/>
      <c r="AP81" s="1029"/>
      <c r="AQ81" s="1029"/>
      <c r="AR81" s="1029"/>
      <c r="AS81" s="1029"/>
      <c r="AT81" s="1029"/>
      <c r="AU81" s="1029"/>
      <c r="AV81" s="1029"/>
      <c r="AW81" s="1029"/>
      <c r="AX81" s="1029"/>
      <c r="AY81" s="1029"/>
      <c r="AZ81" s="1029"/>
      <c r="BA81" s="1029"/>
      <c r="BB81" s="1029"/>
      <c r="BC81" s="1029"/>
      <c r="BD81" s="1029"/>
      <c r="BE81" s="1029"/>
      <c r="BF81" s="1029"/>
      <c r="BG81" s="1029"/>
      <c r="BH81" s="1029"/>
      <c r="BI81" s="1029"/>
      <c r="BJ81" s="1029"/>
      <c r="BK81" s="1029"/>
      <c r="BL81" s="1029"/>
    </row>
    <row r="82" spans="1:64">
      <c r="A82" s="735"/>
      <c r="B82" s="735"/>
      <c r="C82" s="993"/>
      <c r="D82" s="1029"/>
      <c r="E82" s="1029"/>
      <c r="F82" s="1029"/>
      <c r="G82" s="1029"/>
      <c r="H82" s="1029"/>
      <c r="I82" s="1029"/>
      <c r="J82" s="1029"/>
      <c r="K82" s="1029"/>
      <c r="L82" s="1029"/>
      <c r="M82" s="1029"/>
      <c r="N82" s="1029"/>
      <c r="O82" s="1029"/>
      <c r="P82" s="1029"/>
      <c r="Q82" s="1029"/>
      <c r="R82" s="1029"/>
      <c r="S82" s="1029"/>
      <c r="T82" s="1029"/>
      <c r="U82" s="1029"/>
      <c r="V82" s="1029"/>
      <c r="W82" s="1029"/>
      <c r="X82" s="1029"/>
      <c r="Y82" s="1029"/>
      <c r="Z82" s="1029"/>
      <c r="AA82" s="1029"/>
      <c r="AB82" s="1029"/>
      <c r="AC82" s="1029"/>
      <c r="AD82" s="1029"/>
      <c r="AE82" s="1029"/>
      <c r="AF82" s="1029"/>
      <c r="AG82" s="1029"/>
      <c r="AH82" s="1029"/>
      <c r="AI82" s="1029"/>
      <c r="AJ82" s="1029"/>
      <c r="AK82" s="1029"/>
      <c r="AL82" s="1029"/>
      <c r="AM82" s="1029"/>
      <c r="AN82" s="1029"/>
      <c r="AO82" s="1029"/>
      <c r="AP82" s="1029"/>
      <c r="AQ82" s="1029"/>
      <c r="AR82" s="1029"/>
      <c r="AS82" s="1029"/>
      <c r="AT82" s="1029"/>
      <c r="AU82" s="1029"/>
      <c r="AV82" s="1029"/>
      <c r="AW82" s="1029"/>
      <c r="AX82" s="1029"/>
      <c r="AY82" s="1029"/>
      <c r="AZ82" s="1029"/>
      <c r="BA82" s="1029"/>
      <c r="BB82" s="1029"/>
      <c r="BC82" s="1029"/>
      <c r="BD82" s="1029"/>
      <c r="BE82" s="1029"/>
      <c r="BF82" s="1029"/>
      <c r="BG82" s="1029"/>
      <c r="BH82" s="1029"/>
      <c r="BI82" s="1029"/>
      <c r="BJ82" s="1029"/>
      <c r="BK82" s="1029"/>
      <c r="BL82" s="1029"/>
    </row>
    <row r="83" spans="1:64">
      <c r="A83" s="735"/>
      <c r="B83" s="735"/>
      <c r="C83" s="1100"/>
      <c r="D83" s="1029"/>
      <c r="E83" s="1029"/>
      <c r="F83" s="1029"/>
      <c r="G83" s="1029"/>
      <c r="H83" s="1029"/>
      <c r="I83" s="1029"/>
      <c r="J83" s="1029"/>
      <c r="K83" s="1029"/>
      <c r="L83" s="1029"/>
      <c r="M83" s="1029"/>
      <c r="N83" s="1029"/>
      <c r="O83" s="1029"/>
      <c r="P83" s="1029"/>
      <c r="Q83" s="1029"/>
      <c r="R83" s="1029"/>
      <c r="S83" s="1029"/>
      <c r="T83" s="1029"/>
      <c r="U83" s="1029"/>
      <c r="V83" s="1029"/>
      <c r="W83" s="1029"/>
      <c r="X83" s="1029"/>
      <c r="Y83" s="1029"/>
      <c r="Z83" s="1029"/>
      <c r="AA83" s="1029"/>
      <c r="AB83" s="1029"/>
      <c r="AC83" s="1029"/>
      <c r="AD83" s="1029"/>
      <c r="AE83" s="1029"/>
      <c r="AF83" s="1029"/>
      <c r="AG83" s="1029"/>
      <c r="AH83" s="1029"/>
      <c r="AI83" s="1029"/>
      <c r="AJ83" s="1029"/>
      <c r="AK83" s="1029"/>
      <c r="AL83" s="1029"/>
      <c r="AM83" s="1029"/>
      <c r="AN83" s="1029"/>
      <c r="AO83" s="1029"/>
      <c r="AP83" s="1029"/>
      <c r="AQ83" s="1029"/>
      <c r="AR83" s="1029"/>
      <c r="AS83" s="1029"/>
      <c r="AT83" s="1029"/>
      <c r="AU83" s="1029"/>
      <c r="AV83" s="1029"/>
      <c r="AW83" s="1029"/>
      <c r="AX83" s="1029"/>
      <c r="AY83" s="1029"/>
      <c r="AZ83" s="1029"/>
      <c r="BA83" s="1029"/>
      <c r="BB83" s="1029"/>
      <c r="BC83" s="1029"/>
      <c r="BD83" s="1029"/>
      <c r="BE83" s="1029"/>
      <c r="BF83" s="1029"/>
      <c r="BG83" s="1029"/>
      <c r="BH83" s="1029"/>
      <c r="BI83" s="1029"/>
      <c r="BJ83" s="1029"/>
      <c r="BK83" s="1029"/>
      <c r="BL83" s="735"/>
    </row>
    <row r="84" spans="1:64">
      <c r="A84" s="735"/>
      <c r="B84" s="735"/>
      <c r="C84" s="1101"/>
      <c r="D84" s="1029"/>
      <c r="E84" s="1029"/>
      <c r="F84" s="1029"/>
      <c r="G84" s="1029"/>
      <c r="H84" s="1029"/>
      <c r="I84" s="1029"/>
      <c r="J84" s="1029"/>
      <c r="K84" s="1029"/>
      <c r="L84" s="1029"/>
      <c r="M84" s="1029"/>
      <c r="N84" s="1029"/>
      <c r="O84" s="1029"/>
      <c r="P84" s="1029"/>
      <c r="Q84" s="1029"/>
      <c r="R84" s="1029"/>
      <c r="S84" s="1029"/>
      <c r="T84" s="1029"/>
      <c r="U84" s="1029"/>
      <c r="V84" s="1029"/>
      <c r="W84" s="1029"/>
      <c r="X84" s="1029"/>
      <c r="Y84" s="1029"/>
      <c r="Z84" s="1029"/>
      <c r="AA84" s="1029"/>
      <c r="AB84" s="1029"/>
      <c r="AC84" s="1029"/>
      <c r="AD84" s="1029"/>
      <c r="AE84" s="1029"/>
      <c r="AF84" s="1029"/>
      <c r="AG84" s="1029"/>
      <c r="AH84" s="1029"/>
      <c r="AI84" s="1029"/>
      <c r="AJ84" s="1029"/>
      <c r="AK84" s="1029"/>
      <c r="AL84" s="1029"/>
      <c r="AM84" s="1029"/>
      <c r="AN84" s="1029"/>
      <c r="AO84" s="1029"/>
      <c r="AP84" s="1029"/>
      <c r="AQ84" s="1029"/>
      <c r="AR84" s="1029"/>
      <c r="AS84" s="1029"/>
      <c r="AT84" s="1029"/>
      <c r="AU84" s="1029"/>
      <c r="AV84" s="1029"/>
      <c r="AW84" s="1029"/>
      <c r="AX84" s="1029"/>
      <c r="AY84" s="1029"/>
      <c r="AZ84" s="1029"/>
      <c r="BA84" s="1029"/>
      <c r="BB84" s="1029"/>
      <c r="BC84" s="1029"/>
      <c r="BD84" s="1029"/>
      <c r="BE84" s="1029"/>
      <c r="BF84" s="1029"/>
      <c r="BG84" s="1029"/>
      <c r="BH84" s="1029"/>
      <c r="BI84" s="1029"/>
      <c r="BJ84" s="1029"/>
      <c r="BK84" s="1029"/>
      <c r="BL84" s="735"/>
    </row>
    <row r="85" spans="1:64">
      <c r="C85" s="995"/>
      <c r="D85" s="735"/>
      <c r="E85" s="735"/>
      <c r="F85" s="735"/>
      <c r="G85" s="735"/>
      <c r="H85" s="735"/>
      <c r="I85" s="735"/>
      <c r="J85" s="735"/>
      <c r="K85" s="735"/>
      <c r="L85" s="735"/>
      <c r="M85" s="735"/>
      <c r="N85" s="735"/>
      <c r="O85" s="735"/>
      <c r="P85" s="735"/>
      <c r="Q85" s="735"/>
      <c r="R85" s="735"/>
      <c r="S85" s="735"/>
      <c r="T85" s="735"/>
      <c r="U85" s="735"/>
      <c r="V85" s="735"/>
      <c r="W85" s="735"/>
      <c r="X85" s="735"/>
      <c r="Y85" s="735"/>
      <c r="Z85" s="735"/>
      <c r="AA85" s="735"/>
      <c r="AB85" s="735"/>
      <c r="AC85" s="735"/>
      <c r="AD85" s="735"/>
      <c r="AE85" s="735"/>
      <c r="AF85" s="735"/>
      <c r="AG85" s="735"/>
      <c r="AH85" s="735"/>
      <c r="AI85" s="735"/>
      <c r="AJ85" s="735"/>
      <c r="AK85" s="735"/>
      <c r="AL85" s="735"/>
      <c r="AM85" s="735"/>
      <c r="AN85" s="735"/>
      <c r="AO85" s="735"/>
      <c r="AP85" s="735"/>
      <c r="AQ85" s="735"/>
      <c r="AR85" s="735"/>
      <c r="AS85" s="735"/>
      <c r="AT85" s="735"/>
      <c r="AU85" s="735"/>
      <c r="AV85" s="735"/>
      <c r="AW85" s="735"/>
      <c r="AX85" s="735"/>
      <c r="AY85" s="735"/>
      <c r="AZ85" s="735"/>
      <c r="BA85" s="735"/>
      <c r="BB85" s="735"/>
      <c r="BC85" s="735"/>
      <c r="BD85" s="735"/>
      <c r="BE85" s="735"/>
      <c r="BF85" s="735"/>
      <c r="BG85" s="735"/>
      <c r="BH85" s="735"/>
      <c r="BI85" s="735"/>
      <c r="BJ85" s="735"/>
      <c r="BK85" s="735"/>
    </row>
  </sheetData>
  <sheetProtection algorithmName="SHA-512" hashValue="HDbM4b/EWzm2/yZHzmtdVjtmhiG/zfRj9Cmv+jureVv9+rNtsGgDWFzuBVaSrhaPSyXUvovpaPegoVTSVKs0Qw==" saltValue="Nw/UBYtDKVTnV2aAY4PrHA==" spinCount="100000" sheet="1" objects="1" scenarios="1"/>
  <mergeCells count="288">
    <mergeCell ref="D41:BI41"/>
    <mergeCell ref="A3:BL3"/>
    <mergeCell ref="AY32:BB33"/>
    <mergeCell ref="BC32:BL33"/>
    <mergeCell ref="A34:B34"/>
    <mergeCell ref="D34:BI35"/>
    <mergeCell ref="D36:BI36"/>
    <mergeCell ref="AK31:AN31"/>
    <mergeCell ref="AO31:AR31"/>
    <mergeCell ref="AV31:AX31"/>
    <mergeCell ref="A32:W33"/>
    <mergeCell ref="AD32:AE33"/>
    <mergeCell ref="AF32:AG33"/>
    <mergeCell ref="AH32:AR33"/>
    <mergeCell ref="AS32:AU33"/>
    <mergeCell ref="AV32:AX33"/>
    <mergeCell ref="AO29:AR29"/>
    <mergeCell ref="AS29:AU31"/>
    <mergeCell ref="AV29:AX30"/>
    <mergeCell ref="BC29:BL31"/>
    <mergeCell ref="R29:T31"/>
    <mergeCell ref="U29:W30"/>
    <mergeCell ref="X29:X30"/>
    <mergeCell ref="Y29:Y30"/>
    <mergeCell ref="C37:C38"/>
    <mergeCell ref="D37:BI38"/>
    <mergeCell ref="C39:C40"/>
    <mergeCell ref="D39:BI40"/>
    <mergeCell ref="AH30:AJ30"/>
    <mergeCell ref="AK30:AN30"/>
    <mergeCell ref="AO30:AR30"/>
    <mergeCell ref="U31:W31"/>
    <mergeCell ref="AH31:AJ31"/>
    <mergeCell ref="AB29:AB30"/>
    <mergeCell ref="AC29:AC30"/>
    <mergeCell ref="AD29:AE30"/>
    <mergeCell ref="AF29:AG30"/>
    <mergeCell ref="AH29:AJ29"/>
    <mergeCell ref="AK29:AN29"/>
    <mergeCell ref="Z29:Z30"/>
    <mergeCell ref="AA29:AA30"/>
    <mergeCell ref="U28:W28"/>
    <mergeCell ref="A26:A28"/>
    <mergeCell ref="B26:F27"/>
    <mergeCell ref="G26:L28"/>
    <mergeCell ref="M26:M28"/>
    <mergeCell ref="N26:N28"/>
    <mergeCell ref="O26:Q26"/>
    <mergeCell ref="R26:T28"/>
    <mergeCell ref="A29:A31"/>
    <mergeCell ref="B29:F30"/>
    <mergeCell ref="G29:L31"/>
    <mergeCell ref="M29:M31"/>
    <mergeCell ref="N29:N31"/>
    <mergeCell ref="O29:Q29"/>
    <mergeCell ref="B31:D31"/>
    <mergeCell ref="E31:F31"/>
    <mergeCell ref="B28:D28"/>
    <mergeCell ref="E28:F28"/>
    <mergeCell ref="O30:Q31"/>
    <mergeCell ref="AH28:AJ28"/>
    <mergeCell ref="AK28:AN28"/>
    <mergeCell ref="AO28:AR28"/>
    <mergeCell ref="AS26:AU28"/>
    <mergeCell ref="AV26:AX27"/>
    <mergeCell ref="AO23:AR23"/>
    <mergeCell ref="AS23:AU25"/>
    <mergeCell ref="BC26:BL28"/>
    <mergeCell ref="AH27:AJ27"/>
    <mergeCell ref="AK27:AN27"/>
    <mergeCell ref="AO27:AR27"/>
    <mergeCell ref="AV28:AX28"/>
    <mergeCell ref="BC23:BL25"/>
    <mergeCell ref="AC26:AC27"/>
    <mergeCell ref="AD26:AE27"/>
    <mergeCell ref="AF26:AG27"/>
    <mergeCell ref="AH26:AJ26"/>
    <mergeCell ref="AK26:AN26"/>
    <mergeCell ref="AO26:AR26"/>
    <mergeCell ref="U26:W27"/>
    <mergeCell ref="X26:X27"/>
    <mergeCell ref="Y26:Y27"/>
    <mergeCell ref="Z26:Z27"/>
    <mergeCell ref="AA26:AA27"/>
    <mergeCell ref="AB26:AB27"/>
    <mergeCell ref="A23:A25"/>
    <mergeCell ref="B23:F24"/>
    <mergeCell ref="G23:L25"/>
    <mergeCell ref="M23:M25"/>
    <mergeCell ref="N23:N25"/>
    <mergeCell ref="B25:D25"/>
    <mergeCell ref="E25:F25"/>
    <mergeCell ref="O27:Q28"/>
    <mergeCell ref="AV23:AX24"/>
    <mergeCell ref="O24:Q25"/>
    <mergeCell ref="AH24:AJ24"/>
    <mergeCell ref="AK24:AN24"/>
    <mergeCell ref="AO24:AR24"/>
    <mergeCell ref="U25:W25"/>
    <mergeCell ref="AH25:AJ25"/>
    <mergeCell ref="AB23:AB24"/>
    <mergeCell ref="AC23:AC24"/>
    <mergeCell ref="AD23:AE24"/>
    <mergeCell ref="AF23:AG24"/>
    <mergeCell ref="AH23:AJ23"/>
    <mergeCell ref="AK23:AN23"/>
    <mergeCell ref="R23:T25"/>
    <mergeCell ref="U23:W24"/>
    <mergeCell ref="X23:X24"/>
    <mergeCell ref="Y23:Y24"/>
    <mergeCell ref="Z23:Z24"/>
    <mergeCell ref="AA23:AA24"/>
    <mergeCell ref="O23:Q23"/>
    <mergeCell ref="AK25:AN25"/>
    <mergeCell ref="AO25:AR25"/>
    <mergeCell ref="AV25:AX25"/>
    <mergeCell ref="AV20:AX21"/>
    <mergeCell ref="BC20:BL22"/>
    <mergeCell ref="O21:Q22"/>
    <mergeCell ref="AH21:AJ21"/>
    <mergeCell ref="AK21:AN21"/>
    <mergeCell ref="AO21:AR21"/>
    <mergeCell ref="AV22:AX22"/>
    <mergeCell ref="AC20:AC21"/>
    <mergeCell ref="AD20:AE21"/>
    <mergeCell ref="AF20:AG21"/>
    <mergeCell ref="AH20:AJ20"/>
    <mergeCell ref="AK20:AN20"/>
    <mergeCell ref="AO20:AR20"/>
    <mergeCell ref="U20:W21"/>
    <mergeCell ref="X20:X21"/>
    <mergeCell ref="Y20:Y21"/>
    <mergeCell ref="Z20:Z21"/>
    <mergeCell ref="AA20:AA21"/>
    <mergeCell ref="AB20:AB21"/>
    <mergeCell ref="AV19:AX19"/>
    <mergeCell ref="A20:A22"/>
    <mergeCell ref="B20:F21"/>
    <mergeCell ref="G20:L22"/>
    <mergeCell ref="M20:M22"/>
    <mergeCell ref="N20:N22"/>
    <mergeCell ref="O20:Q20"/>
    <mergeCell ref="R20:T22"/>
    <mergeCell ref="A17:A19"/>
    <mergeCell ref="B17:F18"/>
    <mergeCell ref="G17:L19"/>
    <mergeCell ref="M17:M19"/>
    <mergeCell ref="N17:N19"/>
    <mergeCell ref="B19:D19"/>
    <mergeCell ref="E19:F19"/>
    <mergeCell ref="B22:D22"/>
    <mergeCell ref="E22:F22"/>
    <mergeCell ref="U22:W22"/>
    <mergeCell ref="AH22:AJ22"/>
    <mergeCell ref="AK22:AN22"/>
    <mergeCell ref="AO17:AR17"/>
    <mergeCell ref="AS17:AU19"/>
    <mergeCell ref="AO22:AR22"/>
    <mergeCell ref="AS20:AU22"/>
    <mergeCell ref="AB14:AB15"/>
    <mergeCell ref="AV17:AX18"/>
    <mergeCell ref="BC17:BL19"/>
    <mergeCell ref="O18:Q19"/>
    <mergeCell ref="AH18:AJ18"/>
    <mergeCell ref="AK18:AN18"/>
    <mergeCell ref="AO18:AR18"/>
    <mergeCell ref="U19:W19"/>
    <mergeCell ref="AH19:AJ19"/>
    <mergeCell ref="AB17:AB18"/>
    <mergeCell ref="AC17:AC18"/>
    <mergeCell ref="AD17:AE18"/>
    <mergeCell ref="AF17:AG18"/>
    <mergeCell ref="AH17:AJ17"/>
    <mergeCell ref="AK17:AN17"/>
    <mergeCell ref="R17:T19"/>
    <mergeCell ref="U17:W18"/>
    <mergeCell ref="X17:X18"/>
    <mergeCell ref="Y17:Y18"/>
    <mergeCell ref="Z17:Z18"/>
    <mergeCell ref="AA17:AA18"/>
    <mergeCell ref="O17:Q17"/>
    <mergeCell ref="AK19:AN19"/>
    <mergeCell ref="AO19:AR19"/>
    <mergeCell ref="U16:W16"/>
    <mergeCell ref="AH16:AJ16"/>
    <mergeCell ref="AK16:AN16"/>
    <mergeCell ref="AO11:AR11"/>
    <mergeCell ref="AS11:AU13"/>
    <mergeCell ref="AO16:AR16"/>
    <mergeCell ref="AS14:AU16"/>
    <mergeCell ref="U14:W15"/>
    <mergeCell ref="X14:X15"/>
    <mergeCell ref="Y14:Y15"/>
    <mergeCell ref="Z14:Z15"/>
    <mergeCell ref="AA14:AA15"/>
    <mergeCell ref="AV14:AX15"/>
    <mergeCell ref="BC14:BL16"/>
    <mergeCell ref="AH15:AJ15"/>
    <mergeCell ref="AK15:AN15"/>
    <mergeCell ref="AO15:AR15"/>
    <mergeCell ref="AV16:AX16"/>
    <mergeCell ref="AC14:AC15"/>
    <mergeCell ref="AD14:AE15"/>
    <mergeCell ref="AF14:AG15"/>
    <mergeCell ref="AH14:AJ14"/>
    <mergeCell ref="AK14:AN14"/>
    <mergeCell ref="AO14:AR14"/>
    <mergeCell ref="A14:A16"/>
    <mergeCell ref="B14:F15"/>
    <mergeCell ref="G14:L16"/>
    <mergeCell ref="M14:M16"/>
    <mergeCell ref="N14:N16"/>
    <mergeCell ref="O14:Q14"/>
    <mergeCell ref="R14:T16"/>
    <mergeCell ref="A11:A13"/>
    <mergeCell ref="B11:F12"/>
    <mergeCell ref="G11:L13"/>
    <mergeCell ref="M11:M13"/>
    <mergeCell ref="N11:N13"/>
    <mergeCell ref="B13:D13"/>
    <mergeCell ref="E13:F13"/>
    <mergeCell ref="B16:D16"/>
    <mergeCell ref="E16:F16"/>
    <mergeCell ref="O15:Q16"/>
    <mergeCell ref="AV11:AX12"/>
    <mergeCell ref="BC11:BL13"/>
    <mergeCell ref="O12:Q13"/>
    <mergeCell ref="AH12:AJ12"/>
    <mergeCell ref="AK12:AN12"/>
    <mergeCell ref="AO12:AR12"/>
    <mergeCell ref="U13:W13"/>
    <mergeCell ref="AH13:AJ13"/>
    <mergeCell ref="AB11:AB12"/>
    <mergeCell ref="AC11:AC12"/>
    <mergeCell ref="AD11:AE12"/>
    <mergeCell ref="AF11:AG12"/>
    <mergeCell ref="AH11:AJ11"/>
    <mergeCell ref="AK11:AN11"/>
    <mergeCell ref="R11:T13"/>
    <mergeCell ref="U11:W12"/>
    <mergeCell ref="X11:X12"/>
    <mergeCell ref="Y11:Y12"/>
    <mergeCell ref="Z11:Z12"/>
    <mergeCell ref="AA11:AA12"/>
    <mergeCell ref="O11:Q11"/>
    <mergeCell ref="AK13:AN13"/>
    <mergeCell ref="AO13:AR13"/>
    <mergeCell ref="AV13:AX13"/>
    <mergeCell ref="E9:F10"/>
    <mergeCell ref="AH9:AJ9"/>
    <mergeCell ref="AK9:AN9"/>
    <mergeCell ref="AO9:AR9"/>
    <mergeCell ref="AV9:AX10"/>
    <mergeCell ref="AD10:AE10"/>
    <mergeCell ref="AF10:AG10"/>
    <mergeCell ref="AH10:AJ10"/>
    <mergeCell ref="AK10:AN10"/>
    <mergeCell ref="O8:Q10"/>
    <mergeCell ref="U8:W10"/>
    <mergeCell ref="X8:Y10"/>
    <mergeCell ref="AH8:AJ8"/>
    <mergeCell ref="AK8:AN8"/>
    <mergeCell ref="AO8:AR8"/>
    <mergeCell ref="AO10:AR10"/>
    <mergeCell ref="A1:BL1"/>
    <mergeCell ref="A5:A10"/>
    <mergeCell ref="B5:F8"/>
    <mergeCell ref="G5:L10"/>
    <mergeCell ref="M5:M10"/>
    <mergeCell ref="N5:N10"/>
    <mergeCell ref="O5:Q7"/>
    <mergeCell ref="R5:T10"/>
    <mergeCell ref="BC5:BL6"/>
    <mergeCell ref="AD6:AE9"/>
    <mergeCell ref="AF6:AG9"/>
    <mergeCell ref="U7:Y7"/>
    <mergeCell ref="Z7:AA10"/>
    <mergeCell ref="AB7:AC10"/>
    <mergeCell ref="AH7:AR7"/>
    <mergeCell ref="AV7:AX8"/>
    <mergeCell ref="BC7:BL10"/>
    <mergeCell ref="U5:AC6"/>
    <mergeCell ref="AD5:AG5"/>
    <mergeCell ref="AH5:AR6"/>
    <mergeCell ref="AS5:AU10"/>
    <mergeCell ref="AV5:AX6"/>
    <mergeCell ref="AY5:BB10"/>
    <mergeCell ref="B9:D10"/>
  </mergeCells>
  <phoneticPr fontId="4"/>
  <conditionalFormatting sqref="B11:G11 B12:F12 E13:F13 B14:G14 B15:F15 E16:F16">
    <cfRule type="containsBlanks" dxfId="216" priority="6">
      <formula>LEN(TRIM(B11))=0</formula>
    </cfRule>
  </conditionalFormatting>
  <conditionalFormatting sqref="B53:G53 U53:AG54 B54:F54 E55:F55 U55:AC55 AE55 B56:G56 U56:AG57 B57:F57 E58:F58 U58:AC58 AE58 AG58 B62:G62 U62:AG63 B63:F63 E64:F64 U64:AC64 AE64 AG64 B65:G65 U65:AG66 B66:F66 E67:F67 U67:AC67 AE67 AG67 B68:G68 U68:AG69 B69:F69 E70:F70 U70:AC70 AE70 AG70 B71:G71 U71:AG72 B72:F72 E73:F73 U73:AC73 AE73 AG73">
    <cfRule type="containsBlanks" dxfId="215" priority="29">
      <formula>LEN(TRIM(B53))=0</formula>
    </cfRule>
  </conditionalFormatting>
  <conditionalFormatting sqref="M11:M31 U11:X31 Z11:Z31 B17:G17 B18:F18 E19:F19">
    <cfRule type="containsBlanks" dxfId="214" priority="4">
      <formula>LEN(TRIM(B11))=0</formula>
    </cfRule>
  </conditionalFormatting>
  <conditionalFormatting sqref="M53:M73 B59:G59 U59:AG60 B60:F60 E61:F61 U61:AC61 AE61 AG61">
    <cfRule type="containsBlanks" dxfId="213" priority="27">
      <formula>LEN(TRIM(B53))=0</formula>
    </cfRule>
  </conditionalFormatting>
  <conditionalFormatting sqref="N11:O12 B13:D13 N13 N14:O15 B16:D16 N16">
    <cfRule type="containsBlanks" dxfId="212" priority="5">
      <formula>LEN(TRIM(B11))=0</formula>
    </cfRule>
  </conditionalFormatting>
  <conditionalFormatting sqref="N20:O21 B22:D22 N22 AD22 AF22 N23:O24 B25:D25 N25 AD25 AF25 N26:O27 B28:D28 N28 AD28 AF28 N29:O30 B31:D31 N31 AD31 AF31">
    <cfRule type="containsBlanks" dxfId="211" priority="31">
      <formula>LEN(TRIM(B20))=0</formula>
    </cfRule>
  </conditionalFormatting>
  <conditionalFormatting sqref="N53:O54 B55:D55 N55 AD55 AF55 N56:O57 B58:D58 N58 AD58 AF58 N62:O63 B64:D64 N64 AD64 AF64 N65:O66 B67:D67 N67 AD67 AF67 N68:O69 B70:D70 N70 AD70 AF70 N71:O72 B73:D73 N73 AD73 AF73">
    <cfRule type="containsBlanks" dxfId="210" priority="28">
      <formula>LEN(TRIM(B53))=0</formula>
    </cfRule>
  </conditionalFormatting>
  <conditionalFormatting sqref="R11:T31 N17:O18 B19:D19 N19">
    <cfRule type="containsBlanks" dxfId="209" priority="3">
      <formula>LEN(TRIM(B11))=0</formula>
    </cfRule>
  </conditionalFormatting>
  <conditionalFormatting sqref="R53:T73 N59:O60 B61:D61 N61 AD61 AF61">
    <cfRule type="containsBlanks" dxfId="208" priority="26">
      <formula>LEN(TRIM(B53))=0</formula>
    </cfRule>
  </conditionalFormatting>
  <conditionalFormatting sqref="AD13 AF13 AD16 AF16">
    <cfRule type="containsBlanks" dxfId="207" priority="9">
      <formula>LEN(TRIM(AD13))=0</formula>
    </cfRule>
  </conditionalFormatting>
  <conditionalFormatting sqref="AD19 AF19">
    <cfRule type="containsBlanks" dxfId="206" priority="7">
      <formula>LEN(TRIM(AD19))=0</formula>
    </cfRule>
  </conditionalFormatting>
  <conditionalFormatting sqref="AD11:AG12 AE13 AG13:AK13 AD14:AG15 AE16 AG16">
    <cfRule type="containsBlanks" dxfId="205" priority="10">
      <formula>LEN(TRIM(AD11))=0</formula>
    </cfRule>
  </conditionalFormatting>
  <conditionalFormatting sqref="AD17:AG18 AE19 AG19">
    <cfRule type="containsBlanks" dxfId="204" priority="8">
      <formula>LEN(TRIM(AD17))=0</formula>
    </cfRule>
  </conditionalFormatting>
  <conditionalFormatting sqref="AH11:AK11 BC11 BC14 B20:G20 BC20 AD20:AJ21 B21:F21 E22:F22 AE22 AG22:AJ22 B23:G23 AD23:AJ24 B24:F24 E25:F25 AE25 AG25:AJ25 B26:G26 BC26 AD26:AJ27 B27:F27 E28:F28 AE28 AG28:AJ28 B29:G29 BC29 AD29:AJ30 B30:F30 E31:F31 AE31 AG31:AJ31">
    <cfRule type="containsBlanks" dxfId="203" priority="32">
      <formula>LEN(TRIM(B11))=0</formula>
    </cfRule>
  </conditionalFormatting>
  <conditionalFormatting sqref="AH53:AK53 BC53 AG55:AK55 BC56 BC62 BC68 BC71">
    <cfRule type="containsBlanks" dxfId="202" priority="19">
      <formula>LEN(TRIM(AG53))=0</formula>
    </cfRule>
  </conditionalFormatting>
  <conditionalFormatting sqref="AH12:AN12">
    <cfRule type="containsBlanks" dxfId="201" priority="25">
      <formula>LEN(TRIM(AH12))=0</formula>
    </cfRule>
  </conditionalFormatting>
  <conditionalFormatting sqref="AH54:AN54">
    <cfRule type="containsBlanks" dxfId="200" priority="16">
      <formula>LEN(TRIM(AH54))=0</formula>
    </cfRule>
  </conditionalFormatting>
  <conditionalFormatting sqref="AH56:AN73">
    <cfRule type="containsBlanks" dxfId="199" priority="15">
      <formula>LEN(TRIM(AH56))=0</formula>
    </cfRule>
  </conditionalFormatting>
  <conditionalFormatting sqref="AK14:AN31">
    <cfRule type="containsBlanks" dxfId="198" priority="24">
      <formula>LEN(TRIM(AK14))=0</formula>
    </cfRule>
  </conditionalFormatting>
  <conditionalFormatting sqref="AO11:AR31 AH14:AJ19 BC17">
    <cfRule type="containsBlanks" dxfId="197" priority="30">
      <formula>LEN(TRIM(AH11))=0</formula>
    </cfRule>
  </conditionalFormatting>
  <conditionalFormatting sqref="AO53:AU73">
    <cfRule type="containsBlanks" dxfId="196" priority="17">
      <formula>LEN(TRIM(AO53))=0</formula>
    </cfRule>
  </conditionalFormatting>
  <conditionalFormatting sqref="AV11 AV31">
    <cfRule type="containsBlanks" dxfId="195" priority="23">
      <formula>LEN(TRIM(AV11))=0</formula>
    </cfRule>
  </conditionalFormatting>
  <conditionalFormatting sqref="AV13:AV14">
    <cfRule type="containsBlanks" dxfId="194" priority="2">
      <formula>LEN(TRIM(AV13))=0</formula>
    </cfRule>
  </conditionalFormatting>
  <conditionalFormatting sqref="AV16:AV17 AV19:AV20">
    <cfRule type="containsBlanks" dxfId="193" priority="1">
      <formula>LEN(TRIM(AV16))=0</formula>
    </cfRule>
  </conditionalFormatting>
  <conditionalFormatting sqref="AV22:AV23 AV25:AV26">
    <cfRule type="containsBlanks" dxfId="192" priority="22">
      <formula>LEN(TRIM(AV22))=0</formula>
    </cfRule>
  </conditionalFormatting>
  <conditionalFormatting sqref="AV28:AV29">
    <cfRule type="containsBlanks" dxfId="191" priority="21">
      <formula>LEN(TRIM(AV28))=0</formula>
    </cfRule>
  </conditionalFormatting>
  <conditionalFormatting sqref="AV53 AV55:AV56 AV73">
    <cfRule type="containsBlanks" dxfId="190" priority="14">
      <formula>LEN(TRIM(AV53))=0</formula>
    </cfRule>
  </conditionalFormatting>
  <conditionalFormatting sqref="AV58:AV59 AV61:AV62 AV64:AV65 AV67:AV68">
    <cfRule type="containsBlanks" dxfId="189" priority="13">
      <formula>LEN(TRIM(AV58))=0</formula>
    </cfRule>
  </conditionalFormatting>
  <conditionalFormatting sqref="AV70:AV71">
    <cfRule type="containsBlanks" dxfId="188" priority="12">
      <formula>LEN(TRIM(AV70))=0</formula>
    </cfRule>
  </conditionalFormatting>
  <conditionalFormatting sqref="BC23">
    <cfRule type="containsBlanks" dxfId="187" priority="20">
      <formula>LEN(TRIM(BC23))=0</formula>
    </cfRule>
  </conditionalFormatting>
  <conditionalFormatting sqref="BC59">
    <cfRule type="containsBlanks" dxfId="186" priority="18">
      <formula>LEN(TRIM(BC59))=0</formula>
    </cfRule>
  </conditionalFormatting>
  <conditionalFormatting sqref="BC65">
    <cfRule type="containsBlanks" dxfId="185" priority="11">
      <formula>LEN(TRIM(BC65))=0</formula>
    </cfRule>
  </conditionalFormatting>
  <dataValidations count="7">
    <dataValidation type="list" allowBlank="1" showInputMessage="1" showErrorMessage="1" sqref="B13:D13 B16:D16 B31:D31 B22:D22 B25:D25 B28:D28 B19:D19" xr:uid="{F523A3A2-92DC-4B55-ABE1-07524C48B0B5}">
      <formula1>"　,常勤,短時間"</formula1>
    </dataValidation>
    <dataValidation type="list" allowBlank="1" showInputMessage="1" showErrorMessage="1" sqref="B67:D67 B70:D70 B55:D55 B64:D64 B73:D73 B58:D58 B61:D61" xr:uid="{7070685E-935A-4A2E-BE91-999418D451B2}">
      <formula1>"　,常勤,非常勤"</formula1>
    </dataValidation>
    <dataValidation type="list" allowBlank="1" showInputMessage="1" showErrorMessage="1" sqref="R53:T73 R11:T31" xr:uid="{597A7EFA-C87D-4AE7-87F3-BFCB99FA29C8}">
      <formula1>"　,大学院,大学,短大,専門学校,高校,中学校,特別支援学校"</formula1>
    </dataValidation>
    <dataValidation type="list" allowBlank="1" showInputMessage="1" showErrorMessage="1" sqref="O53:Q53 O20:Q20 O23:Q23 O26:Q26 O29:Q29 N11:N31 N53:N73 O59:Q59 O56:Q56 O62:Q62 O65:Q65 O68:Q68 O71:Q71 O14:Q14 O11:Q11 O17:Q17" xr:uid="{D814AB92-235D-4176-8340-BF971D1D17C2}">
      <formula1>"　,有,無"</formula1>
    </dataValidation>
    <dataValidation type="list" allowBlank="1" showInputMessage="1" showErrorMessage="1" sqref="AD28 AF70 AF64 AF31 AD31 AD64 AF67 AD25 AF28 AF22 AD22 AF25 AF61 AD61 AD70 AF55 AD55 AF73 AD73 AF58 AD58 AD67 AF13 AD13 AF16 AD16 AF19 AD19" xr:uid="{E26E2B24-31AB-4BB0-B658-2E3DACD0F68E}">
      <formula1>"　,格付表,月給,日給,時給"</formula1>
    </dataValidation>
    <dataValidation type="list" allowBlank="1" showInputMessage="1" showErrorMessage="1" sqref="O66:Q67 O69:Q70 O72:Q73 O21:Q22 O24:Q25 O27:Q28 O30:Q31 O54:Q55 O57:Q58 O60:Q61 O63:Q64 O15:Q16" xr:uid="{D734E86D-2437-46CD-81CF-2441A429FDCF}">
      <formula1>"　,施設長,保育士,看護師,准看護師,管理栄養士,栄養士,調理師,子育て支援員(地域型保育コース),幼稚園教諭,小学校教諭,養護教諭"</formula1>
    </dataValidation>
    <dataValidation type="list" allowBlank="1" showInputMessage="1" showErrorMessage="1" sqref="O12:Q13 O18:Q19" xr:uid="{2530B49E-2645-4F1F-8992-E2CDEF31E1C7}">
      <formula1>"　,施設長,保育士,看護師,准看護師,管理栄養士,栄養士,調理師,子育て支援員(地域型保育),幼稚園教諭,小学校教諭,養護教諭"</formula1>
    </dataValidation>
  </dataValidations>
  <printOptions horizontalCentered="1"/>
  <pageMargins left="0.39370078740157483" right="0.19685039370078741" top="0.62992125984251968" bottom="0.39370078740157483" header="0.19685039370078741" footer="0.19685039370078741"/>
  <pageSetup paperSize="9" scale="96" orientation="landscape" cellComments="asDisplayed" r:id="rId1"/>
  <headerFooter alignWithMargins="0"/>
  <rowBreaks count="1" manualBreakCount="1">
    <brk id="42" max="61" man="1"/>
  </rowBreaks>
  <drawing r:id="rId2"/>
  <legacyDrawing r:id="rId3"/>
  <mc:AlternateContent xmlns:mc="http://schemas.openxmlformats.org/markup-compatibility/2006">
    <mc:Choice Requires="x14">
      <controls>
        <mc:AlternateContent xmlns:mc="http://schemas.openxmlformats.org/markup-compatibility/2006">
          <mc:Choice Requires="x14">
            <control shapeId="1309697" r:id="rId4" name="Check Box 1">
              <controlPr defaultSize="0" autoFill="0" autoLine="0" autoPict="0">
                <anchor moveWithCells="1" sizeWithCells="1">
                  <from>
                    <xdr:col>50</xdr:col>
                    <xdr:colOff>38100</xdr:colOff>
                    <xdr:row>10</xdr:row>
                    <xdr:rowOff>114300</xdr:rowOff>
                  </from>
                  <to>
                    <xdr:col>54</xdr:col>
                    <xdr:colOff>0</xdr:colOff>
                    <xdr:row>11</xdr:row>
                    <xdr:rowOff>114300</xdr:rowOff>
                  </to>
                </anchor>
              </controlPr>
            </control>
          </mc:Choice>
        </mc:AlternateContent>
        <mc:AlternateContent xmlns:mc="http://schemas.openxmlformats.org/markup-compatibility/2006">
          <mc:Choice Requires="x14">
            <control shapeId="1309698" r:id="rId5" name="Check Box 2">
              <controlPr defaultSize="0" autoFill="0" autoLine="0" autoPict="0">
                <anchor moveWithCells="1" sizeWithCells="1">
                  <from>
                    <xdr:col>50</xdr:col>
                    <xdr:colOff>38100</xdr:colOff>
                    <xdr:row>11</xdr:row>
                    <xdr:rowOff>133350</xdr:rowOff>
                  </from>
                  <to>
                    <xdr:col>54</xdr:col>
                    <xdr:colOff>0</xdr:colOff>
                    <xdr:row>12</xdr:row>
                    <xdr:rowOff>133350</xdr:rowOff>
                  </to>
                </anchor>
              </controlPr>
            </control>
          </mc:Choice>
        </mc:AlternateContent>
        <mc:AlternateContent xmlns:mc="http://schemas.openxmlformats.org/markup-compatibility/2006">
          <mc:Choice Requires="x14">
            <control shapeId="1309699" r:id="rId6" name="Check Box 3">
              <controlPr defaultSize="0" autoFill="0" autoLine="0" autoPict="0">
                <anchor moveWithCells="1" sizeWithCells="1">
                  <from>
                    <xdr:col>50</xdr:col>
                    <xdr:colOff>38100</xdr:colOff>
                    <xdr:row>13</xdr:row>
                    <xdr:rowOff>114300</xdr:rowOff>
                  </from>
                  <to>
                    <xdr:col>54</xdr:col>
                    <xdr:colOff>0</xdr:colOff>
                    <xdr:row>14</xdr:row>
                    <xdr:rowOff>114300</xdr:rowOff>
                  </to>
                </anchor>
              </controlPr>
            </control>
          </mc:Choice>
        </mc:AlternateContent>
        <mc:AlternateContent xmlns:mc="http://schemas.openxmlformats.org/markup-compatibility/2006">
          <mc:Choice Requires="x14">
            <control shapeId="1309700" r:id="rId7" name="Check Box 4">
              <controlPr defaultSize="0" autoFill="0" autoLine="0" autoPict="0">
                <anchor moveWithCells="1" sizeWithCells="1">
                  <from>
                    <xdr:col>50</xdr:col>
                    <xdr:colOff>38100</xdr:colOff>
                    <xdr:row>14</xdr:row>
                    <xdr:rowOff>133350</xdr:rowOff>
                  </from>
                  <to>
                    <xdr:col>54</xdr:col>
                    <xdr:colOff>0</xdr:colOff>
                    <xdr:row>15</xdr:row>
                    <xdr:rowOff>133350</xdr:rowOff>
                  </to>
                </anchor>
              </controlPr>
            </control>
          </mc:Choice>
        </mc:AlternateContent>
        <mc:AlternateContent xmlns:mc="http://schemas.openxmlformats.org/markup-compatibility/2006">
          <mc:Choice Requires="x14">
            <control shapeId="1309701" r:id="rId8" name="Check Box 5">
              <controlPr defaultSize="0" autoFill="0" autoLine="0" autoPict="0">
                <anchor moveWithCells="1" sizeWithCells="1">
                  <from>
                    <xdr:col>50</xdr:col>
                    <xdr:colOff>38100</xdr:colOff>
                    <xdr:row>16</xdr:row>
                    <xdr:rowOff>114300</xdr:rowOff>
                  </from>
                  <to>
                    <xdr:col>54</xdr:col>
                    <xdr:colOff>0</xdr:colOff>
                    <xdr:row>17</xdr:row>
                    <xdr:rowOff>114300</xdr:rowOff>
                  </to>
                </anchor>
              </controlPr>
            </control>
          </mc:Choice>
        </mc:AlternateContent>
        <mc:AlternateContent xmlns:mc="http://schemas.openxmlformats.org/markup-compatibility/2006">
          <mc:Choice Requires="x14">
            <control shapeId="1309702" r:id="rId9" name="Check Box 6">
              <controlPr defaultSize="0" autoFill="0" autoLine="0" autoPict="0">
                <anchor moveWithCells="1" sizeWithCells="1">
                  <from>
                    <xdr:col>50</xdr:col>
                    <xdr:colOff>38100</xdr:colOff>
                    <xdr:row>17</xdr:row>
                    <xdr:rowOff>133350</xdr:rowOff>
                  </from>
                  <to>
                    <xdr:col>54</xdr:col>
                    <xdr:colOff>0</xdr:colOff>
                    <xdr:row>18</xdr:row>
                    <xdr:rowOff>133350</xdr:rowOff>
                  </to>
                </anchor>
              </controlPr>
            </control>
          </mc:Choice>
        </mc:AlternateContent>
        <mc:AlternateContent xmlns:mc="http://schemas.openxmlformats.org/markup-compatibility/2006">
          <mc:Choice Requires="x14">
            <control shapeId="1309703" r:id="rId10" name="Check Box 7">
              <controlPr defaultSize="0" autoFill="0" autoLine="0" autoPict="0">
                <anchor moveWithCells="1" sizeWithCells="1">
                  <from>
                    <xdr:col>50</xdr:col>
                    <xdr:colOff>38100</xdr:colOff>
                    <xdr:row>10</xdr:row>
                    <xdr:rowOff>114300</xdr:rowOff>
                  </from>
                  <to>
                    <xdr:col>54</xdr:col>
                    <xdr:colOff>0</xdr:colOff>
                    <xdr:row>11</xdr:row>
                    <xdr:rowOff>114300</xdr:rowOff>
                  </to>
                </anchor>
              </controlPr>
            </control>
          </mc:Choice>
        </mc:AlternateContent>
        <mc:AlternateContent xmlns:mc="http://schemas.openxmlformats.org/markup-compatibility/2006">
          <mc:Choice Requires="x14">
            <control shapeId="1309704" r:id="rId11" name="Check Box 8">
              <controlPr defaultSize="0" autoFill="0" autoLine="0" autoPict="0">
                <anchor moveWithCells="1" sizeWithCells="1">
                  <from>
                    <xdr:col>50</xdr:col>
                    <xdr:colOff>38100</xdr:colOff>
                    <xdr:row>11</xdr:row>
                    <xdr:rowOff>133350</xdr:rowOff>
                  </from>
                  <to>
                    <xdr:col>54</xdr:col>
                    <xdr:colOff>0</xdr:colOff>
                    <xdr:row>12</xdr:row>
                    <xdr:rowOff>133350</xdr:rowOff>
                  </to>
                </anchor>
              </controlPr>
            </control>
          </mc:Choice>
        </mc:AlternateContent>
        <mc:AlternateContent xmlns:mc="http://schemas.openxmlformats.org/markup-compatibility/2006">
          <mc:Choice Requires="x14">
            <control shapeId="1309705" r:id="rId12" name="Check Box 9">
              <controlPr defaultSize="0" autoFill="0" autoLine="0" autoPict="0">
                <anchor moveWithCells="1" sizeWithCells="1">
                  <from>
                    <xdr:col>50</xdr:col>
                    <xdr:colOff>38100</xdr:colOff>
                    <xdr:row>19</xdr:row>
                    <xdr:rowOff>114300</xdr:rowOff>
                  </from>
                  <to>
                    <xdr:col>54</xdr:col>
                    <xdr:colOff>0</xdr:colOff>
                    <xdr:row>20</xdr:row>
                    <xdr:rowOff>114300</xdr:rowOff>
                  </to>
                </anchor>
              </controlPr>
            </control>
          </mc:Choice>
        </mc:AlternateContent>
        <mc:AlternateContent xmlns:mc="http://schemas.openxmlformats.org/markup-compatibility/2006">
          <mc:Choice Requires="x14">
            <control shapeId="1309706" r:id="rId13" name="Check Box 10">
              <controlPr defaultSize="0" autoFill="0" autoLine="0" autoPict="0">
                <anchor moveWithCells="1" sizeWithCells="1">
                  <from>
                    <xdr:col>50</xdr:col>
                    <xdr:colOff>38100</xdr:colOff>
                    <xdr:row>20</xdr:row>
                    <xdr:rowOff>133350</xdr:rowOff>
                  </from>
                  <to>
                    <xdr:col>54</xdr:col>
                    <xdr:colOff>0</xdr:colOff>
                    <xdr:row>21</xdr:row>
                    <xdr:rowOff>133350</xdr:rowOff>
                  </to>
                </anchor>
              </controlPr>
            </control>
          </mc:Choice>
        </mc:AlternateContent>
        <mc:AlternateContent xmlns:mc="http://schemas.openxmlformats.org/markup-compatibility/2006">
          <mc:Choice Requires="x14">
            <control shapeId="1309707" r:id="rId14" name="Check Box 11">
              <controlPr defaultSize="0" autoFill="0" autoLine="0" autoPict="0">
                <anchor moveWithCells="1" sizeWithCells="1">
                  <from>
                    <xdr:col>50</xdr:col>
                    <xdr:colOff>38100</xdr:colOff>
                    <xdr:row>22</xdr:row>
                    <xdr:rowOff>114300</xdr:rowOff>
                  </from>
                  <to>
                    <xdr:col>54</xdr:col>
                    <xdr:colOff>0</xdr:colOff>
                    <xdr:row>23</xdr:row>
                    <xdr:rowOff>114300</xdr:rowOff>
                  </to>
                </anchor>
              </controlPr>
            </control>
          </mc:Choice>
        </mc:AlternateContent>
        <mc:AlternateContent xmlns:mc="http://schemas.openxmlformats.org/markup-compatibility/2006">
          <mc:Choice Requires="x14">
            <control shapeId="1309708" r:id="rId15" name="Check Box 12">
              <controlPr defaultSize="0" autoFill="0" autoLine="0" autoPict="0">
                <anchor moveWithCells="1" sizeWithCells="1">
                  <from>
                    <xdr:col>50</xdr:col>
                    <xdr:colOff>38100</xdr:colOff>
                    <xdr:row>23</xdr:row>
                    <xdr:rowOff>133350</xdr:rowOff>
                  </from>
                  <to>
                    <xdr:col>54</xdr:col>
                    <xdr:colOff>0</xdr:colOff>
                    <xdr:row>24</xdr:row>
                    <xdr:rowOff>133350</xdr:rowOff>
                  </to>
                </anchor>
              </controlPr>
            </control>
          </mc:Choice>
        </mc:AlternateContent>
        <mc:AlternateContent xmlns:mc="http://schemas.openxmlformats.org/markup-compatibility/2006">
          <mc:Choice Requires="x14">
            <control shapeId="1309709" r:id="rId16" name="Check Box 13">
              <controlPr defaultSize="0" autoFill="0" autoLine="0" autoPict="0">
                <anchor moveWithCells="1" sizeWithCells="1">
                  <from>
                    <xdr:col>50</xdr:col>
                    <xdr:colOff>38100</xdr:colOff>
                    <xdr:row>25</xdr:row>
                    <xdr:rowOff>114300</xdr:rowOff>
                  </from>
                  <to>
                    <xdr:col>54</xdr:col>
                    <xdr:colOff>0</xdr:colOff>
                    <xdr:row>26</xdr:row>
                    <xdr:rowOff>114300</xdr:rowOff>
                  </to>
                </anchor>
              </controlPr>
            </control>
          </mc:Choice>
        </mc:AlternateContent>
        <mc:AlternateContent xmlns:mc="http://schemas.openxmlformats.org/markup-compatibility/2006">
          <mc:Choice Requires="x14">
            <control shapeId="1309710" r:id="rId17" name="Check Box 14">
              <controlPr defaultSize="0" autoFill="0" autoLine="0" autoPict="0">
                <anchor moveWithCells="1" sizeWithCells="1">
                  <from>
                    <xdr:col>50</xdr:col>
                    <xdr:colOff>38100</xdr:colOff>
                    <xdr:row>26</xdr:row>
                    <xdr:rowOff>133350</xdr:rowOff>
                  </from>
                  <to>
                    <xdr:col>54</xdr:col>
                    <xdr:colOff>0</xdr:colOff>
                    <xdr:row>27</xdr:row>
                    <xdr:rowOff>133350</xdr:rowOff>
                  </to>
                </anchor>
              </controlPr>
            </control>
          </mc:Choice>
        </mc:AlternateContent>
        <mc:AlternateContent xmlns:mc="http://schemas.openxmlformats.org/markup-compatibility/2006">
          <mc:Choice Requires="x14">
            <control shapeId="1309711" r:id="rId18" name="Check Box 15">
              <controlPr defaultSize="0" autoFill="0" autoLine="0" autoPict="0">
                <anchor moveWithCells="1" sizeWithCells="1">
                  <from>
                    <xdr:col>50</xdr:col>
                    <xdr:colOff>38100</xdr:colOff>
                    <xdr:row>28</xdr:row>
                    <xdr:rowOff>114300</xdr:rowOff>
                  </from>
                  <to>
                    <xdr:col>54</xdr:col>
                    <xdr:colOff>0</xdr:colOff>
                    <xdr:row>29</xdr:row>
                    <xdr:rowOff>114300</xdr:rowOff>
                  </to>
                </anchor>
              </controlPr>
            </control>
          </mc:Choice>
        </mc:AlternateContent>
        <mc:AlternateContent xmlns:mc="http://schemas.openxmlformats.org/markup-compatibility/2006">
          <mc:Choice Requires="x14">
            <control shapeId="1309712" r:id="rId19" name="Check Box 16">
              <controlPr defaultSize="0" autoFill="0" autoLine="0" autoPict="0">
                <anchor moveWithCells="1" sizeWithCells="1">
                  <from>
                    <xdr:col>50</xdr:col>
                    <xdr:colOff>38100</xdr:colOff>
                    <xdr:row>29</xdr:row>
                    <xdr:rowOff>133350</xdr:rowOff>
                  </from>
                  <to>
                    <xdr:col>54</xdr:col>
                    <xdr:colOff>0</xdr:colOff>
                    <xdr:row>30</xdr:row>
                    <xdr:rowOff>133350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EDF486-EEF3-4CBA-AE3B-752FA464DCA1}">
  <sheetPr>
    <tabColor rgb="FFFFCCFF"/>
  </sheetPr>
  <dimension ref="A1:O53"/>
  <sheetViews>
    <sheetView showGridLines="0" zoomScaleNormal="100" zoomScaleSheetLayoutView="85" workbookViewId="0">
      <selection activeCell="E33" sqref="E33"/>
    </sheetView>
  </sheetViews>
  <sheetFormatPr defaultColWidth="9.75" defaultRowHeight="18.75"/>
  <cols>
    <col min="1" max="2" width="9.375" style="488" customWidth="1"/>
    <col min="3" max="11" width="6.875" style="488" customWidth="1"/>
    <col min="12" max="12" width="12.25" style="488" customWidth="1"/>
    <col min="13" max="13" width="12.375" style="488" customWidth="1"/>
    <col min="14" max="14" width="10.875" style="489" customWidth="1"/>
    <col min="15" max="16384" width="9.75" style="489"/>
  </cols>
  <sheetData>
    <row r="1" spans="1:15">
      <c r="F1" s="1598" t="s">
        <v>1562</v>
      </c>
      <c r="G1" s="1598"/>
      <c r="H1" s="1598"/>
      <c r="I1" s="1598"/>
    </row>
    <row r="2" spans="1:15" ht="28.5" customHeight="1">
      <c r="L2" s="1599" t="s">
        <v>1694</v>
      </c>
      <c r="M2" s="1595"/>
    </row>
    <row r="3" spans="1:15" ht="28.5" customHeight="1">
      <c r="A3" s="490" t="s">
        <v>1548</v>
      </c>
      <c r="L3" s="491"/>
      <c r="M3" s="491"/>
    </row>
    <row r="4" spans="1:15" ht="28.5" customHeight="1">
      <c r="A4" s="490" t="s">
        <v>1549</v>
      </c>
    </row>
    <row r="6" spans="1:15" ht="28.5" customHeight="1">
      <c r="C6" s="492"/>
      <c r="D6" s="492"/>
      <c r="E6" s="492"/>
      <c r="F6" s="492"/>
      <c r="G6" s="493" t="s">
        <v>1550</v>
      </c>
      <c r="H6" s="494"/>
      <c r="I6" s="495"/>
      <c r="J6" s="496"/>
      <c r="K6" s="1600" t="s">
        <v>1563</v>
      </c>
      <c r="L6" s="1600"/>
      <c r="M6" s="1600"/>
      <c r="N6" s="498"/>
    </row>
    <row r="7" spans="1:15" ht="28.5" customHeight="1">
      <c r="C7" s="492"/>
      <c r="D7" s="492"/>
      <c r="E7" s="492"/>
      <c r="F7" s="492"/>
      <c r="G7" s="493" t="s">
        <v>1552</v>
      </c>
      <c r="H7" s="494"/>
      <c r="I7" s="495"/>
      <c r="J7" s="496"/>
      <c r="K7" s="1600" t="s">
        <v>1564</v>
      </c>
      <c r="L7" s="1600"/>
      <c r="M7" s="1600"/>
      <c r="N7" s="498"/>
    </row>
    <row r="8" spans="1:15" ht="28.5" customHeight="1">
      <c r="B8" s="499"/>
      <c r="D8" s="500"/>
      <c r="E8" s="500"/>
      <c r="F8" s="500"/>
      <c r="G8" s="501"/>
      <c r="H8" s="501"/>
      <c r="I8" s="494"/>
      <c r="J8" s="494"/>
      <c r="K8" s="1600" t="s">
        <v>1565</v>
      </c>
      <c r="L8" s="1600"/>
      <c r="M8" s="1600"/>
      <c r="N8" s="502"/>
      <c r="O8" s="503"/>
    </row>
    <row r="9" spans="1:15" ht="22.5" customHeight="1">
      <c r="A9" s="504"/>
      <c r="B9" s="500"/>
      <c r="C9" s="500"/>
      <c r="D9" s="500"/>
      <c r="E9" s="500"/>
      <c r="F9" s="500"/>
      <c r="G9" s="501"/>
      <c r="H9" s="501"/>
      <c r="I9" s="522" t="s">
        <v>1566</v>
      </c>
      <c r="J9" s="505"/>
      <c r="K9" s="506"/>
      <c r="L9" s="497" t="s">
        <v>1567</v>
      </c>
      <c r="M9" s="506"/>
      <c r="O9" s="507"/>
    </row>
    <row r="10" spans="1:15" ht="22.5" customHeight="1">
      <c r="A10" s="504"/>
      <c r="B10" s="500"/>
      <c r="C10" s="500"/>
      <c r="D10" s="500"/>
      <c r="E10" s="500"/>
      <c r="F10" s="500"/>
      <c r="G10" s="501"/>
      <c r="H10" s="501"/>
      <c r="I10" s="522"/>
      <c r="J10" s="505"/>
      <c r="K10" s="506"/>
      <c r="L10" s="497" t="s">
        <v>1568</v>
      </c>
      <c r="M10" s="506"/>
    </row>
    <row r="11" spans="1:15" ht="22.5" customHeight="1">
      <c r="A11" s="504"/>
      <c r="B11" s="500"/>
      <c r="C11" s="500"/>
      <c r="D11" s="500"/>
      <c r="E11" s="500"/>
      <c r="F11" s="500"/>
      <c r="G11" s="501"/>
      <c r="H11" s="501"/>
      <c r="I11" s="494"/>
      <c r="J11" s="494"/>
      <c r="K11" s="506"/>
      <c r="L11" s="508" t="s">
        <v>1569</v>
      </c>
      <c r="M11" s="506"/>
      <c r="N11" s="509"/>
    </row>
    <row r="12" spans="1:15" ht="22.5" customHeight="1">
      <c r="A12" s="504"/>
      <c r="B12" s="500"/>
      <c r="C12" s="500"/>
      <c r="D12" s="500"/>
      <c r="E12" s="500"/>
      <c r="F12" s="500"/>
      <c r="G12" s="500"/>
      <c r="H12" s="500"/>
      <c r="L12" s="510"/>
      <c r="N12" s="509"/>
    </row>
    <row r="13" spans="1:15" ht="12.75" customHeight="1">
      <c r="A13" s="504"/>
      <c r="B13" s="500"/>
      <c r="C13" s="500"/>
      <c r="D13" s="500"/>
      <c r="E13" s="500"/>
      <c r="F13" s="500"/>
      <c r="G13" s="500"/>
      <c r="H13" s="500"/>
      <c r="L13" s="510"/>
      <c r="M13" s="510"/>
      <c r="N13" s="511"/>
    </row>
    <row r="14" spans="1:15" ht="45" customHeight="1">
      <c r="A14" s="504"/>
      <c r="B14" s="1594" t="s">
        <v>1695</v>
      </c>
      <c r="C14" s="1594"/>
      <c r="D14" s="1594"/>
      <c r="E14" s="1594"/>
      <c r="F14" s="1594"/>
      <c r="G14" s="1594"/>
      <c r="H14" s="1594"/>
      <c r="I14" s="1594"/>
      <c r="J14" s="1594"/>
      <c r="K14" s="1594"/>
      <c r="L14" s="1594"/>
      <c r="M14" s="1594"/>
      <c r="N14" s="511"/>
    </row>
    <row r="15" spans="1:15" ht="12.75" customHeight="1">
      <c r="A15" s="504"/>
      <c r="B15" s="500"/>
      <c r="C15" s="500"/>
      <c r="D15" s="500"/>
      <c r="E15" s="500"/>
      <c r="F15" s="500"/>
      <c r="G15" s="500"/>
      <c r="H15" s="500"/>
      <c r="L15" s="510"/>
      <c r="M15" s="510"/>
      <c r="N15" s="511"/>
    </row>
    <row r="16" spans="1:15" ht="15" customHeight="1">
      <c r="B16" s="512"/>
    </row>
    <row r="17" spans="1:13" ht="26.25" customHeight="1">
      <c r="A17" s="1593" t="s">
        <v>1696</v>
      </c>
      <c r="B17" s="1593"/>
      <c r="C17" s="1593"/>
      <c r="D17" s="1593"/>
      <c r="E17" s="1593"/>
      <c r="F17" s="1593"/>
      <c r="G17" s="1593"/>
      <c r="H17" s="1593"/>
      <c r="I17" s="1593"/>
      <c r="J17" s="1593"/>
      <c r="K17" s="1593"/>
      <c r="L17" s="1593"/>
      <c r="M17" s="1593"/>
    </row>
    <row r="18" spans="1:13" ht="26.25" customHeight="1">
      <c r="A18" s="1593"/>
      <c r="B18" s="1593"/>
      <c r="C18" s="1593"/>
      <c r="D18" s="1593"/>
      <c r="E18" s="1593"/>
      <c r="F18" s="1593"/>
      <c r="G18" s="1593"/>
      <c r="H18" s="1593"/>
      <c r="I18" s="1593"/>
      <c r="J18" s="1593"/>
      <c r="K18" s="1593"/>
      <c r="L18" s="1593"/>
      <c r="M18" s="1593"/>
    </row>
    <row r="19" spans="1:13" ht="26.25" customHeight="1">
      <c r="A19" s="1593" t="s">
        <v>1558</v>
      </c>
      <c r="B19" s="1593"/>
      <c r="C19" s="1593"/>
      <c r="D19" s="1593"/>
      <c r="E19" s="1593"/>
      <c r="F19" s="1593"/>
      <c r="G19" s="1593"/>
      <c r="H19" s="1593"/>
      <c r="I19" s="1593"/>
      <c r="J19" s="1593"/>
      <c r="K19" s="1593"/>
      <c r="L19" s="1593"/>
      <c r="M19" s="1593"/>
    </row>
    <row r="20" spans="1:13" ht="26.25" customHeight="1">
      <c r="A20" s="1593"/>
      <c r="B20" s="1593"/>
      <c r="C20" s="1593"/>
      <c r="D20" s="1593"/>
      <c r="E20" s="1593"/>
      <c r="F20" s="1593"/>
      <c r="G20" s="1593"/>
      <c r="H20" s="1593"/>
      <c r="I20" s="1593"/>
      <c r="J20" s="1593"/>
      <c r="K20" s="1593"/>
      <c r="L20" s="1593"/>
      <c r="M20" s="1593"/>
    </row>
    <row r="21" spans="1:13" ht="15" customHeight="1">
      <c r="B21" s="490"/>
      <c r="C21" s="512"/>
      <c r="D21" s="512"/>
      <c r="E21" s="512"/>
      <c r="F21" s="512"/>
      <c r="G21" s="512"/>
      <c r="H21" s="512"/>
      <c r="I21" s="512"/>
      <c r="J21" s="512"/>
      <c r="K21" s="512"/>
      <c r="L21" s="512"/>
      <c r="M21" s="512"/>
    </row>
    <row r="22" spans="1:13" ht="26.25" customHeight="1">
      <c r="B22" s="490"/>
      <c r="C22" s="512"/>
      <c r="D22" s="512"/>
      <c r="E22" s="512"/>
      <c r="F22" s="512"/>
      <c r="G22" s="512"/>
      <c r="H22" s="512"/>
      <c r="I22" s="512"/>
      <c r="J22" s="512"/>
      <c r="K22" s="512"/>
      <c r="L22" s="512"/>
      <c r="M22" s="513" t="s">
        <v>1559</v>
      </c>
    </row>
    <row r="23" spans="1:13" ht="26.25" customHeight="1">
      <c r="B23" s="490"/>
      <c r="C23" s="512"/>
      <c r="D23" s="512"/>
      <c r="E23" s="512"/>
      <c r="F23" s="512"/>
      <c r="G23" s="512"/>
      <c r="H23" s="512"/>
      <c r="I23" s="512"/>
      <c r="J23" s="512"/>
      <c r="K23" s="512"/>
      <c r="L23" s="512"/>
      <c r="M23" s="514"/>
    </row>
    <row r="24" spans="1:13" ht="26.25" customHeight="1">
      <c r="B24" s="490"/>
      <c r="C24" s="512"/>
      <c r="D24" s="512"/>
      <c r="E24" s="512"/>
      <c r="F24" s="512"/>
      <c r="G24" s="512"/>
      <c r="H24" s="512"/>
      <c r="I24" s="512"/>
      <c r="J24" s="512"/>
      <c r="K24" s="512"/>
      <c r="L24" s="512"/>
      <c r="M24" s="512"/>
    </row>
    <row r="25" spans="1:13" ht="26.25" customHeight="1">
      <c r="A25" s="512"/>
      <c r="B25" s="512"/>
      <c r="C25" s="512"/>
      <c r="D25" s="512"/>
      <c r="E25" s="512"/>
      <c r="F25" s="512"/>
      <c r="G25" s="512"/>
      <c r="H25" s="515" t="s">
        <v>1560</v>
      </c>
      <c r="I25" s="512"/>
      <c r="J25" s="512"/>
      <c r="K25" s="512"/>
    </row>
    <row r="26" spans="1:13" ht="26.25" customHeight="1">
      <c r="A26" s="512"/>
      <c r="B26" s="512"/>
      <c r="C26" s="512"/>
      <c r="D26" s="512"/>
      <c r="E26" s="512"/>
      <c r="F26" s="512"/>
      <c r="G26" s="512"/>
      <c r="H26" s="515"/>
      <c r="I26" s="512"/>
      <c r="J26" s="512"/>
      <c r="K26" s="512"/>
    </row>
    <row r="27" spans="1:13" ht="26.25" customHeight="1">
      <c r="A27" s="512"/>
      <c r="B27" s="512"/>
      <c r="C27" s="512"/>
      <c r="D27" s="512"/>
      <c r="E27" s="512"/>
      <c r="F27" s="512"/>
      <c r="G27" s="512"/>
    </row>
    <row r="28" spans="1:13" ht="26.25" customHeight="1">
      <c r="A28" s="516"/>
      <c r="B28" s="516"/>
      <c r="C28" s="516"/>
      <c r="D28" s="493" t="s">
        <v>1697</v>
      </c>
      <c r="E28" s="493"/>
      <c r="F28" s="493"/>
      <c r="G28" s="493"/>
      <c r="H28" s="517"/>
      <c r="I28" s="493"/>
      <c r="J28" s="495"/>
      <c r="K28" s="495"/>
      <c r="L28" s="494"/>
      <c r="M28" s="494"/>
    </row>
    <row r="29" spans="1:13" ht="26.25" customHeight="1">
      <c r="A29" s="516"/>
      <c r="B29" s="516"/>
      <c r="C29" s="516"/>
      <c r="D29" s="493" t="s">
        <v>1698</v>
      </c>
      <c r="E29" s="493"/>
      <c r="F29" s="493"/>
      <c r="G29" s="493"/>
      <c r="H29" s="517"/>
      <c r="I29" s="493"/>
      <c r="J29" s="495"/>
      <c r="K29" s="1597" t="s">
        <v>1570</v>
      </c>
      <c r="L29" s="1597"/>
      <c r="M29" s="1597"/>
    </row>
    <row r="30" spans="1:13" ht="26.25" customHeight="1">
      <c r="A30" s="516"/>
      <c r="B30" s="516"/>
      <c r="C30" s="516"/>
      <c r="D30" s="493"/>
      <c r="E30" s="493"/>
      <c r="F30" s="493"/>
      <c r="G30" s="493"/>
      <c r="H30" s="517"/>
      <c r="I30" s="518"/>
      <c r="J30" s="495"/>
      <c r="K30" s="1597"/>
      <c r="L30" s="1597"/>
      <c r="M30" s="1597"/>
    </row>
    <row r="31" spans="1:13" ht="26.25" customHeight="1">
      <c r="A31" s="516"/>
      <c r="B31" s="516"/>
      <c r="C31" s="516"/>
      <c r="D31" s="506"/>
      <c r="E31" s="506"/>
      <c r="F31" s="506"/>
      <c r="G31" s="506"/>
      <c r="H31" s="519"/>
      <c r="I31" s="519"/>
      <c r="J31" s="519"/>
      <c r="K31" s="1597"/>
      <c r="L31" s="1597"/>
      <c r="M31" s="1597"/>
    </row>
    <row r="32" spans="1:13" ht="26.25" customHeight="1">
      <c r="A32" s="516"/>
      <c r="B32" s="516"/>
      <c r="C32" s="516"/>
      <c r="D32" s="506"/>
      <c r="E32" s="506"/>
      <c r="F32" s="506"/>
      <c r="G32" s="506"/>
      <c r="H32" s="494"/>
      <c r="I32" s="494"/>
      <c r="J32" s="494"/>
      <c r="K32" s="494"/>
      <c r="L32" s="495"/>
      <c r="M32" s="519"/>
    </row>
    <row r="33" spans="1:15" ht="26.25" customHeight="1">
      <c r="A33" s="516"/>
      <c r="B33" s="516"/>
      <c r="C33" s="516"/>
      <c r="D33" s="516"/>
      <c r="E33" s="516"/>
      <c r="F33" s="516"/>
      <c r="G33" s="516"/>
      <c r="M33" s="513" t="s">
        <v>1561</v>
      </c>
      <c r="O33" s="520"/>
    </row>
    <row r="34" spans="1:15" ht="26.25" customHeight="1">
      <c r="A34" s="516"/>
      <c r="B34" s="516"/>
      <c r="C34" s="516"/>
      <c r="D34" s="516"/>
      <c r="E34" s="516"/>
      <c r="F34" s="516"/>
      <c r="G34" s="516"/>
      <c r="L34" s="516"/>
      <c r="M34" s="516"/>
      <c r="N34" s="520"/>
      <c r="O34" s="520"/>
    </row>
    <row r="35" spans="1:15" ht="26.25" customHeight="1">
      <c r="A35" s="516"/>
      <c r="B35" s="516"/>
      <c r="C35" s="516"/>
      <c r="D35" s="516"/>
      <c r="E35" s="516"/>
      <c r="F35" s="516"/>
      <c r="G35" s="516"/>
      <c r="L35" s="516"/>
      <c r="M35" s="516"/>
      <c r="N35" s="520"/>
      <c r="O35" s="520"/>
    </row>
    <row r="36" spans="1:15" ht="26.25" customHeight="1">
      <c r="A36" s="516"/>
      <c r="B36" s="516"/>
      <c r="M36" s="516"/>
      <c r="N36" s="520"/>
      <c r="O36" s="520"/>
    </row>
    <row r="37" spans="1:15" ht="26.25" customHeight="1">
      <c r="A37" s="516"/>
      <c r="B37" s="516"/>
      <c r="C37" s="516"/>
      <c r="D37" s="516"/>
      <c r="E37" s="516"/>
      <c r="F37" s="516"/>
      <c r="G37" s="516"/>
      <c r="M37" s="516"/>
      <c r="N37" s="520"/>
      <c r="O37" s="520"/>
    </row>
    <row r="38" spans="1:15" ht="26.25" customHeight="1">
      <c r="A38" s="516"/>
      <c r="B38" s="516"/>
      <c r="C38" s="516"/>
      <c r="D38" s="516"/>
      <c r="E38" s="516"/>
      <c r="F38" s="516"/>
      <c r="G38" s="516"/>
      <c r="M38" s="516"/>
      <c r="N38" s="520"/>
      <c r="O38" s="520"/>
    </row>
    <row r="39" spans="1:15" ht="26.25" customHeight="1">
      <c r="A39" s="516"/>
      <c r="B39" s="516"/>
      <c r="C39" s="516"/>
      <c r="D39" s="516"/>
      <c r="E39" s="516"/>
      <c r="F39" s="516"/>
      <c r="G39" s="516"/>
      <c r="M39" s="516"/>
      <c r="N39" s="520"/>
      <c r="O39" s="520"/>
    </row>
    <row r="40" spans="1:15" ht="26.25" customHeight="1">
      <c r="A40" s="516"/>
      <c r="B40" s="516"/>
      <c r="C40" s="516"/>
      <c r="D40" s="516"/>
      <c r="E40" s="516"/>
      <c r="F40" s="516"/>
      <c r="G40" s="516"/>
      <c r="M40" s="516"/>
      <c r="N40" s="520"/>
      <c r="O40" s="520"/>
    </row>
    <row r="41" spans="1:15" ht="26.25" customHeight="1">
      <c r="A41" s="516"/>
      <c r="B41" s="516"/>
      <c r="C41" s="516"/>
      <c r="D41" s="516"/>
      <c r="E41" s="516"/>
      <c r="F41" s="516"/>
      <c r="G41" s="516"/>
      <c r="M41" s="516"/>
      <c r="N41" s="520"/>
      <c r="O41" s="520"/>
    </row>
    <row r="42" spans="1:15" ht="26.25" customHeight="1">
      <c r="A42" s="516"/>
      <c r="B42" s="516"/>
      <c r="C42" s="516"/>
      <c r="D42" s="516"/>
      <c r="E42" s="516"/>
      <c r="F42" s="516"/>
      <c r="G42" s="516"/>
      <c r="H42" s="516"/>
      <c r="I42" s="516"/>
      <c r="J42" s="516"/>
      <c r="K42" s="516"/>
      <c r="L42" s="516"/>
      <c r="M42" s="516"/>
      <c r="N42" s="520"/>
      <c r="O42" s="520"/>
    </row>
    <row r="43" spans="1:15" ht="26.25" customHeight="1">
      <c r="A43" s="516"/>
      <c r="B43" s="516"/>
      <c r="C43" s="516"/>
      <c r="D43" s="516"/>
      <c r="E43" s="516"/>
      <c r="F43" s="516"/>
      <c r="G43" s="516"/>
      <c r="H43" s="516"/>
      <c r="I43" s="516"/>
      <c r="J43" s="516"/>
      <c r="K43" s="516"/>
      <c r="L43" s="516"/>
      <c r="M43" s="516"/>
      <c r="N43" s="520"/>
      <c r="O43" s="520"/>
    </row>
    <row r="44" spans="1:15" ht="26.25" customHeight="1">
      <c r="A44" s="516"/>
      <c r="B44" s="516"/>
      <c r="C44" s="516"/>
      <c r="D44" s="516"/>
      <c r="E44" s="516"/>
      <c r="F44" s="516"/>
      <c r="G44" s="516"/>
      <c r="H44" s="516"/>
      <c r="I44" s="516"/>
      <c r="J44" s="516"/>
      <c r="K44" s="516"/>
      <c r="L44" s="516"/>
      <c r="M44" s="516"/>
      <c r="N44" s="520"/>
      <c r="O44" s="520"/>
    </row>
    <row r="45" spans="1:15" ht="26.25" customHeight="1">
      <c r="A45" s="516"/>
      <c r="B45" s="516"/>
      <c r="C45" s="516"/>
      <c r="D45" s="516"/>
      <c r="E45" s="516"/>
      <c r="F45" s="516"/>
      <c r="G45" s="516"/>
      <c r="H45" s="516"/>
      <c r="I45" s="516"/>
      <c r="J45" s="516"/>
      <c r="K45" s="516"/>
      <c r="L45" s="516"/>
      <c r="M45" s="516"/>
      <c r="N45" s="520"/>
      <c r="O45" s="520"/>
    </row>
    <row r="46" spans="1:15" ht="26.25" customHeight="1">
      <c r="A46" s="516"/>
      <c r="B46" s="516"/>
      <c r="C46" s="516"/>
      <c r="D46" s="516"/>
      <c r="E46" s="516"/>
      <c r="F46" s="516"/>
      <c r="G46" s="516"/>
      <c r="H46" s="516"/>
      <c r="I46" s="516"/>
      <c r="J46" s="516"/>
      <c r="K46" s="516"/>
      <c r="L46" s="516"/>
      <c r="M46" s="516"/>
      <c r="N46" s="520"/>
      <c r="O46" s="520"/>
    </row>
    <row r="47" spans="1:15" ht="26.25" customHeight="1">
      <c r="A47" s="516"/>
      <c r="B47" s="516"/>
      <c r="C47" s="516"/>
      <c r="D47" s="516"/>
      <c r="E47" s="516"/>
      <c r="F47" s="516"/>
      <c r="G47" s="516"/>
      <c r="H47" s="516"/>
      <c r="I47" s="516"/>
      <c r="J47" s="516"/>
      <c r="K47" s="516"/>
      <c r="L47" s="516"/>
      <c r="M47" s="516"/>
      <c r="N47" s="520"/>
      <c r="O47" s="520"/>
    </row>
    <row r="48" spans="1:15" ht="26.25" customHeight="1">
      <c r="A48" s="516"/>
      <c r="B48" s="516"/>
      <c r="C48" s="516"/>
      <c r="D48" s="516"/>
      <c r="E48" s="516"/>
      <c r="F48" s="516"/>
      <c r="G48" s="516"/>
      <c r="H48" s="516"/>
      <c r="I48" s="516"/>
      <c r="J48" s="516"/>
      <c r="K48" s="516"/>
      <c r="L48" s="516"/>
      <c r="M48" s="516"/>
      <c r="N48" s="520"/>
      <c r="O48" s="520"/>
    </row>
    <row r="49" spans="1:15" ht="26.25" customHeight="1">
      <c r="A49" s="516"/>
      <c r="B49" s="516"/>
      <c r="C49" s="516"/>
      <c r="D49" s="516"/>
      <c r="E49" s="516"/>
      <c r="F49" s="516"/>
      <c r="G49" s="516"/>
      <c r="H49" s="516"/>
      <c r="I49" s="516"/>
      <c r="J49" s="516"/>
      <c r="K49" s="516"/>
      <c r="L49" s="516"/>
      <c r="M49" s="516"/>
      <c r="N49" s="520"/>
      <c r="O49" s="520"/>
    </row>
    <row r="50" spans="1:15" ht="24">
      <c r="A50" s="516"/>
      <c r="B50" s="516"/>
      <c r="C50" s="516"/>
      <c r="D50" s="516"/>
      <c r="E50" s="516"/>
      <c r="F50" s="516"/>
      <c r="G50" s="516"/>
      <c r="H50" s="516"/>
      <c r="I50" s="516"/>
      <c r="J50" s="516"/>
      <c r="K50" s="516"/>
      <c r="L50" s="516"/>
      <c r="M50" s="504"/>
      <c r="N50" s="521"/>
      <c r="O50" s="521"/>
    </row>
    <row r="51" spans="1:15" ht="24">
      <c r="A51" s="504"/>
      <c r="B51" s="504"/>
      <c r="C51" s="504"/>
      <c r="D51" s="504"/>
      <c r="E51" s="504"/>
      <c r="F51" s="504"/>
      <c r="G51" s="504"/>
      <c r="H51" s="504"/>
      <c r="I51" s="504"/>
      <c r="J51" s="504"/>
      <c r="K51" s="504"/>
      <c r="L51" s="504"/>
      <c r="M51" s="504"/>
      <c r="N51" s="521"/>
      <c r="O51" s="521"/>
    </row>
    <row r="52" spans="1:15" ht="24">
      <c r="A52" s="504"/>
      <c r="B52" s="504"/>
      <c r="C52" s="504"/>
      <c r="D52" s="504"/>
      <c r="E52" s="504"/>
      <c r="F52" s="504"/>
      <c r="G52" s="504"/>
      <c r="H52" s="504"/>
      <c r="I52" s="504"/>
      <c r="J52" s="504"/>
      <c r="K52" s="504"/>
      <c r="L52" s="504"/>
      <c r="M52" s="504"/>
      <c r="N52" s="521"/>
      <c r="O52" s="521"/>
    </row>
    <row r="53" spans="1:15">
      <c r="A53" s="504"/>
      <c r="B53" s="504"/>
      <c r="C53" s="504"/>
      <c r="D53" s="504"/>
      <c r="E53" s="504"/>
      <c r="F53" s="504"/>
      <c r="G53" s="504"/>
      <c r="H53" s="504"/>
      <c r="I53" s="504"/>
      <c r="J53" s="504"/>
      <c r="K53" s="504"/>
      <c r="L53" s="504"/>
    </row>
  </sheetData>
  <sheetProtection selectLockedCells="1" selectUnlockedCells="1"/>
  <mergeCells count="9">
    <mergeCell ref="A17:M18"/>
    <mergeCell ref="A19:M20"/>
    <mergeCell ref="K29:M31"/>
    <mergeCell ref="B14:M14"/>
    <mergeCell ref="F1:I1"/>
    <mergeCell ref="L2:M2"/>
    <mergeCell ref="K6:M6"/>
    <mergeCell ref="K7:M7"/>
    <mergeCell ref="K8:M8"/>
  </mergeCells>
  <phoneticPr fontId="4"/>
  <pageMargins left="0.78740157480314965" right="0.59055118110236227" top="0.78740157480314965" bottom="0.98425196850393704" header="0.51181102362204722" footer="0.51181102362204722"/>
  <pageSetup paperSize="9" scale="79" orientation="portrait" r:id="rId1"/>
  <headerFooter alignWithMargins="0"/>
  <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885BCF-ACA9-40F4-AFA0-A292AC1EE505}">
  <sheetPr>
    <tabColor theme="7" tint="0.59999389629810485"/>
  </sheetPr>
  <dimension ref="A1:BS167"/>
  <sheetViews>
    <sheetView showGridLines="0" view="pageBreakPreview" zoomScaleNormal="100" zoomScaleSheetLayoutView="100" workbookViewId="0">
      <selection activeCell="BL2" sqref="BL2"/>
    </sheetView>
  </sheetViews>
  <sheetFormatPr defaultColWidth="8" defaultRowHeight="12"/>
  <cols>
    <col min="1" max="1" width="2.375" style="538" customWidth="1"/>
    <col min="2" max="4" width="2" style="538" customWidth="1"/>
    <col min="5" max="6" width="2.375" style="538" customWidth="1"/>
    <col min="7" max="11" width="2" style="538" customWidth="1"/>
    <col min="12" max="14" width="2.625" style="538" customWidth="1"/>
    <col min="15" max="17" width="3.125" style="538" customWidth="1"/>
    <col min="18" max="20" width="1.875" style="538" customWidth="1"/>
    <col min="21" max="21" width="2.125" style="538" customWidth="1"/>
    <col min="22" max="22" width="1.625" style="538" customWidth="1"/>
    <col min="23" max="23" width="2.125" style="538" customWidth="1"/>
    <col min="24" max="28" width="2.625" style="538" customWidth="1"/>
    <col min="29" max="29" width="2.375" style="538" customWidth="1"/>
    <col min="30" max="33" width="4.625" style="538" customWidth="1"/>
    <col min="34" max="36" width="2.625" style="538" customWidth="1"/>
    <col min="37" max="47" width="2" style="538" customWidth="1"/>
    <col min="48" max="50" width="2.125" style="538" customWidth="1"/>
    <col min="51" max="54" width="1.875" style="538" customWidth="1"/>
    <col min="55" max="57" width="2.625" style="538" customWidth="1"/>
    <col min="58" max="64" width="1.875" style="538" customWidth="1"/>
    <col min="65" max="66" width="2.125" style="538" customWidth="1"/>
    <col min="67" max="68" width="8" style="538" hidden="1" customWidth="1"/>
    <col min="69" max="69" width="8" style="538" customWidth="1"/>
    <col min="70" max="16384" width="8" style="538"/>
  </cols>
  <sheetData>
    <row r="1" spans="1:70" ht="14.1" customHeight="1">
      <c r="A1" s="3372" t="s">
        <v>1446</v>
      </c>
      <c r="B1" s="3372"/>
      <c r="C1" s="3372"/>
      <c r="D1" s="3372"/>
      <c r="E1" s="3372"/>
      <c r="F1" s="3372"/>
      <c r="G1" s="3372"/>
      <c r="H1" s="3372"/>
      <c r="I1" s="3372"/>
      <c r="J1" s="3372"/>
      <c r="K1" s="3372"/>
      <c r="L1" s="3372"/>
      <c r="M1" s="3372"/>
      <c r="N1" s="3372"/>
      <c r="O1" s="3372"/>
      <c r="P1" s="3372"/>
      <c r="Q1" s="3372"/>
      <c r="R1" s="3372"/>
      <c r="S1" s="3372"/>
      <c r="T1" s="3372"/>
      <c r="U1" s="3372"/>
      <c r="V1" s="3372"/>
      <c r="W1" s="3372"/>
      <c r="X1" s="3372"/>
      <c r="Y1" s="3372"/>
      <c r="Z1" s="3372"/>
      <c r="AA1" s="3372"/>
      <c r="AB1" s="3372"/>
      <c r="AC1" s="3372"/>
      <c r="AD1" s="3372"/>
      <c r="AE1" s="3372"/>
      <c r="AF1" s="3372"/>
      <c r="AG1" s="3372"/>
      <c r="AH1" s="3372"/>
      <c r="AI1" s="3372"/>
      <c r="AJ1" s="3372"/>
      <c r="AK1" s="3372"/>
      <c r="AL1" s="3372"/>
      <c r="AM1" s="3372"/>
      <c r="AN1" s="3372"/>
      <c r="AO1" s="3372"/>
      <c r="AP1" s="3372"/>
      <c r="AQ1" s="3372"/>
      <c r="AR1" s="3372"/>
      <c r="AS1" s="3372"/>
      <c r="AT1" s="3372"/>
      <c r="AU1" s="3372"/>
      <c r="AV1" s="3372"/>
      <c r="AW1" s="3372"/>
      <c r="AX1" s="3372"/>
      <c r="AY1" s="3372"/>
      <c r="AZ1" s="3372"/>
      <c r="BA1" s="3372"/>
      <c r="BB1" s="3372"/>
      <c r="BC1" s="3372"/>
      <c r="BD1" s="3372"/>
      <c r="BE1" s="3372"/>
      <c r="BF1" s="3372"/>
      <c r="BG1" s="3372"/>
      <c r="BH1" s="3372"/>
      <c r="BI1" s="3372"/>
      <c r="BJ1" s="3372"/>
      <c r="BK1" s="3372"/>
      <c r="BL1" s="3372"/>
      <c r="BN1" s="646"/>
      <c r="BO1" s="646"/>
      <c r="BP1" s="646"/>
      <c r="BQ1" s="646"/>
      <c r="BR1" s="646"/>
    </row>
    <row r="2" spans="1:70" ht="5.0999999999999996" customHeight="1"/>
    <row r="3" spans="1:70" ht="14.1" customHeight="1">
      <c r="A3" s="4009" t="s">
        <v>1445</v>
      </c>
      <c r="B3" s="4009"/>
      <c r="C3" s="4009"/>
      <c r="D3" s="4009"/>
      <c r="E3" s="4009"/>
      <c r="F3" s="4009"/>
      <c r="G3" s="4009"/>
      <c r="H3" s="4009"/>
      <c r="I3" s="4009"/>
      <c r="J3" s="4009"/>
      <c r="K3" s="4009"/>
      <c r="L3" s="4009"/>
      <c r="M3" s="4009"/>
      <c r="N3" s="4009"/>
      <c r="O3" s="4009"/>
      <c r="P3" s="4009"/>
      <c r="Q3" s="4009"/>
      <c r="R3" s="4009"/>
      <c r="S3" s="4009"/>
      <c r="T3" s="4009"/>
      <c r="U3" s="4009"/>
      <c r="V3" s="4009"/>
      <c r="W3" s="4009"/>
      <c r="X3" s="4009"/>
      <c r="Y3" s="4009"/>
      <c r="Z3" s="4009"/>
      <c r="AA3" s="4009"/>
      <c r="AB3" s="4009"/>
      <c r="AC3" s="4009"/>
      <c r="AD3" s="4009"/>
      <c r="AE3" s="4009"/>
      <c r="AF3" s="4009"/>
      <c r="AG3" s="4009"/>
      <c r="AH3" s="4009"/>
      <c r="AI3" s="4009"/>
      <c r="AJ3" s="4009"/>
      <c r="AK3" s="4009"/>
      <c r="AL3" s="4009"/>
      <c r="AM3" s="4009"/>
      <c r="AN3" s="4009"/>
      <c r="AO3" s="4009"/>
      <c r="AP3" s="4009"/>
      <c r="AQ3" s="4009"/>
      <c r="AR3" s="4009"/>
      <c r="AS3" s="4009"/>
      <c r="AT3" s="4009"/>
      <c r="AU3" s="4009"/>
      <c r="AV3" s="4009"/>
      <c r="AW3" s="4009"/>
      <c r="AX3" s="4009"/>
      <c r="AY3" s="4009"/>
      <c r="AZ3" s="4009"/>
      <c r="BA3" s="4009"/>
      <c r="BB3" s="4009"/>
      <c r="BC3" s="4009"/>
      <c r="BD3" s="4009"/>
      <c r="BE3" s="4009"/>
      <c r="BF3" s="4009"/>
      <c r="BG3" s="4009"/>
      <c r="BH3" s="4009"/>
      <c r="BI3" s="4009"/>
      <c r="BJ3" s="4009"/>
      <c r="BK3" s="4009"/>
      <c r="BL3" s="4009"/>
    </row>
    <row r="4" spans="1:70" ht="6.95" customHeight="1" thickBot="1">
      <c r="A4" s="946"/>
      <c r="B4" s="946"/>
      <c r="C4" s="539"/>
      <c r="D4" s="539"/>
      <c r="E4" s="539"/>
      <c r="F4" s="539"/>
      <c r="G4" s="539"/>
      <c r="H4" s="539"/>
      <c r="I4" s="539"/>
      <c r="J4" s="539"/>
      <c r="K4" s="539"/>
      <c r="L4" s="539"/>
      <c r="M4" s="539"/>
      <c r="N4" s="539"/>
      <c r="O4" s="539"/>
      <c r="P4" s="539"/>
      <c r="Q4" s="539"/>
      <c r="R4" s="539"/>
      <c r="S4" s="539"/>
      <c r="T4" s="539"/>
      <c r="U4" s="539"/>
      <c r="V4" s="539"/>
      <c r="W4" s="539"/>
      <c r="X4" s="539"/>
      <c r="Y4" s="539"/>
      <c r="Z4" s="539"/>
      <c r="AA4" s="539"/>
      <c r="AB4" s="539"/>
      <c r="AC4" s="539"/>
      <c r="AD4" s="539"/>
      <c r="AE4" s="539"/>
      <c r="AF4" s="539"/>
      <c r="AG4" s="539"/>
    </row>
    <row r="5" spans="1:70" s="735" customFormat="1" ht="12.95" customHeight="1">
      <c r="A5" s="3374" t="s">
        <v>55</v>
      </c>
      <c r="B5" s="3376" t="s">
        <v>56</v>
      </c>
      <c r="C5" s="3377"/>
      <c r="D5" s="3377"/>
      <c r="E5" s="3377"/>
      <c r="F5" s="3378"/>
      <c r="G5" s="3376" t="s">
        <v>51</v>
      </c>
      <c r="H5" s="3377"/>
      <c r="I5" s="3377"/>
      <c r="J5" s="3377"/>
      <c r="K5" s="3377"/>
      <c r="L5" s="3378"/>
      <c r="M5" s="3873" t="s">
        <v>52</v>
      </c>
      <c r="N5" s="3386" t="s">
        <v>935</v>
      </c>
      <c r="O5" s="3389" t="s">
        <v>964</v>
      </c>
      <c r="P5" s="3390"/>
      <c r="Q5" s="3391"/>
      <c r="R5" s="3389" t="s">
        <v>96</v>
      </c>
      <c r="S5" s="3390"/>
      <c r="T5" s="3391"/>
      <c r="U5" s="3376" t="s">
        <v>57</v>
      </c>
      <c r="V5" s="3377"/>
      <c r="W5" s="3377"/>
      <c r="X5" s="3377"/>
      <c r="Y5" s="3377"/>
      <c r="Z5" s="3377"/>
      <c r="AA5" s="3377"/>
      <c r="AB5" s="3377"/>
      <c r="AC5" s="3377"/>
      <c r="AD5" s="3883" t="s">
        <v>1291</v>
      </c>
      <c r="AE5" s="3884"/>
      <c r="AF5" s="3884"/>
      <c r="AG5" s="3885"/>
      <c r="AH5" s="3429" t="s">
        <v>1437</v>
      </c>
      <c r="AI5" s="3430"/>
      <c r="AJ5" s="3430"/>
      <c r="AK5" s="3430"/>
      <c r="AL5" s="3430"/>
      <c r="AM5" s="3430"/>
      <c r="AN5" s="3430"/>
      <c r="AO5" s="3430"/>
      <c r="AP5" s="3430"/>
      <c r="AQ5" s="3430"/>
      <c r="AR5" s="3430"/>
      <c r="AS5" s="3435" t="s">
        <v>1189</v>
      </c>
      <c r="AT5" s="3436"/>
      <c r="AU5" s="3886"/>
      <c r="AV5" s="3889" t="s">
        <v>257</v>
      </c>
      <c r="AW5" s="3890"/>
      <c r="AX5" s="3891"/>
      <c r="AY5" s="3895" t="s">
        <v>1438</v>
      </c>
      <c r="AZ5" s="3896"/>
      <c r="BA5" s="3896"/>
      <c r="BB5" s="3897"/>
      <c r="BC5" s="3392" t="s">
        <v>1650</v>
      </c>
      <c r="BD5" s="3390"/>
      <c r="BE5" s="3390"/>
      <c r="BF5" s="3390"/>
      <c r="BG5" s="3390"/>
      <c r="BH5" s="3390"/>
      <c r="BI5" s="3390"/>
      <c r="BJ5" s="3390"/>
      <c r="BK5" s="3390"/>
      <c r="BL5" s="3393"/>
    </row>
    <row r="6" spans="1:70" s="735" customFormat="1" ht="12.95" customHeight="1">
      <c r="A6" s="3375"/>
      <c r="B6" s="3363"/>
      <c r="C6" s="3364"/>
      <c r="D6" s="3364"/>
      <c r="E6" s="3364"/>
      <c r="F6" s="3379"/>
      <c r="G6" s="3363"/>
      <c r="H6" s="3364"/>
      <c r="I6" s="3364"/>
      <c r="J6" s="3364"/>
      <c r="K6" s="3364"/>
      <c r="L6" s="3379"/>
      <c r="M6" s="3874"/>
      <c r="N6" s="3387"/>
      <c r="O6" s="2158"/>
      <c r="P6" s="2159"/>
      <c r="Q6" s="2160"/>
      <c r="R6" s="2158"/>
      <c r="S6" s="2159"/>
      <c r="T6" s="2160"/>
      <c r="U6" s="3424"/>
      <c r="V6" s="3425"/>
      <c r="W6" s="3425"/>
      <c r="X6" s="3425"/>
      <c r="Y6" s="3425"/>
      <c r="Z6" s="3425"/>
      <c r="AA6" s="3425"/>
      <c r="AB6" s="3425"/>
      <c r="AC6" s="3425"/>
      <c r="AD6" s="3875" t="s">
        <v>1651</v>
      </c>
      <c r="AE6" s="3408"/>
      <c r="AF6" s="3407" t="s">
        <v>1652</v>
      </c>
      <c r="AG6" s="3474"/>
      <c r="AH6" s="3432"/>
      <c r="AI6" s="3433"/>
      <c r="AJ6" s="3433"/>
      <c r="AK6" s="3433"/>
      <c r="AL6" s="3433"/>
      <c r="AM6" s="3433"/>
      <c r="AN6" s="3433"/>
      <c r="AO6" s="3433"/>
      <c r="AP6" s="3433"/>
      <c r="AQ6" s="3433"/>
      <c r="AR6" s="3433"/>
      <c r="AS6" s="3437"/>
      <c r="AT6" s="3438"/>
      <c r="AU6" s="3887"/>
      <c r="AV6" s="3892"/>
      <c r="AW6" s="3893"/>
      <c r="AX6" s="3894"/>
      <c r="AY6" s="3898"/>
      <c r="AZ6" s="3899"/>
      <c r="BA6" s="3899"/>
      <c r="BB6" s="3900"/>
      <c r="BC6" s="3394"/>
      <c r="BD6" s="3395"/>
      <c r="BE6" s="3395"/>
      <c r="BF6" s="3395"/>
      <c r="BG6" s="3395"/>
      <c r="BH6" s="3395"/>
      <c r="BI6" s="3395"/>
      <c r="BJ6" s="3395"/>
      <c r="BK6" s="3395"/>
      <c r="BL6" s="3396"/>
    </row>
    <row r="7" spans="1:70" s="735" customFormat="1" ht="15" customHeight="1">
      <c r="A7" s="3375"/>
      <c r="B7" s="3363"/>
      <c r="C7" s="3364"/>
      <c r="D7" s="3364"/>
      <c r="E7" s="3364"/>
      <c r="F7" s="3379"/>
      <c r="G7" s="3363"/>
      <c r="H7" s="3364"/>
      <c r="I7" s="3364"/>
      <c r="J7" s="3364"/>
      <c r="K7" s="3364"/>
      <c r="L7" s="3379"/>
      <c r="M7" s="3874"/>
      <c r="N7" s="3387"/>
      <c r="O7" s="2161"/>
      <c r="P7" s="2162"/>
      <c r="Q7" s="2163"/>
      <c r="R7" s="2158"/>
      <c r="S7" s="2159"/>
      <c r="T7" s="2160"/>
      <c r="U7" s="3405" t="s">
        <v>58</v>
      </c>
      <c r="V7" s="3406"/>
      <c r="W7" s="3406"/>
      <c r="X7" s="3406"/>
      <c r="Y7" s="3406"/>
      <c r="Z7" s="3401" t="s">
        <v>60</v>
      </c>
      <c r="AA7" s="3398"/>
      <c r="AB7" s="3407" t="s">
        <v>98</v>
      </c>
      <c r="AC7" s="3408"/>
      <c r="AD7" s="3540"/>
      <c r="AE7" s="2159"/>
      <c r="AF7" s="2158"/>
      <c r="AG7" s="2160"/>
      <c r="AH7" s="3409" t="s">
        <v>1653</v>
      </c>
      <c r="AI7" s="3410"/>
      <c r="AJ7" s="3410"/>
      <c r="AK7" s="3410"/>
      <c r="AL7" s="3410"/>
      <c r="AM7" s="3410"/>
      <c r="AN7" s="3410"/>
      <c r="AO7" s="3410"/>
      <c r="AP7" s="3410"/>
      <c r="AQ7" s="3410"/>
      <c r="AR7" s="3410"/>
      <c r="AS7" s="3437"/>
      <c r="AT7" s="3438"/>
      <c r="AU7" s="3887"/>
      <c r="AV7" s="3877" t="s">
        <v>258</v>
      </c>
      <c r="AW7" s="3878"/>
      <c r="AX7" s="3879"/>
      <c r="AY7" s="3898"/>
      <c r="AZ7" s="3899"/>
      <c r="BA7" s="3899"/>
      <c r="BB7" s="3900"/>
      <c r="BC7" s="3418" t="s">
        <v>1439</v>
      </c>
      <c r="BD7" s="3419"/>
      <c r="BE7" s="3419"/>
      <c r="BF7" s="3419"/>
      <c r="BG7" s="3419"/>
      <c r="BH7" s="3419"/>
      <c r="BI7" s="3419"/>
      <c r="BJ7" s="3419"/>
      <c r="BK7" s="3419"/>
      <c r="BL7" s="3420"/>
    </row>
    <row r="8" spans="1:70" s="735" customFormat="1" ht="15" customHeight="1">
      <c r="A8" s="3375"/>
      <c r="B8" s="3380"/>
      <c r="C8" s="3381"/>
      <c r="D8" s="3381"/>
      <c r="E8" s="3381"/>
      <c r="F8" s="3382"/>
      <c r="G8" s="3363"/>
      <c r="H8" s="3364"/>
      <c r="I8" s="3364"/>
      <c r="J8" s="3364"/>
      <c r="K8" s="3364"/>
      <c r="L8" s="3379"/>
      <c r="M8" s="3874"/>
      <c r="N8" s="3387"/>
      <c r="O8" s="3437" t="s">
        <v>856</v>
      </c>
      <c r="P8" s="3438"/>
      <c r="Q8" s="3473"/>
      <c r="R8" s="2158"/>
      <c r="S8" s="2159"/>
      <c r="T8" s="2160"/>
      <c r="U8" s="3407" t="s">
        <v>1429</v>
      </c>
      <c r="V8" s="3408"/>
      <c r="W8" s="3408"/>
      <c r="X8" s="3407" t="s">
        <v>97</v>
      </c>
      <c r="Y8" s="3474"/>
      <c r="Z8" s="3400"/>
      <c r="AA8" s="3400"/>
      <c r="AB8" s="2158"/>
      <c r="AC8" s="2159"/>
      <c r="AD8" s="3540"/>
      <c r="AE8" s="2159"/>
      <c r="AF8" s="2158"/>
      <c r="AG8" s="2160"/>
      <c r="AH8" s="3475" t="s">
        <v>1673</v>
      </c>
      <c r="AI8" s="3476"/>
      <c r="AJ8" s="3477"/>
      <c r="AK8" s="3478" t="s">
        <v>1674</v>
      </c>
      <c r="AL8" s="3479"/>
      <c r="AM8" s="3479"/>
      <c r="AN8" s="3480"/>
      <c r="AO8" s="3475" t="s">
        <v>1182</v>
      </c>
      <c r="AP8" s="3476"/>
      <c r="AQ8" s="3476"/>
      <c r="AR8" s="3477"/>
      <c r="AS8" s="3437"/>
      <c r="AT8" s="3438"/>
      <c r="AU8" s="3887"/>
      <c r="AV8" s="3880"/>
      <c r="AW8" s="3881"/>
      <c r="AX8" s="3882"/>
      <c r="AY8" s="3898"/>
      <c r="AZ8" s="3899"/>
      <c r="BA8" s="3899"/>
      <c r="BB8" s="3900"/>
      <c r="BC8" s="3418"/>
      <c r="BD8" s="3419"/>
      <c r="BE8" s="3419"/>
      <c r="BF8" s="3419"/>
      <c r="BG8" s="3419"/>
      <c r="BH8" s="3419"/>
      <c r="BI8" s="3419"/>
      <c r="BJ8" s="3419"/>
      <c r="BK8" s="3419"/>
      <c r="BL8" s="3420"/>
    </row>
    <row r="9" spans="1:70" s="735" customFormat="1" ht="15" customHeight="1">
      <c r="A9" s="3375"/>
      <c r="B9" s="3360" t="s">
        <v>262</v>
      </c>
      <c r="C9" s="3361"/>
      <c r="D9" s="3362"/>
      <c r="E9" s="3904" t="s">
        <v>261</v>
      </c>
      <c r="F9" s="3905"/>
      <c r="G9" s="3363"/>
      <c r="H9" s="3364"/>
      <c r="I9" s="3364"/>
      <c r="J9" s="3364"/>
      <c r="K9" s="3364"/>
      <c r="L9" s="3379"/>
      <c r="M9" s="3874"/>
      <c r="N9" s="3387"/>
      <c r="O9" s="3437"/>
      <c r="P9" s="3438"/>
      <c r="Q9" s="3473"/>
      <c r="R9" s="2158"/>
      <c r="S9" s="2159"/>
      <c r="T9" s="2160"/>
      <c r="U9" s="2158"/>
      <c r="V9" s="2159"/>
      <c r="W9" s="2159"/>
      <c r="X9" s="2158"/>
      <c r="Y9" s="2160"/>
      <c r="Z9" s="3400"/>
      <c r="AA9" s="3400"/>
      <c r="AB9" s="2158"/>
      <c r="AC9" s="2159"/>
      <c r="AD9" s="3876"/>
      <c r="AE9" s="2162"/>
      <c r="AF9" s="2161"/>
      <c r="AG9" s="2163"/>
      <c r="AH9" s="3460" t="s">
        <v>1675</v>
      </c>
      <c r="AI9" s="3461"/>
      <c r="AJ9" s="3462"/>
      <c r="AK9" s="3460" t="s">
        <v>1676</v>
      </c>
      <c r="AL9" s="3461"/>
      <c r="AM9" s="3461"/>
      <c r="AN9" s="3462"/>
      <c r="AO9" s="3460" t="s">
        <v>1183</v>
      </c>
      <c r="AP9" s="3461"/>
      <c r="AQ9" s="3461"/>
      <c r="AR9" s="3462"/>
      <c r="AS9" s="3437"/>
      <c r="AT9" s="3438"/>
      <c r="AU9" s="3887"/>
      <c r="AV9" s="3908" t="s">
        <v>259</v>
      </c>
      <c r="AW9" s="3909"/>
      <c r="AX9" s="3910"/>
      <c r="AY9" s="3898"/>
      <c r="AZ9" s="3899"/>
      <c r="BA9" s="3899"/>
      <c r="BB9" s="3900"/>
      <c r="BC9" s="3418"/>
      <c r="BD9" s="3419"/>
      <c r="BE9" s="3419"/>
      <c r="BF9" s="3419"/>
      <c r="BG9" s="3419"/>
      <c r="BH9" s="3419"/>
      <c r="BI9" s="3419"/>
      <c r="BJ9" s="3419"/>
      <c r="BK9" s="3419"/>
      <c r="BL9" s="3420"/>
    </row>
    <row r="10" spans="1:70" s="735" customFormat="1" ht="15" customHeight="1">
      <c r="A10" s="3375"/>
      <c r="B10" s="3363"/>
      <c r="C10" s="3364"/>
      <c r="D10" s="3365"/>
      <c r="E10" s="3906"/>
      <c r="F10" s="3907"/>
      <c r="G10" s="3363"/>
      <c r="H10" s="3364"/>
      <c r="I10" s="3364"/>
      <c r="J10" s="3364"/>
      <c r="K10" s="3364"/>
      <c r="L10" s="3379"/>
      <c r="M10" s="3874"/>
      <c r="N10" s="3387"/>
      <c r="O10" s="3437"/>
      <c r="P10" s="3438"/>
      <c r="Q10" s="3473"/>
      <c r="R10" s="2158"/>
      <c r="S10" s="2159"/>
      <c r="T10" s="2160"/>
      <c r="U10" s="2158"/>
      <c r="V10" s="2159"/>
      <c r="W10" s="2159"/>
      <c r="X10" s="2158"/>
      <c r="Y10" s="2160"/>
      <c r="Z10" s="3400"/>
      <c r="AA10" s="3400"/>
      <c r="AB10" s="2158"/>
      <c r="AC10" s="2159"/>
      <c r="AD10" s="3914" t="s">
        <v>265</v>
      </c>
      <c r="AE10" s="3915"/>
      <c r="AF10" s="3915" t="s">
        <v>265</v>
      </c>
      <c r="AG10" s="3915"/>
      <c r="AH10" s="3467" t="s">
        <v>1677</v>
      </c>
      <c r="AI10" s="3468"/>
      <c r="AJ10" s="3469"/>
      <c r="AK10" s="3470" t="s">
        <v>1181</v>
      </c>
      <c r="AL10" s="3471"/>
      <c r="AM10" s="3471"/>
      <c r="AN10" s="3472"/>
      <c r="AO10" s="3467" t="s">
        <v>162</v>
      </c>
      <c r="AP10" s="3468"/>
      <c r="AQ10" s="3468"/>
      <c r="AR10" s="3469"/>
      <c r="AS10" s="3439"/>
      <c r="AT10" s="3440"/>
      <c r="AU10" s="3888"/>
      <c r="AV10" s="3911"/>
      <c r="AW10" s="3912"/>
      <c r="AX10" s="3913"/>
      <c r="AY10" s="3901"/>
      <c r="AZ10" s="3902"/>
      <c r="BA10" s="3902"/>
      <c r="BB10" s="3903"/>
      <c r="BC10" s="3421"/>
      <c r="BD10" s="3422"/>
      <c r="BE10" s="3422"/>
      <c r="BF10" s="3422"/>
      <c r="BG10" s="3422"/>
      <c r="BH10" s="3422"/>
      <c r="BI10" s="3422"/>
      <c r="BJ10" s="3422"/>
      <c r="BK10" s="3422"/>
      <c r="BL10" s="3423"/>
    </row>
    <row r="11" spans="1:70" s="735" customFormat="1" ht="15" customHeight="1">
      <c r="A11" s="3555">
        <v>1</v>
      </c>
      <c r="B11" s="3770"/>
      <c r="C11" s="3771"/>
      <c r="D11" s="3771"/>
      <c r="E11" s="3771"/>
      <c r="F11" s="3772"/>
      <c r="G11" s="3770"/>
      <c r="H11" s="3771"/>
      <c r="I11" s="3771"/>
      <c r="J11" s="3771"/>
      <c r="K11" s="3771"/>
      <c r="L11" s="3772"/>
      <c r="M11" s="3773"/>
      <c r="N11" s="3774"/>
      <c r="O11" s="3728"/>
      <c r="P11" s="3729"/>
      <c r="Q11" s="3730"/>
      <c r="R11" s="3728"/>
      <c r="S11" s="3729"/>
      <c r="T11" s="3730"/>
      <c r="U11" s="4084"/>
      <c r="V11" s="4085"/>
      <c r="W11" s="4085"/>
      <c r="X11" s="3740"/>
      <c r="Y11" s="3558" t="s">
        <v>99</v>
      </c>
      <c r="Z11" s="3742"/>
      <c r="AA11" s="3558" t="s">
        <v>99</v>
      </c>
      <c r="AB11" s="3501">
        <f>IF((X13+Z13)&gt;=12,X11+Z11+1,X11+Z11)</f>
        <v>0</v>
      </c>
      <c r="AC11" s="3557" t="s">
        <v>99</v>
      </c>
      <c r="AD11" s="4072"/>
      <c r="AE11" s="4073"/>
      <c r="AF11" s="4076"/>
      <c r="AG11" s="4073"/>
      <c r="AH11" s="4078"/>
      <c r="AI11" s="4079"/>
      <c r="AJ11" s="4080"/>
      <c r="AK11" s="4081"/>
      <c r="AL11" s="4082"/>
      <c r="AM11" s="4082"/>
      <c r="AN11" s="4083"/>
      <c r="AO11" s="4091"/>
      <c r="AP11" s="4092"/>
      <c r="AQ11" s="4092"/>
      <c r="AR11" s="4093"/>
      <c r="AS11" s="3976">
        <f>AF11+SUM(AH11:AR13)</f>
        <v>0</v>
      </c>
      <c r="AT11" s="3977"/>
      <c r="AU11" s="3978"/>
      <c r="AV11" s="4051"/>
      <c r="AW11" s="4052"/>
      <c r="AX11" s="4053"/>
      <c r="AY11" s="1063"/>
      <c r="AZ11" s="1063"/>
      <c r="BA11" s="1063"/>
      <c r="BB11" s="1063"/>
      <c r="BC11" s="4057"/>
      <c r="BD11" s="4058"/>
      <c r="BE11" s="4058"/>
      <c r="BF11" s="4058"/>
      <c r="BG11" s="4058"/>
      <c r="BH11" s="4058"/>
      <c r="BI11" s="4058"/>
      <c r="BJ11" s="4058"/>
      <c r="BK11" s="4058"/>
      <c r="BL11" s="4059"/>
    </row>
    <row r="12" spans="1:70" s="735" customFormat="1" ht="15" customHeight="1">
      <c r="A12" s="3543"/>
      <c r="B12" s="3758"/>
      <c r="C12" s="3759"/>
      <c r="D12" s="3759"/>
      <c r="E12" s="3759"/>
      <c r="F12" s="3760"/>
      <c r="G12" s="3761"/>
      <c r="H12" s="3762"/>
      <c r="I12" s="3762"/>
      <c r="J12" s="3762"/>
      <c r="K12" s="3762"/>
      <c r="L12" s="3763"/>
      <c r="M12" s="3765"/>
      <c r="N12" s="3768"/>
      <c r="O12" s="3795"/>
      <c r="P12" s="3796"/>
      <c r="Q12" s="3797"/>
      <c r="R12" s="3731"/>
      <c r="S12" s="3732"/>
      <c r="T12" s="3733"/>
      <c r="U12" s="3816"/>
      <c r="V12" s="3817"/>
      <c r="W12" s="3817"/>
      <c r="X12" s="3741"/>
      <c r="Y12" s="3550"/>
      <c r="Z12" s="3743"/>
      <c r="AA12" s="3550"/>
      <c r="AB12" s="3502"/>
      <c r="AC12" s="3549"/>
      <c r="AD12" s="4074"/>
      <c r="AE12" s="4075"/>
      <c r="AF12" s="4077"/>
      <c r="AG12" s="4075"/>
      <c r="AH12" s="4066"/>
      <c r="AI12" s="4067"/>
      <c r="AJ12" s="4068"/>
      <c r="AK12" s="4066"/>
      <c r="AL12" s="4067"/>
      <c r="AM12" s="4067"/>
      <c r="AN12" s="4068"/>
      <c r="AO12" s="4069"/>
      <c r="AP12" s="4070"/>
      <c r="AQ12" s="4070"/>
      <c r="AR12" s="4071"/>
      <c r="AS12" s="3979"/>
      <c r="AT12" s="3980"/>
      <c r="AU12" s="3981"/>
      <c r="AV12" s="4054"/>
      <c r="AW12" s="4055"/>
      <c r="AX12" s="4056"/>
      <c r="AY12" s="1064"/>
      <c r="AZ12" s="1064"/>
      <c r="BA12" s="1064"/>
      <c r="BB12" s="1064"/>
      <c r="BC12" s="4060"/>
      <c r="BD12" s="4061"/>
      <c r="BE12" s="4061"/>
      <c r="BF12" s="4061"/>
      <c r="BG12" s="4061"/>
      <c r="BH12" s="4061"/>
      <c r="BI12" s="4061"/>
      <c r="BJ12" s="4061"/>
      <c r="BK12" s="4061"/>
      <c r="BL12" s="4062"/>
    </row>
    <row r="13" spans="1:70" s="735" customFormat="1" ht="15" customHeight="1">
      <c r="A13" s="3544"/>
      <c r="B13" s="3775"/>
      <c r="C13" s="3776"/>
      <c r="D13" s="3777"/>
      <c r="E13" s="3778"/>
      <c r="F13" s="3779"/>
      <c r="G13" s="3758"/>
      <c r="H13" s="3759"/>
      <c r="I13" s="3759"/>
      <c r="J13" s="3759"/>
      <c r="K13" s="3759"/>
      <c r="L13" s="3760"/>
      <c r="M13" s="3766"/>
      <c r="N13" s="3769"/>
      <c r="O13" s="3798"/>
      <c r="P13" s="3799"/>
      <c r="Q13" s="3800"/>
      <c r="R13" s="3811"/>
      <c r="S13" s="3812"/>
      <c r="T13" s="3813"/>
      <c r="U13" s="3823"/>
      <c r="V13" s="3824"/>
      <c r="W13" s="3824"/>
      <c r="X13" s="1037"/>
      <c r="Y13" s="1065" t="s">
        <v>28</v>
      </c>
      <c r="Z13" s="1038"/>
      <c r="AA13" s="1065" t="s">
        <v>28</v>
      </c>
      <c r="AB13" s="959">
        <f>IF((X13+Z13)&gt;=12,X13+Z13-12,X13+Z13)</f>
        <v>0</v>
      </c>
      <c r="AC13" s="1066" t="s">
        <v>28</v>
      </c>
      <c r="AD13" s="1102"/>
      <c r="AE13" s="1103"/>
      <c r="AF13" s="1104"/>
      <c r="AG13" s="1105"/>
      <c r="AH13" s="4066"/>
      <c r="AI13" s="4067"/>
      <c r="AJ13" s="4068"/>
      <c r="AK13" s="4086"/>
      <c r="AL13" s="4087"/>
      <c r="AM13" s="4087"/>
      <c r="AN13" s="4088"/>
      <c r="AO13" s="4069"/>
      <c r="AP13" s="4070"/>
      <c r="AQ13" s="4070"/>
      <c r="AR13" s="4071"/>
      <c r="AS13" s="3979"/>
      <c r="AT13" s="3980"/>
      <c r="AU13" s="3981"/>
      <c r="AV13" s="4089"/>
      <c r="AW13" s="3759"/>
      <c r="AX13" s="4090"/>
      <c r="AY13" s="954"/>
      <c r="AZ13" s="954"/>
      <c r="BA13" s="954"/>
      <c r="BB13" s="954"/>
      <c r="BC13" s="4063"/>
      <c r="BD13" s="4064"/>
      <c r="BE13" s="4064"/>
      <c r="BF13" s="4064"/>
      <c r="BG13" s="4064"/>
      <c r="BH13" s="4064"/>
      <c r="BI13" s="4064"/>
      <c r="BJ13" s="4064"/>
      <c r="BK13" s="4064"/>
      <c r="BL13" s="4065"/>
    </row>
    <row r="14" spans="1:70" s="735" customFormat="1" ht="15" customHeight="1">
      <c r="A14" s="3542">
        <v>2</v>
      </c>
      <c r="B14" s="3755"/>
      <c r="C14" s="3756"/>
      <c r="D14" s="3756"/>
      <c r="E14" s="3756"/>
      <c r="F14" s="3757"/>
      <c r="G14" s="3755"/>
      <c r="H14" s="3756"/>
      <c r="I14" s="3756"/>
      <c r="J14" s="3756"/>
      <c r="K14" s="3756"/>
      <c r="L14" s="3757"/>
      <c r="M14" s="3764"/>
      <c r="N14" s="3767"/>
      <c r="O14" s="3808"/>
      <c r="P14" s="3809"/>
      <c r="Q14" s="3810"/>
      <c r="R14" s="3808"/>
      <c r="S14" s="3809"/>
      <c r="T14" s="3810"/>
      <c r="U14" s="3814"/>
      <c r="V14" s="3815"/>
      <c r="W14" s="3815"/>
      <c r="X14" s="3818"/>
      <c r="Y14" s="3469" t="s">
        <v>99</v>
      </c>
      <c r="Z14" s="3819"/>
      <c r="AA14" s="3469" t="s">
        <v>99</v>
      </c>
      <c r="AB14" s="3588">
        <f>IF((X16+Z16)&gt;=12,X14+Z14+1,X14+Z14)</f>
        <v>0</v>
      </c>
      <c r="AC14" s="3468" t="s">
        <v>99</v>
      </c>
      <c r="AD14" s="4109"/>
      <c r="AE14" s="4110"/>
      <c r="AF14" s="4111"/>
      <c r="AG14" s="4110"/>
      <c r="AH14" s="4066"/>
      <c r="AI14" s="4067"/>
      <c r="AJ14" s="4068"/>
      <c r="AK14" s="4066"/>
      <c r="AL14" s="4067"/>
      <c r="AM14" s="4067"/>
      <c r="AN14" s="4068"/>
      <c r="AO14" s="4069"/>
      <c r="AP14" s="4070"/>
      <c r="AQ14" s="4070"/>
      <c r="AR14" s="4071"/>
      <c r="AS14" s="3566">
        <f>AF14+SUM(AH14:AR16)</f>
        <v>0</v>
      </c>
      <c r="AT14" s="3567"/>
      <c r="AU14" s="3982"/>
      <c r="AV14" s="4094"/>
      <c r="AW14" s="4095"/>
      <c r="AX14" s="4096"/>
      <c r="AY14" s="1071"/>
      <c r="AZ14" s="1071"/>
      <c r="BA14" s="1071"/>
      <c r="BB14" s="1071"/>
      <c r="BC14" s="4097"/>
      <c r="BD14" s="4098"/>
      <c r="BE14" s="4098"/>
      <c r="BF14" s="4098"/>
      <c r="BG14" s="4098"/>
      <c r="BH14" s="4098"/>
      <c r="BI14" s="4098"/>
      <c r="BJ14" s="4098"/>
      <c r="BK14" s="4098"/>
      <c r="BL14" s="4099"/>
    </row>
    <row r="15" spans="1:70" s="735" customFormat="1" ht="15" customHeight="1">
      <c r="A15" s="3543"/>
      <c r="B15" s="3758"/>
      <c r="C15" s="3759"/>
      <c r="D15" s="3759"/>
      <c r="E15" s="3759"/>
      <c r="F15" s="3760"/>
      <c r="G15" s="3761"/>
      <c r="H15" s="3762"/>
      <c r="I15" s="3762"/>
      <c r="J15" s="3762"/>
      <c r="K15" s="3762"/>
      <c r="L15" s="3763"/>
      <c r="M15" s="3765"/>
      <c r="N15" s="3768"/>
      <c r="O15" s="3795"/>
      <c r="P15" s="3796"/>
      <c r="Q15" s="3797"/>
      <c r="R15" s="3731"/>
      <c r="S15" s="3732"/>
      <c r="T15" s="3733"/>
      <c r="U15" s="3816"/>
      <c r="V15" s="3817"/>
      <c r="W15" s="3817"/>
      <c r="X15" s="3741"/>
      <c r="Y15" s="3550"/>
      <c r="Z15" s="3743"/>
      <c r="AA15" s="3550"/>
      <c r="AB15" s="3502"/>
      <c r="AC15" s="3549"/>
      <c r="AD15" s="4074"/>
      <c r="AE15" s="4075"/>
      <c r="AF15" s="4077"/>
      <c r="AG15" s="4075"/>
      <c r="AH15" s="4066"/>
      <c r="AI15" s="4067"/>
      <c r="AJ15" s="4068"/>
      <c r="AK15" s="4066"/>
      <c r="AL15" s="4067"/>
      <c r="AM15" s="4067"/>
      <c r="AN15" s="4068"/>
      <c r="AO15" s="4069"/>
      <c r="AP15" s="4070"/>
      <c r="AQ15" s="4070"/>
      <c r="AR15" s="4071"/>
      <c r="AS15" s="3566"/>
      <c r="AT15" s="3567"/>
      <c r="AU15" s="3982"/>
      <c r="AV15" s="4094"/>
      <c r="AW15" s="4095"/>
      <c r="AX15" s="4096"/>
      <c r="AY15" s="1064"/>
      <c r="AZ15" s="1064"/>
      <c r="BA15" s="1064"/>
      <c r="BB15" s="1064"/>
      <c r="BC15" s="4100"/>
      <c r="BD15" s="4101"/>
      <c r="BE15" s="4101"/>
      <c r="BF15" s="4101"/>
      <c r="BG15" s="4101"/>
      <c r="BH15" s="4101"/>
      <c r="BI15" s="4101"/>
      <c r="BJ15" s="4101"/>
      <c r="BK15" s="4101"/>
      <c r="BL15" s="4102"/>
    </row>
    <row r="16" spans="1:70" s="735" customFormat="1" ht="15" customHeight="1">
      <c r="A16" s="3544"/>
      <c r="B16" s="3775"/>
      <c r="C16" s="3776"/>
      <c r="D16" s="3777"/>
      <c r="E16" s="3778"/>
      <c r="F16" s="3779"/>
      <c r="G16" s="3758"/>
      <c r="H16" s="3759"/>
      <c r="I16" s="3759"/>
      <c r="J16" s="3759"/>
      <c r="K16" s="3759"/>
      <c r="L16" s="3760"/>
      <c r="M16" s="3766"/>
      <c r="N16" s="3769"/>
      <c r="O16" s="3798"/>
      <c r="P16" s="3799"/>
      <c r="Q16" s="3800"/>
      <c r="R16" s="3811"/>
      <c r="S16" s="3812"/>
      <c r="T16" s="3813"/>
      <c r="U16" s="3823"/>
      <c r="V16" s="3824"/>
      <c r="W16" s="3824"/>
      <c r="X16" s="1037"/>
      <c r="Y16" s="1065" t="s">
        <v>28</v>
      </c>
      <c r="Z16" s="1038"/>
      <c r="AA16" s="1065" t="s">
        <v>28</v>
      </c>
      <c r="AB16" s="1072">
        <f>IF((X16+Z16)&gt;=12,X16+Z16-12,X16+Z16)</f>
        <v>0</v>
      </c>
      <c r="AC16" s="1066" t="s">
        <v>28</v>
      </c>
      <c r="AD16" s="1102"/>
      <c r="AE16" s="1103"/>
      <c r="AF16" s="1104"/>
      <c r="AG16" s="1105"/>
      <c r="AH16" s="4066"/>
      <c r="AI16" s="4067"/>
      <c r="AJ16" s="4068"/>
      <c r="AK16" s="4066"/>
      <c r="AL16" s="4067"/>
      <c r="AM16" s="4067"/>
      <c r="AN16" s="4068"/>
      <c r="AO16" s="4069"/>
      <c r="AP16" s="4070"/>
      <c r="AQ16" s="4070"/>
      <c r="AR16" s="4071"/>
      <c r="AS16" s="3566"/>
      <c r="AT16" s="3567"/>
      <c r="AU16" s="3982"/>
      <c r="AV16" s="4106"/>
      <c r="AW16" s="4107"/>
      <c r="AX16" s="4108"/>
      <c r="AY16" s="954"/>
      <c r="AZ16" s="954"/>
      <c r="BA16" s="954"/>
      <c r="BB16" s="954"/>
      <c r="BC16" s="4103"/>
      <c r="BD16" s="4104"/>
      <c r="BE16" s="4104"/>
      <c r="BF16" s="4104"/>
      <c r="BG16" s="4104"/>
      <c r="BH16" s="4104"/>
      <c r="BI16" s="4104"/>
      <c r="BJ16" s="4104"/>
      <c r="BK16" s="4104"/>
      <c r="BL16" s="4105"/>
    </row>
    <row r="17" spans="1:71" s="735" customFormat="1" ht="15" customHeight="1">
      <c r="A17" s="3543">
        <v>3</v>
      </c>
      <c r="B17" s="3755"/>
      <c r="C17" s="3756"/>
      <c r="D17" s="3756"/>
      <c r="E17" s="3756"/>
      <c r="F17" s="3757"/>
      <c r="G17" s="3755"/>
      <c r="H17" s="3756"/>
      <c r="I17" s="3756"/>
      <c r="J17" s="3756"/>
      <c r="K17" s="3756"/>
      <c r="L17" s="3757"/>
      <c r="M17" s="3764"/>
      <c r="N17" s="3767"/>
      <c r="O17" s="3808"/>
      <c r="P17" s="3809"/>
      <c r="Q17" s="3810"/>
      <c r="R17" s="3808"/>
      <c r="S17" s="3809"/>
      <c r="T17" s="3810"/>
      <c r="U17" s="3814"/>
      <c r="V17" s="3815"/>
      <c r="W17" s="3815"/>
      <c r="X17" s="3818"/>
      <c r="Y17" s="3469" t="s">
        <v>99</v>
      </c>
      <c r="Z17" s="3819"/>
      <c r="AA17" s="3469" t="s">
        <v>99</v>
      </c>
      <c r="AB17" s="3983">
        <f>IF((X19+Z19)&gt;=12,X17+Z17+1,X17+Z17)</f>
        <v>0</v>
      </c>
      <c r="AC17" s="3468" t="s">
        <v>99</v>
      </c>
      <c r="AD17" s="4109"/>
      <c r="AE17" s="4110"/>
      <c r="AF17" s="4111"/>
      <c r="AG17" s="4110"/>
      <c r="AH17" s="4066"/>
      <c r="AI17" s="4067"/>
      <c r="AJ17" s="4068"/>
      <c r="AK17" s="4066"/>
      <c r="AL17" s="4067"/>
      <c r="AM17" s="4067"/>
      <c r="AN17" s="4068"/>
      <c r="AO17" s="4069"/>
      <c r="AP17" s="4070"/>
      <c r="AQ17" s="4070"/>
      <c r="AR17" s="4071"/>
      <c r="AS17" s="3566">
        <f>AF17+SUM(AH17:AR19)</f>
        <v>0</v>
      </c>
      <c r="AT17" s="3567"/>
      <c r="AU17" s="3982"/>
      <c r="AV17" s="4094"/>
      <c r="AW17" s="4095"/>
      <c r="AX17" s="4096"/>
      <c r="AY17" s="1071"/>
      <c r="AZ17" s="1071"/>
      <c r="BA17" s="1071"/>
      <c r="BB17" s="1071"/>
      <c r="BC17" s="4097"/>
      <c r="BD17" s="4098"/>
      <c r="BE17" s="4098"/>
      <c r="BF17" s="4098"/>
      <c r="BG17" s="4098"/>
      <c r="BH17" s="4098"/>
      <c r="BI17" s="4098"/>
      <c r="BJ17" s="4098"/>
      <c r="BK17" s="4098"/>
      <c r="BL17" s="4099"/>
    </row>
    <row r="18" spans="1:71" s="735" customFormat="1" ht="15" customHeight="1">
      <c r="A18" s="3543"/>
      <c r="B18" s="3758"/>
      <c r="C18" s="3759"/>
      <c r="D18" s="3759"/>
      <c r="E18" s="3759"/>
      <c r="F18" s="3760"/>
      <c r="G18" s="3761"/>
      <c r="H18" s="3762"/>
      <c r="I18" s="3762"/>
      <c r="J18" s="3762"/>
      <c r="K18" s="3762"/>
      <c r="L18" s="3763"/>
      <c r="M18" s="3765"/>
      <c r="N18" s="3768"/>
      <c r="O18" s="3795"/>
      <c r="P18" s="3796"/>
      <c r="Q18" s="3797"/>
      <c r="R18" s="3731"/>
      <c r="S18" s="3732"/>
      <c r="T18" s="3733"/>
      <c r="U18" s="3816"/>
      <c r="V18" s="3817"/>
      <c r="W18" s="3817"/>
      <c r="X18" s="3741"/>
      <c r="Y18" s="3550"/>
      <c r="Z18" s="3743"/>
      <c r="AA18" s="3550"/>
      <c r="AB18" s="3588"/>
      <c r="AC18" s="3549"/>
      <c r="AD18" s="4074"/>
      <c r="AE18" s="4075"/>
      <c r="AF18" s="4077"/>
      <c r="AG18" s="4075"/>
      <c r="AH18" s="4066"/>
      <c r="AI18" s="4067"/>
      <c r="AJ18" s="4068"/>
      <c r="AK18" s="4066"/>
      <c r="AL18" s="4067"/>
      <c r="AM18" s="4067"/>
      <c r="AN18" s="4068"/>
      <c r="AO18" s="4069"/>
      <c r="AP18" s="4070"/>
      <c r="AQ18" s="4070"/>
      <c r="AR18" s="4071"/>
      <c r="AS18" s="3566"/>
      <c r="AT18" s="3567"/>
      <c r="AU18" s="3982"/>
      <c r="AV18" s="4094"/>
      <c r="AW18" s="4095"/>
      <c r="AX18" s="4096"/>
      <c r="AY18" s="1064"/>
      <c r="AZ18" s="1064"/>
      <c r="BA18" s="1064"/>
      <c r="BB18" s="1064"/>
      <c r="BC18" s="4100"/>
      <c r="BD18" s="4101"/>
      <c r="BE18" s="4101"/>
      <c r="BF18" s="4101"/>
      <c r="BG18" s="4101"/>
      <c r="BH18" s="4101"/>
      <c r="BI18" s="4101"/>
      <c r="BJ18" s="4101"/>
      <c r="BK18" s="4101"/>
      <c r="BL18" s="4102"/>
    </row>
    <row r="19" spans="1:71" s="735" customFormat="1" ht="15" customHeight="1">
      <c r="A19" s="3543"/>
      <c r="B19" s="3775"/>
      <c r="C19" s="3776"/>
      <c r="D19" s="3777"/>
      <c r="E19" s="3778"/>
      <c r="F19" s="3779"/>
      <c r="G19" s="3758"/>
      <c r="H19" s="3759"/>
      <c r="I19" s="3759"/>
      <c r="J19" s="3759"/>
      <c r="K19" s="3759"/>
      <c r="L19" s="3760"/>
      <c r="M19" s="3766"/>
      <c r="N19" s="3769"/>
      <c r="O19" s="3798"/>
      <c r="P19" s="3799"/>
      <c r="Q19" s="3800"/>
      <c r="R19" s="3811"/>
      <c r="S19" s="3812"/>
      <c r="T19" s="3813"/>
      <c r="U19" s="3823"/>
      <c r="V19" s="3824"/>
      <c r="W19" s="3824"/>
      <c r="X19" s="1037"/>
      <c r="Y19" s="1065" t="s">
        <v>28</v>
      </c>
      <c r="Z19" s="1038"/>
      <c r="AA19" s="1065" t="s">
        <v>28</v>
      </c>
      <c r="AB19" s="1073">
        <f>IF((X19+Z19)&gt;=12,X19+Z19-12,X19+Z19)</f>
        <v>0</v>
      </c>
      <c r="AC19" s="1066" t="s">
        <v>28</v>
      </c>
      <c r="AD19" s="1102"/>
      <c r="AE19" s="1106"/>
      <c r="AF19" s="1104"/>
      <c r="AG19" s="1105"/>
      <c r="AH19" s="4066"/>
      <c r="AI19" s="4067"/>
      <c r="AJ19" s="4068"/>
      <c r="AK19" s="4066"/>
      <c r="AL19" s="4067"/>
      <c r="AM19" s="4067"/>
      <c r="AN19" s="4068"/>
      <c r="AO19" s="4069"/>
      <c r="AP19" s="4070"/>
      <c r="AQ19" s="4070"/>
      <c r="AR19" s="4071"/>
      <c r="AS19" s="3566"/>
      <c r="AT19" s="3567"/>
      <c r="AU19" s="3982"/>
      <c r="AV19" s="4106"/>
      <c r="AW19" s="4107"/>
      <c r="AX19" s="4108"/>
      <c r="AY19" s="954"/>
      <c r="AZ19" s="954"/>
      <c r="BA19" s="954"/>
      <c r="BB19" s="954"/>
      <c r="BC19" s="4103"/>
      <c r="BD19" s="4104"/>
      <c r="BE19" s="4104"/>
      <c r="BF19" s="4104"/>
      <c r="BG19" s="4104"/>
      <c r="BH19" s="4104"/>
      <c r="BI19" s="4104"/>
      <c r="BJ19" s="4104"/>
      <c r="BK19" s="4104"/>
      <c r="BL19" s="4105"/>
    </row>
    <row r="20" spans="1:71" s="735" customFormat="1" ht="15" customHeight="1">
      <c r="A20" s="3542">
        <v>4</v>
      </c>
      <c r="B20" s="3755"/>
      <c r="C20" s="3756"/>
      <c r="D20" s="3756"/>
      <c r="E20" s="3756"/>
      <c r="F20" s="3757"/>
      <c r="G20" s="3755"/>
      <c r="H20" s="3756"/>
      <c r="I20" s="3756"/>
      <c r="J20" s="3756"/>
      <c r="K20" s="3756"/>
      <c r="L20" s="3757"/>
      <c r="M20" s="3764"/>
      <c r="N20" s="3767"/>
      <c r="O20" s="3808"/>
      <c r="P20" s="3809"/>
      <c r="Q20" s="3810"/>
      <c r="R20" s="3808"/>
      <c r="S20" s="3809"/>
      <c r="T20" s="3810"/>
      <c r="U20" s="3814"/>
      <c r="V20" s="3815"/>
      <c r="W20" s="3815"/>
      <c r="X20" s="3818"/>
      <c r="Y20" s="3469" t="s">
        <v>99</v>
      </c>
      <c r="Z20" s="3819"/>
      <c r="AA20" s="3469" t="s">
        <v>99</v>
      </c>
      <c r="AB20" s="3983">
        <f>IF((X22+Z22)&gt;=12,X20+Z20+1,X20+Z20)</f>
        <v>0</v>
      </c>
      <c r="AC20" s="3468" t="s">
        <v>99</v>
      </c>
      <c r="AD20" s="4109"/>
      <c r="AE20" s="4110"/>
      <c r="AF20" s="4111"/>
      <c r="AG20" s="4110"/>
      <c r="AH20" s="4066"/>
      <c r="AI20" s="4067"/>
      <c r="AJ20" s="4068"/>
      <c r="AK20" s="4066"/>
      <c r="AL20" s="4067"/>
      <c r="AM20" s="4067"/>
      <c r="AN20" s="4068"/>
      <c r="AO20" s="4069"/>
      <c r="AP20" s="4070"/>
      <c r="AQ20" s="4070"/>
      <c r="AR20" s="4071"/>
      <c r="AS20" s="3566">
        <f>AF20+SUM(AH20:AR22)</f>
        <v>0</v>
      </c>
      <c r="AT20" s="3567"/>
      <c r="AU20" s="3982"/>
      <c r="AV20" s="4094"/>
      <c r="AW20" s="4095"/>
      <c r="AX20" s="4096"/>
      <c r="AY20" s="1071"/>
      <c r="AZ20" s="1071"/>
      <c r="BA20" s="1071"/>
      <c r="BB20" s="1071"/>
      <c r="BC20" s="4097"/>
      <c r="BD20" s="4098"/>
      <c r="BE20" s="4098"/>
      <c r="BF20" s="4098"/>
      <c r="BG20" s="4098"/>
      <c r="BH20" s="4098"/>
      <c r="BI20" s="4098"/>
      <c r="BJ20" s="4098"/>
      <c r="BK20" s="4098"/>
      <c r="BL20" s="4099"/>
    </row>
    <row r="21" spans="1:71" s="735" customFormat="1" ht="15" customHeight="1">
      <c r="A21" s="3543"/>
      <c r="B21" s="3758"/>
      <c r="C21" s="3759"/>
      <c r="D21" s="3759"/>
      <c r="E21" s="3759"/>
      <c r="F21" s="3760"/>
      <c r="G21" s="3761"/>
      <c r="H21" s="3762"/>
      <c r="I21" s="3762"/>
      <c r="J21" s="3762"/>
      <c r="K21" s="3762"/>
      <c r="L21" s="3763"/>
      <c r="M21" s="3765"/>
      <c r="N21" s="3768"/>
      <c r="O21" s="3795"/>
      <c r="P21" s="3796"/>
      <c r="Q21" s="3797"/>
      <c r="R21" s="3731"/>
      <c r="S21" s="3732"/>
      <c r="T21" s="3733"/>
      <c r="U21" s="3816"/>
      <c r="V21" s="3817"/>
      <c r="W21" s="3817"/>
      <c r="X21" s="3741"/>
      <c r="Y21" s="3550"/>
      <c r="Z21" s="3743"/>
      <c r="AA21" s="3550"/>
      <c r="AB21" s="3588"/>
      <c r="AC21" s="3549"/>
      <c r="AD21" s="4074"/>
      <c r="AE21" s="4075"/>
      <c r="AF21" s="4077"/>
      <c r="AG21" s="4075"/>
      <c r="AH21" s="4066"/>
      <c r="AI21" s="4067"/>
      <c r="AJ21" s="4068"/>
      <c r="AK21" s="4066"/>
      <c r="AL21" s="4067"/>
      <c r="AM21" s="4067"/>
      <c r="AN21" s="4068"/>
      <c r="AO21" s="4069"/>
      <c r="AP21" s="4070"/>
      <c r="AQ21" s="4070"/>
      <c r="AR21" s="4071"/>
      <c r="AS21" s="3566"/>
      <c r="AT21" s="3567"/>
      <c r="AU21" s="3982"/>
      <c r="AV21" s="4094"/>
      <c r="AW21" s="4095"/>
      <c r="AX21" s="4096"/>
      <c r="AY21" s="1064"/>
      <c r="AZ21" s="1064"/>
      <c r="BA21" s="1064"/>
      <c r="BB21" s="1064"/>
      <c r="BC21" s="4100"/>
      <c r="BD21" s="4101"/>
      <c r="BE21" s="4101"/>
      <c r="BF21" s="4101"/>
      <c r="BG21" s="4101"/>
      <c r="BH21" s="4101"/>
      <c r="BI21" s="4101"/>
      <c r="BJ21" s="4101"/>
      <c r="BK21" s="4101"/>
      <c r="BL21" s="4102"/>
    </row>
    <row r="22" spans="1:71" s="735" customFormat="1" ht="15" customHeight="1">
      <c r="A22" s="3544"/>
      <c r="B22" s="3775"/>
      <c r="C22" s="3776"/>
      <c r="D22" s="3777"/>
      <c r="E22" s="3778"/>
      <c r="F22" s="3779"/>
      <c r="G22" s="3758"/>
      <c r="H22" s="3759"/>
      <c r="I22" s="3759"/>
      <c r="J22" s="3759"/>
      <c r="K22" s="3759"/>
      <c r="L22" s="3760"/>
      <c r="M22" s="3766"/>
      <c r="N22" s="3769"/>
      <c r="O22" s="3798"/>
      <c r="P22" s="3799"/>
      <c r="Q22" s="3800"/>
      <c r="R22" s="3811"/>
      <c r="S22" s="3812"/>
      <c r="T22" s="3813"/>
      <c r="U22" s="3823"/>
      <c r="V22" s="3824"/>
      <c r="W22" s="3824"/>
      <c r="X22" s="1037"/>
      <c r="Y22" s="1065" t="s">
        <v>28</v>
      </c>
      <c r="Z22" s="1038"/>
      <c r="AA22" s="1065" t="s">
        <v>28</v>
      </c>
      <c r="AB22" s="1073">
        <f>IF((X22+Z22)&gt;=12,X22+Z22-12,X22+Z22)</f>
        <v>0</v>
      </c>
      <c r="AC22" s="1066" t="s">
        <v>28</v>
      </c>
      <c r="AD22" s="1102"/>
      <c r="AE22" s="1103"/>
      <c r="AF22" s="1104"/>
      <c r="AG22" s="1105"/>
      <c r="AH22" s="4066"/>
      <c r="AI22" s="4067"/>
      <c r="AJ22" s="4068"/>
      <c r="AK22" s="4066"/>
      <c r="AL22" s="4067"/>
      <c r="AM22" s="4067"/>
      <c r="AN22" s="4068"/>
      <c r="AO22" s="4069"/>
      <c r="AP22" s="4070"/>
      <c r="AQ22" s="4070"/>
      <c r="AR22" s="4071"/>
      <c r="AS22" s="3566"/>
      <c r="AT22" s="3567"/>
      <c r="AU22" s="3982"/>
      <c r="AV22" s="4106"/>
      <c r="AW22" s="4107"/>
      <c r="AX22" s="4108"/>
      <c r="AY22" s="954"/>
      <c r="AZ22" s="954"/>
      <c r="BA22" s="954"/>
      <c r="BB22" s="954"/>
      <c r="BC22" s="4103"/>
      <c r="BD22" s="4104"/>
      <c r="BE22" s="4104"/>
      <c r="BF22" s="4104"/>
      <c r="BG22" s="4104"/>
      <c r="BH22" s="4104"/>
      <c r="BI22" s="4104"/>
      <c r="BJ22" s="4104"/>
      <c r="BK22" s="4104"/>
      <c r="BL22" s="4105"/>
    </row>
    <row r="23" spans="1:71" s="735" customFormat="1" ht="15" customHeight="1">
      <c r="A23" s="3543">
        <v>5</v>
      </c>
      <c r="B23" s="3761"/>
      <c r="C23" s="3762"/>
      <c r="D23" s="3762"/>
      <c r="E23" s="3762"/>
      <c r="F23" s="3763"/>
      <c r="G23" s="3755"/>
      <c r="H23" s="3756"/>
      <c r="I23" s="3756"/>
      <c r="J23" s="3756"/>
      <c r="K23" s="3756"/>
      <c r="L23" s="3757"/>
      <c r="M23" s="3765"/>
      <c r="N23" s="3768"/>
      <c r="O23" s="3808"/>
      <c r="P23" s="3809"/>
      <c r="Q23" s="3810"/>
      <c r="R23" s="3731"/>
      <c r="S23" s="3732"/>
      <c r="T23" s="3733"/>
      <c r="U23" s="3816"/>
      <c r="V23" s="3817"/>
      <c r="W23" s="3817"/>
      <c r="X23" s="3741"/>
      <c r="Y23" s="3550" t="s">
        <v>99</v>
      </c>
      <c r="Z23" s="3743"/>
      <c r="AA23" s="3550" t="s">
        <v>99</v>
      </c>
      <c r="AB23" s="3983">
        <f>IF((X25+Z25)&gt;=12,X23+Z23+1,X23+Z23)</f>
        <v>0</v>
      </c>
      <c r="AC23" s="3549" t="s">
        <v>99</v>
      </c>
      <c r="AD23" s="4112"/>
      <c r="AE23" s="4113"/>
      <c r="AF23" s="4114"/>
      <c r="AG23" s="4113"/>
      <c r="AH23" s="4066"/>
      <c r="AI23" s="4067"/>
      <c r="AJ23" s="4068"/>
      <c r="AK23" s="4066"/>
      <c r="AL23" s="4067"/>
      <c r="AM23" s="4067"/>
      <c r="AN23" s="4068"/>
      <c r="AO23" s="4069"/>
      <c r="AP23" s="4070"/>
      <c r="AQ23" s="4070"/>
      <c r="AR23" s="4071"/>
      <c r="AS23" s="3566">
        <f>AF23+SUM(AH23:AR25)</f>
        <v>0</v>
      </c>
      <c r="AT23" s="3567"/>
      <c r="AU23" s="3982"/>
      <c r="AV23" s="4094"/>
      <c r="AW23" s="4095"/>
      <c r="AX23" s="4096"/>
      <c r="AY23" s="1071"/>
      <c r="AZ23" s="1071"/>
      <c r="BA23" s="1071"/>
      <c r="BB23" s="1071"/>
      <c r="BC23" s="4097"/>
      <c r="BD23" s="4098"/>
      <c r="BE23" s="4098"/>
      <c r="BF23" s="4098"/>
      <c r="BG23" s="4098"/>
      <c r="BH23" s="4098"/>
      <c r="BI23" s="4098"/>
      <c r="BJ23" s="4098"/>
      <c r="BK23" s="4098"/>
      <c r="BL23" s="4099"/>
    </row>
    <row r="24" spans="1:71" s="735" customFormat="1" ht="15" customHeight="1">
      <c r="A24" s="3543"/>
      <c r="B24" s="3758"/>
      <c r="C24" s="3759"/>
      <c r="D24" s="3759"/>
      <c r="E24" s="3759"/>
      <c r="F24" s="3760"/>
      <c r="G24" s="3761"/>
      <c r="H24" s="3762"/>
      <c r="I24" s="3762"/>
      <c r="J24" s="3762"/>
      <c r="K24" s="3762"/>
      <c r="L24" s="3763"/>
      <c r="M24" s="3765"/>
      <c r="N24" s="3768"/>
      <c r="O24" s="3795"/>
      <c r="P24" s="3796"/>
      <c r="Q24" s="3797"/>
      <c r="R24" s="3731"/>
      <c r="S24" s="3732"/>
      <c r="T24" s="3733"/>
      <c r="U24" s="3816"/>
      <c r="V24" s="3817"/>
      <c r="W24" s="3817"/>
      <c r="X24" s="3741"/>
      <c r="Y24" s="3550"/>
      <c r="Z24" s="3743"/>
      <c r="AA24" s="3550"/>
      <c r="AB24" s="3588"/>
      <c r="AC24" s="3549"/>
      <c r="AD24" s="4074"/>
      <c r="AE24" s="4075"/>
      <c r="AF24" s="4077"/>
      <c r="AG24" s="4075"/>
      <c r="AH24" s="4066"/>
      <c r="AI24" s="4067"/>
      <c r="AJ24" s="4068"/>
      <c r="AK24" s="4066"/>
      <c r="AL24" s="4067"/>
      <c r="AM24" s="4067"/>
      <c r="AN24" s="4068"/>
      <c r="AO24" s="4069"/>
      <c r="AP24" s="4070"/>
      <c r="AQ24" s="4070"/>
      <c r="AR24" s="4071"/>
      <c r="AS24" s="3566"/>
      <c r="AT24" s="3567"/>
      <c r="AU24" s="3982"/>
      <c r="AV24" s="4094"/>
      <c r="AW24" s="4095"/>
      <c r="AX24" s="4096"/>
      <c r="AY24" s="1064"/>
      <c r="AZ24" s="1064"/>
      <c r="BA24" s="1064"/>
      <c r="BB24" s="1064"/>
      <c r="BC24" s="4100"/>
      <c r="BD24" s="4101"/>
      <c r="BE24" s="4101"/>
      <c r="BF24" s="4101"/>
      <c r="BG24" s="4101"/>
      <c r="BH24" s="4101"/>
      <c r="BI24" s="4101"/>
      <c r="BJ24" s="4101"/>
      <c r="BK24" s="4101"/>
      <c r="BL24" s="4102"/>
    </row>
    <row r="25" spans="1:71" s="735" customFormat="1" ht="15" customHeight="1">
      <c r="A25" s="3543"/>
      <c r="B25" s="4115"/>
      <c r="C25" s="4116"/>
      <c r="D25" s="4117"/>
      <c r="E25" s="4118"/>
      <c r="F25" s="4119"/>
      <c r="G25" s="3758"/>
      <c r="H25" s="3759"/>
      <c r="I25" s="3759"/>
      <c r="J25" s="3759"/>
      <c r="K25" s="3759"/>
      <c r="L25" s="3760"/>
      <c r="M25" s="3765"/>
      <c r="N25" s="3768"/>
      <c r="O25" s="3798"/>
      <c r="P25" s="3799"/>
      <c r="Q25" s="3800"/>
      <c r="R25" s="3731"/>
      <c r="S25" s="3732"/>
      <c r="T25" s="3733"/>
      <c r="U25" s="3714"/>
      <c r="V25" s="3715"/>
      <c r="W25" s="3715"/>
      <c r="X25" s="1031"/>
      <c r="Y25" s="1075" t="s">
        <v>28</v>
      </c>
      <c r="Z25" s="1032"/>
      <c r="AA25" s="1075" t="s">
        <v>28</v>
      </c>
      <c r="AB25" s="1073">
        <f>IF((X25+Z25)&gt;=12,X25+Z25-12,X25+Z25)</f>
        <v>0</v>
      </c>
      <c r="AC25" s="1022" t="s">
        <v>28</v>
      </c>
      <c r="AD25" s="1107"/>
      <c r="AE25" s="1108"/>
      <c r="AF25" s="1109"/>
      <c r="AG25" s="1110"/>
      <c r="AH25" s="4066"/>
      <c r="AI25" s="4067"/>
      <c r="AJ25" s="4068"/>
      <c r="AK25" s="4066"/>
      <c r="AL25" s="4067"/>
      <c r="AM25" s="4067"/>
      <c r="AN25" s="4068"/>
      <c r="AO25" s="4069"/>
      <c r="AP25" s="4070"/>
      <c r="AQ25" s="4070"/>
      <c r="AR25" s="4071"/>
      <c r="AS25" s="3566"/>
      <c r="AT25" s="3567"/>
      <c r="AU25" s="3982"/>
      <c r="AV25" s="4106"/>
      <c r="AW25" s="4107"/>
      <c r="AX25" s="4108"/>
      <c r="AY25" s="954"/>
      <c r="AZ25" s="954"/>
      <c r="BA25" s="954"/>
      <c r="BB25" s="954"/>
      <c r="BC25" s="4103"/>
      <c r="BD25" s="4104"/>
      <c r="BE25" s="4104"/>
      <c r="BF25" s="4104"/>
      <c r="BG25" s="4104"/>
      <c r="BH25" s="4104"/>
      <c r="BI25" s="4104"/>
      <c r="BJ25" s="4104"/>
      <c r="BK25" s="4104"/>
      <c r="BL25" s="4105"/>
    </row>
    <row r="26" spans="1:71" s="735" customFormat="1" ht="15" customHeight="1">
      <c r="A26" s="3542">
        <v>6</v>
      </c>
      <c r="B26" s="3755"/>
      <c r="C26" s="3756"/>
      <c r="D26" s="3756"/>
      <c r="E26" s="3756"/>
      <c r="F26" s="3757"/>
      <c r="G26" s="3755"/>
      <c r="H26" s="3756"/>
      <c r="I26" s="3756"/>
      <c r="J26" s="3756"/>
      <c r="K26" s="3756"/>
      <c r="L26" s="3757"/>
      <c r="M26" s="3764"/>
      <c r="N26" s="3767"/>
      <c r="O26" s="3808"/>
      <c r="P26" s="3809"/>
      <c r="Q26" s="3810"/>
      <c r="R26" s="3808"/>
      <c r="S26" s="3809"/>
      <c r="T26" s="3810"/>
      <c r="U26" s="3814"/>
      <c r="V26" s="3815"/>
      <c r="W26" s="3815"/>
      <c r="X26" s="3818"/>
      <c r="Y26" s="3469" t="s">
        <v>99</v>
      </c>
      <c r="Z26" s="3819"/>
      <c r="AA26" s="3469" t="s">
        <v>99</v>
      </c>
      <c r="AB26" s="3502">
        <f>IF((X28+Z28)&gt;=12,X26+Z26+1,X26+Z26)</f>
        <v>0</v>
      </c>
      <c r="AC26" s="3468" t="s">
        <v>99</v>
      </c>
      <c r="AD26" s="4109"/>
      <c r="AE26" s="4110"/>
      <c r="AF26" s="4111"/>
      <c r="AG26" s="4110"/>
      <c r="AH26" s="4066"/>
      <c r="AI26" s="4067"/>
      <c r="AJ26" s="4068"/>
      <c r="AK26" s="4066"/>
      <c r="AL26" s="4067"/>
      <c r="AM26" s="4067"/>
      <c r="AN26" s="4068"/>
      <c r="AO26" s="4069"/>
      <c r="AP26" s="4070"/>
      <c r="AQ26" s="4070"/>
      <c r="AR26" s="4071"/>
      <c r="AS26" s="3566">
        <f>AF26+SUM(AH26:AR28)</f>
        <v>0</v>
      </c>
      <c r="AT26" s="3567"/>
      <c r="AU26" s="3982"/>
      <c r="AV26" s="4094"/>
      <c r="AW26" s="4095"/>
      <c r="AX26" s="4096"/>
      <c r="AY26" s="1071"/>
      <c r="AZ26" s="1071"/>
      <c r="BA26" s="1071"/>
      <c r="BB26" s="1071"/>
      <c r="BC26" s="4097"/>
      <c r="BD26" s="4120"/>
      <c r="BE26" s="4120"/>
      <c r="BF26" s="4120"/>
      <c r="BG26" s="4120"/>
      <c r="BH26" s="4120"/>
      <c r="BI26" s="4120"/>
      <c r="BJ26" s="4120"/>
      <c r="BK26" s="4120"/>
      <c r="BL26" s="4121"/>
    </row>
    <row r="27" spans="1:71" s="735" customFormat="1" ht="15" customHeight="1">
      <c r="A27" s="3543"/>
      <c r="B27" s="3758"/>
      <c r="C27" s="3759"/>
      <c r="D27" s="3759"/>
      <c r="E27" s="3759"/>
      <c r="F27" s="3760"/>
      <c r="G27" s="3761"/>
      <c r="H27" s="3762"/>
      <c r="I27" s="3762"/>
      <c r="J27" s="3762"/>
      <c r="K27" s="3762"/>
      <c r="L27" s="3763"/>
      <c r="M27" s="3765"/>
      <c r="N27" s="3768"/>
      <c r="O27" s="3795"/>
      <c r="P27" s="3796"/>
      <c r="Q27" s="3797"/>
      <c r="R27" s="3731"/>
      <c r="S27" s="3732"/>
      <c r="T27" s="3733"/>
      <c r="U27" s="3816"/>
      <c r="V27" s="3817"/>
      <c r="W27" s="3817"/>
      <c r="X27" s="3741"/>
      <c r="Y27" s="3550"/>
      <c r="Z27" s="3743"/>
      <c r="AA27" s="3550"/>
      <c r="AB27" s="3502"/>
      <c r="AC27" s="3549"/>
      <c r="AD27" s="4074"/>
      <c r="AE27" s="4075"/>
      <c r="AF27" s="4077"/>
      <c r="AG27" s="4075"/>
      <c r="AH27" s="4066"/>
      <c r="AI27" s="4067"/>
      <c r="AJ27" s="4068"/>
      <c r="AK27" s="4066"/>
      <c r="AL27" s="4067"/>
      <c r="AM27" s="4067"/>
      <c r="AN27" s="4068"/>
      <c r="AO27" s="4069"/>
      <c r="AP27" s="4070"/>
      <c r="AQ27" s="4070"/>
      <c r="AR27" s="4071"/>
      <c r="AS27" s="3566"/>
      <c r="AT27" s="3567"/>
      <c r="AU27" s="3982"/>
      <c r="AV27" s="4094"/>
      <c r="AW27" s="4095"/>
      <c r="AX27" s="4096"/>
      <c r="AY27" s="1064"/>
      <c r="AZ27" s="1064"/>
      <c r="BA27" s="1064"/>
      <c r="BB27" s="1064"/>
      <c r="BC27" s="4060"/>
      <c r="BD27" s="4061"/>
      <c r="BE27" s="4061"/>
      <c r="BF27" s="4061"/>
      <c r="BG27" s="4061"/>
      <c r="BH27" s="4061"/>
      <c r="BI27" s="4061"/>
      <c r="BJ27" s="4061"/>
      <c r="BK27" s="4061"/>
      <c r="BL27" s="4062"/>
    </row>
    <row r="28" spans="1:71" s="735" customFormat="1" ht="15" customHeight="1">
      <c r="A28" s="3544"/>
      <c r="B28" s="3775"/>
      <c r="C28" s="3776"/>
      <c r="D28" s="3777"/>
      <c r="E28" s="3778"/>
      <c r="F28" s="3779"/>
      <c r="G28" s="3758"/>
      <c r="H28" s="3759"/>
      <c r="I28" s="3759"/>
      <c r="J28" s="3759"/>
      <c r="K28" s="3759"/>
      <c r="L28" s="3760"/>
      <c r="M28" s="3766"/>
      <c r="N28" s="3769"/>
      <c r="O28" s="3798"/>
      <c r="P28" s="3799"/>
      <c r="Q28" s="3800"/>
      <c r="R28" s="3811"/>
      <c r="S28" s="3812"/>
      <c r="T28" s="3813"/>
      <c r="U28" s="3823"/>
      <c r="V28" s="3824"/>
      <c r="W28" s="3824"/>
      <c r="X28" s="1037"/>
      <c r="Y28" s="1065" t="s">
        <v>28</v>
      </c>
      <c r="Z28" s="1038"/>
      <c r="AA28" s="1065" t="s">
        <v>28</v>
      </c>
      <c r="AB28" s="1073">
        <f>IF((X28+Z28)&gt;=12,X28+Z28-12,X28+Z28)</f>
        <v>0</v>
      </c>
      <c r="AC28" s="1066" t="s">
        <v>28</v>
      </c>
      <c r="AD28" s="1102"/>
      <c r="AE28" s="1103"/>
      <c r="AF28" s="1104"/>
      <c r="AG28" s="1105"/>
      <c r="AH28" s="4066"/>
      <c r="AI28" s="4067"/>
      <c r="AJ28" s="4068"/>
      <c r="AK28" s="4066"/>
      <c r="AL28" s="4067"/>
      <c r="AM28" s="4067"/>
      <c r="AN28" s="4068"/>
      <c r="AO28" s="4069"/>
      <c r="AP28" s="4070"/>
      <c r="AQ28" s="4070"/>
      <c r="AR28" s="4071"/>
      <c r="AS28" s="3566"/>
      <c r="AT28" s="3567"/>
      <c r="AU28" s="3982"/>
      <c r="AV28" s="4106"/>
      <c r="AW28" s="4107"/>
      <c r="AX28" s="4108"/>
      <c r="AY28" s="954"/>
      <c r="AZ28" s="954"/>
      <c r="BA28" s="954"/>
      <c r="BB28" s="954"/>
      <c r="BC28" s="4063"/>
      <c r="BD28" s="4064"/>
      <c r="BE28" s="4064"/>
      <c r="BF28" s="4064"/>
      <c r="BG28" s="4064"/>
      <c r="BH28" s="4064"/>
      <c r="BI28" s="4064"/>
      <c r="BJ28" s="4064"/>
      <c r="BK28" s="4064"/>
      <c r="BL28" s="4065"/>
      <c r="BS28" s="1080"/>
    </row>
    <row r="29" spans="1:71" s="735" customFormat="1" ht="15" customHeight="1">
      <c r="A29" s="3543">
        <v>7</v>
      </c>
      <c r="B29" s="3761"/>
      <c r="C29" s="3762"/>
      <c r="D29" s="3762"/>
      <c r="E29" s="3762"/>
      <c r="F29" s="3763"/>
      <c r="G29" s="3755"/>
      <c r="H29" s="3756"/>
      <c r="I29" s="3756"/>
      <c r="J29" s="3756"/>
      <c r="K29" s="3756"/>
      <c r="L29" s="3757"/>
      <c r="M29" s="3765"/>
      <c r="N29" s="3768"/>
      <c r="O29" s="3808"/>
      <c r="P29" s="3809"/>
      <c r="Q29" s="3810"/>
      <c r="R29" s="3731"/>
      <c r="S29" s="3732"/>
      <c r="T29" s="3733"/>
      <c r="U29" s="3816"/>
      <c r="V29" s="3817"/>
      <c r="W29" s="3817"/>
      <c r="X29" s="3741"/>
      <c r="Y29" s="3550" t="s">
        <v>99</v>
      </c>
      <c r="Z29" s="3743"/>
      <c r="AA29" s="3550" t="s">
        <v>99</v>
      </c>
      <c r="AB29" s="3502">
        <f>IF((X31+Z31)&gt;=12,X29+Z29+1,X29+Z29)</f>
        <v>0</v>
      </c>
      <c r="AC29" s="3549" t="s">
        <v>99</v>
      </c>
      <c r="AD29" s="4112"/>
      <c r="AE29" s="4113"/>
      <c r="AF29" s="4114"/>
      <c r="AG29" s="4113"/>
      <c r="AH29" s="4066"/>
      <c r="AI29" s="4067"/>
      <c r="AJ29" s="4068"/>
      <c r="AK29" s="4066"/>
      <c r="AL29" s="4067"/>
      <c r="AM29" s="4067"/>
      <c r="AN29" s="4068"/>
      <c r="AO29" s="4069"/>
      <c r="AP29" s="4070"/>
      <c r="AQ29" s="4070"/>
      <c r="AR29" s="4071"/>
      <c r="AS29" s="3979">
        <f>AF29+SUM(AH29:AR31)</f>
        <v>0</v>
      </c>
      <c r="AT29" s="3980"/>
      <c r="AU29" s="3981"/>
      <c r="AV29" s="4094"/>
      <c r="AW29" s="4095"/>
      <c r="AX29" s="4096"/>
      <c r="AY29" s="1071"/>
      <c r="AZ29" s="1071"/>
      <c r="BA29" s="1071"/>
      <c r="BB29" s="1071"/>
      <c r="BC29" s="4097"/>
      <c r="BD29" s="4120"/>
      <c r="BE29" s="4120"/>
      <c r="BF29" s="4120"/>
      <c r="BG29" s="4120"/>
      <c r="BH29" s="4120"/>
      <c r="BI29" s="4120"/>
      <c r="BJ29" s="4120"/>
      <c r="BK29" s="4120"/>
      <c r="BL29" s="4121"/>
    </row>
    <row r="30" spans="1:71" s="735" customFormat="1" ht="15" customHeight="1">
      <c r="A30" s="3543"/>
      <c r="B30" s="3758"/>
      <c r="C30" s="3759"/>
      <c r="D30" s="3759"/>
      <c r="E30" s="3759"/>
      <c r="F30" s="3760"/>
      <c r="G30" s="3761"/>
      <c r="H30" s="3762"/>
      <c r="I30" s="3762"/>
      <c r="J30" s="3762"/>
      <c r="K30" s="3762"/>
      <c r="L30" s="3763"/>
      <c r="M30" s="3765"/>
      <c r="N30" s="3768"/>
      <c r="O30" s="3795"/>
      <c r="P30" s="3796"/>
      <c r="Q30" s="3797"/>
      <c r="R30" s="3731"/>
      <c r="S30" s="3732"/>
      <c r="T30" s="3733"/>
      <c r="U30" s="3816"/>
      <c r="V30" s="3817"/>
      <c r="W30" s="3817"/>
      <c r="X30" s="3741"/>
      <c r="Y30" s="3550"/>
      <c r="Z30" s="3743"/>
      <c r="AA30" s="3550"/>
      <c r="AB30" s="3502"/>
      <c r="AC30" s="3549"/>
      <c r="AD30" s="4074"/>
      <c r="AE30" s="4075"/>
      <c r="AF30" s="4077"/>
      <c r="AG30" s="4075"/>
      <c r="AH30" s="4066"/>
      <c r="AI30" s="4067"/>
      <c r="AJ30" s="4068"/>
      <c r="AK30" s="4066"/>
      <c r="AL30" s="4067"/>
      <c r="AM30" s="4067"/>
      <c r="AN30" s="4068"/>
      <c r="AO30" s="4069"/>
      <c r="AP30" s="4070"/>
      <c r="AQ30" s="4070"/>
      <c r="AR30" s="4071"/>
      <c r="AS30" s="3979"/>
      <c r="AT30" s="3980"/>
      <c r="AU30" s="3981"/>
      <c r="AV30" s="4094"/>
      <c r="AW30" s="4095"/>
      <c r="AX30" s="4096"/>
      <c r="AY30" s="1064"/>
      <c r="AZ30" s="1064"/>
      <c r="BA30" s="1064"/>
      <c r="BB30" s="1064"/>
      <c r="BC30" s="4060"/>
      <c r="BD30" s="4061"/>
      <c r="BE30" s="4061"/>
      <c r="BF30" s="4061"/>
      <c r="BG30" s="4061"/>
      <c r="BH30" s="4061"/>
      <c r="BI30" s="4061"/>
      <c r="BJ30" s="4061"/>
      <c r="BK30" s="4061"/>
      <c r="BL30" s="4062"/>
    </row>
    <row r="31" spans="1:71" s="735" customFormat="1" ht="15" customHeight="1" thickBot="1">
      <c r="A31" s="3543"/>
      <c r="B31" s="4115"/>
      <c r="C31" s="4116"/>
      <c r="D31" s="4117"/>
      <c r="E31" s="4118"/>
      <c r="F31" s="4119"/>
      <c r="G31" s="4131"/>
      <c r="H31" s="4132"/>
      <c r="I31" s="4132"/>
      <c r="J31" s="4132"/>
      <c r="K31" s="4132"/>
      <c r="L31" s="4133"/>
      <c r="M31" s="3765"/>
      <c r="N31" s="3768"/>
      <c r="O31" s="3798"/>
      <c r="P31" s="3799"/>
      <c r="Q31" s="3800"/>
      <c r="R31" s="3731"/>
      <c r="S31" s="3732"/>
      <c r="T31" s="3733"/>
      <c r="U31" s="3714"/>
      <c r="V31" s="3715"/>
      <c r="W31" s="3715"/>
      <c r="X31" s="1031"/>
      <c r="Y31" s="1075" t="s">
        <v>28</v>
      </c>
      <c r="Z31" s="1032"/>
      <c r="AA31" s="1075" t="s">
        <v>28</v>
      </c>
      <c r="AB31" s="978">
        <f>IF((X31+Z31)&gt;=12,X31+Z31-12,X31+Z31)</f>
        <v>0</v>
      </c>
      <c r="AC31" s="1022" t="s">
        <v>28</v>
      </c>
      <c r="AD31" s="1107"/>
      <c r="AE31" s="1108"/>
      <c r="AF31" s="1109"/>
      <c r="AG31" s="1110"/>
      <c r="AH31" s="3856"/>
      <c r="AI31" s="3857"/>
      <c r="AJ31" s="3858"/>
      <c r="AK31" s="4066"/>
      <c r="AL31" s="4067"/>
      <c r="AM31" s="4067"/>
      <c r="AN31" s="4068"/>
      <c r="AO31" s="4125"/>
      <c r="AP31" s="4126"/>
      <c r="AQ31" s="4126"/>
      <c r="AR31" s="4127"/>
      <c r="AS31" s="4045"/>
      <c r="AT31" s="4046"/>
      <c r="AU31" s="4047"/>
      <c r="AV31" s="4128"/>
      <c r="AW31" s="4129"/>
      <c r="AX31" s="4130"/>
      <c r="AY31" s="1081"/>
      <c r="AZ31" s="1081"/>
      <c r="BA31" s="1081"/>
      <c r="BB31" s="1081"/>
      <c r="BC31" s="4122"/>
      <c r="BD31" s="4123"/>
      <c r="BE31" s="4123"/>
      <c r="BF31" s="4123"/>
      <c r="BG31" s="4123"/>
      <c r="BH31" s="4123"/>
      <c r="BI31" s="4123"/>
      <c r="BJ31" s="4123"/>
      <c r="BK31" s="4123"/>
      <c r="BL31" s="4124"/>
    </row>
    <row r="32" spans="1:71" s="735" customFormat="1" ht="14.1" customHeight="1">
      <c r="A32" s="3662" t="s">
        <v>963</v>
      </c>
      <c r="B32" s="3663"/>
      <c r="C32" s="3663"/>
      <c r="D32" s="3663"/>
      <c r="E32" s="3663"/>
      <c r="F32" s="3663"/>
      <c r="G32" s="3663"/>
      <c r="H32" s="3663"/>
      <c r="I32" s="3663"/>
      <c r="J32" s="3663"/>
      <c r="K32" s="3663"/>
      <c r="L32" s="3663"/>
      <c r="M32" s="3663"/>
      <c r="N32" s="3663"/>
      <c r="O32" s="3663"/>
      <c r="P32" s="3663"/>
      <c r="Q32" s="3663"/>
      <c r="R32" s="3663"/>
      <c r="S32" s="3663"/>
      <c r="T32" s="3663"/>
      <c r="U32" s="3663"/>
      <c r="V32" s="3663"/>
      <c r="W32" s="3664"/>
      <c r="X32" s="1082" t="str">
        <f>IFERROR((X11+X14+X17+X20+X23+X26+X29)/COUNTA(G11:L31),"")</f>
        <v/>
      </c>
      <c r="Y32" s="1083" t="s">
        <v>99</v>
      </c>
      <c r="Z32" s="1084" t="str">
        <f>IFERROR((Z11+Z14+Z17+Z20+Z23+Z26+Z29)/COUNTA(G11:L31),"")</f>
        <v/>
      </c>
      <c r="AA32" s="1083" t="s">
        <v>99</v>
      </c>
      <c r="AB32" s="984">
        <f>BP33</f>
        <v>0</v>
      </c>
      <c r="AC32" s="1083" t="s">
        <v>99</v>
      </c>
      <c r="AD32" s="4023" t="str">
        <f>IFERROR(AVERAGE(AD11,AD14,AD17,AD20,AD23,AD26,AD29),"")</f>
        <v/>
      </c>
      <c r="AE32" s="4024"/>
      <c r="AF32" s="4023" t="str">
        <f>IFERROR(AVERAGE(AF11,AF14,AF17,AF20,AF23,AF26,AF29),"")</f>
        <v/>
      </c>
      <c r="AG32" s="4024"/>
      <c r="AH32" s="4027"/>
      <c r="AI32" s="4028"/>
      <c r="AJ32" s="4028"/>
      <c r="AK32" s="4028"/>
      <c r="AL32" s="4028"/>
      <c r="AM32" s="4028"/>
      <c r="AN32" s="4028"/>
      <c r="AO32" s="4028"/>
      <c r="AP32" s="4028"/>
      <c r="AQ32" s="4028"/>
      <c r="AR32" s="4029"/>
      <c r="AS32" s="4033" t="str">
        <f>IFERROR(SUM(AS11:AU31)/COUNTA(G11:L31),"")</f>
        <v/>
      </c>
      <c r="AT32" s="4034"/>
      <c r="AU32" s="4035"/>
      <c r="AV32" s="4039" t="str">
        <f>IFERROR(AVERAGE(AV11,AV14,AV17,AV20,AV23,AV26,AV29),"")</f>
        <v/>
      </c>
      <c r="AW32" s="4040"/>
      <c r="AX32" s="4041"/>
      <c r="AY32" s="4010"/>
      <c r="AZ32" s="4011"/>
      <c r="BA32" s="4011"/>
      <c r="BB32" s="4012"/>
      <c r="BC32" s="4010" t="str">
        <f>IFERROR(AVERAGE(BC11,BC14,BC17,BC20,#REF!,BC26,BC29),"")</f>
        <v/>
      </c>
      <c r="BD32" s="4011"/>
      <c r="BE32" s="4011"/>
      <c r="BF32" s="4011"/>
      <c r="BG32" s="4011"/>
      <c r="BH32" s="4011"/>
      <c r="BI32" s="4011"/>
      <c r="BJ32" s="4011"/>
      <c r="BK32" s="4011"/>
      <c r="BL32" s="4012"/>
      <c r="BO32" s="1085">
        <f>INT(BO33/12)</f>
        <v>0</v>
      </c>
      <c r="BP32" s="1085">
        <f>MOD(BO33,12)</f>
        <v>0</v>
      </c>
    </row>
    <row r="33" spans="1:70" ht="14.1" customHeight="1" thickBot="1">
      <c r="A33" s="3665"/>
      <c r="B33" s="3666"/>
      <c r="C33" s="3666"/>
      <c r="D33" s="3666"/>
      <c r="E33" s="3666"/>
      <c r="F33" s="3666"/>
      <c r="G33" s="3666"/>
      <c r="H33" s="3666"/>
      <c r="I33" s="3666"/>
      <c r="J33" s="3666"/>
      <c r="K33" s="3666"/>
      <c r="L33" s="3666"/>
      <c r="M33" s="3666"/>
      <c r="N33" s="3666"/>
      <c r="O33" s="3666"/>
      <c r="P33" s="3666"/>
      <c r="Q33" s="3666"/>
      <c r="R33" s="3666"/>
      <c r="S33" s="3666"/>
      <c r="T33" s="3666"/>
      <c r="U33" s="3666"/>
      <c r="V33" s="3666"/>
      <c r="W33" s="3667"/>
      <c r="X33" s="1086" t="str">
        <f>IFERROR((X13+X16+X19+X22+X25+X28+X31)/COUNTA(G11:L31),"")</f>
        <v/>
      </c>
      <c r="Y33" s="1087" t="s">
        <v>28</v>
      </c>
      <c r="Z33" s="1086" t="str">
        <f>IFERROR((Z13+Z16+Z19+Z22+Z25+Z28+Z31)/COUNTA(G11:L31),"")</f>
        <v/>
      </c>
      <c r="AA33" s="1087" t="s">
        <v>28</v>
      </c>
      <c r="AB33" s="989">
        <f>BP32</f>
        <v>0</v>
      </c>
      <c r="AC33" s="1087" t="s">
        <v>28</v>
      </c>
      <c r="AD33" s="4025"/>
      <c r="AE33" s="4026"/>
      <c r="AF33" s="4025"/>
      <c r="AG33" s="4026"/>
      <c r="AH33" s="4030"/>
      <c r="AI33" s="4031"/>
      <c r="AJ33" s="4031"/>
      <c r="AK33" s="4031"/>
      <c r="AL33" s="4031"/>
      <c r="AM33" s="4031"/>
      <c r="AN33" s="4031"/>
      <c r="AO33" s="4031"/>
      <c r="AP33" s="4031"/>
      <c r="AQ33" s="4031"/>
      <c r="AR33" s="4032"/>
      <c r="AS33" s="4036"/>
      <c r="AT33" s="4037"/>
      <c r="AU33" s="4038"/>
      <c r="AV33" s="4042"/>
      <c r="AW33" s="4043"/>
      <c r="AX33" s="4044"/>
      <c r="AY33" s="4013"/>
      <c r="AZ33" s="4014"/>
      <c r="BA33" s="4014"/>
      <c r="BB33" s="4015"/>
      <c r="BC33" s="4013"/>
      <c r="BD33" s="4014"/>
      <c r="BE33" s="4014"/>
      <c r="BF33" s="4014"/>
      <c r="BG33" s="4014"/>
      <c r="BH33" s="4014"/>
      <c r="BI33" s="4014"/>
      <c r="BJ33" s="4014"/>
      <c r="BK33" s="4014"/>
      <c r="BL33" s="4015"/>
      <c r="BM33" s="1088"/>
      <c r="BN33" s="1088"/>
      <c r="BO33" s="1085">
        <f>IFERROR(SUM(AB13,AB16,AB19,AB22,AB25,AB28,AB31)/COUNTA(G11:L31),0)</f>
        <v>0</v>
      </c>
      <c r="BP33" s="1085">
        <f>IFERROR(SUM(AB11,AB14,AB17,AB20,AB23,AB26,AB29)/COUNTA(G11:L31),0)</f>
        <v>0</v>
      </c>
      <c r="BQ33" s="1088"/>
      <c r="BR33" s="1088"/>
    </row>
    <row r="34" spans="1:70" s="735" customFormat="1" ht="14.1" customHeight="1">
      <c r="A34" s="1968" t="s">
        <v>91</v>
      </c>
      <c r="B34" s="1968"/>
      <c r="C34" s="992" t="s">
        <v>92</v>
      </c>
      <c r="D34" s="3628" t="s">
        <v>1654</v>
      </c>
      <c r="E34" s="3628"/>
      <c r="F34" s="3628"/>
      <c r="G34" s="3628"/>
      <c r="H34" s="3628"/>
      <c r="I34" s="3628"/>
      <c r="J34" s="3628"/>
      <c r="K34" s="3628"/>
      <c r="L34" s="3628"/>
      <c r="M34" s="3628"/>
      <c r="N34" s="3628"/>
      <c r="O34" s="3628"/>
      <c r="P34" s="3628"/>
      <c r="Q34" s="3628"/>
      <c r="R34" s="3628"/>
      <c r="S34" s="3628"/>
      <c r="T34" s="3628"/>
      <c r="U34" s="3628"/>
      <c r="V34" s="3628"/>
      <c r="W34" s="3628"/>
      <c r="X34" s="3628"/>
      <c r="Y34" s="3628"/>
      <c r="Z34" s="3628"/>
      <c r="AA34" s="3628"/>
      <c r="AB34" s="3628"/>
      <c r="AC34" s="3628"/>
      <c r="AD34" s="3628"/>
      <c r="AE34" s="3628"/>
      <c r="AF34" s="3628"/>
      <c r="AG34" s="3628"/>
      <c r="AH34" s="3628"/>
      <c r="AI34" s="3628"/>
      <c r="AJ34" s="3628"/>
      <c r="AK34" s="3628"/>
      <c r="AL34" s="3628"/>
      <c r="AM34" s="3628"/>
      <c r="AN34" s="3628"/>
      <c r="AO34" s="3628"/>
      <c r="AP34" s="3628"/>
      <c r="AQ34" s="3628"/>
      <c r="AR34" s="3628"/>
      <c r="AS34" s="3628"/>
      <c r="AT34" s="3628"/>
      <c r="AU34" s="3628"/>
      <c r="AV34" s="3628"/>
      <c r="AW34" s="3628"/>
      <c r="AX34" s="3628"/>
      <c r="AY34" s="3628"/>
      <c r="AZ34" s="3628"/>
      <c r="BA34" s="3628"/>
      <c r="BB34" s="3628"/>
      <c r="BC34" s="3628"/>
      <c r="BD34" s="3628"/>
      <c r="BE34" s="3628"/>
      <c r="BF34" s="3628"/>
      <c r="BG34" s="3628"/>
      <c r="BH34" s="3628"/>
      <c r="BI34" s="3628"/>
      <c r="BJ34" s="724"/>
      <c r="BK34" s="724"/>
    </row>
    <row r="35" spans="1:70" s="735" customFormat="1" ht="14.1" customHeight="1">
      <c r="A35" s="725"/>
      <c r="B35" s="725"/>
      <c r="C35" s="992"/>
      <c r="D35" s="1603"/>
      <c r="E35" s="1603"/>
      <c r="F35" s="1603"/>
      <c r="G35" s="1603"/>
      <c r="H35" s="1603"/>
      <c r="I35" s="1603"/>
      <c r="J35" s="1603"/>
      <c r="K35" s="1603"/>
      <c r="L35" s="1603"/>
      <c r="M35" s="1603"/>
      <c r="N35" s="1603"/>
      <c r="O35" s="1603"/>
      <c r="P35" s="1603"/>
      <c r="Q35" s="1603"/>
      <c r="R35" s="1603"/>
      <c r="S35" s="1603"/>
      <c r="T35" s="1603"/>
      <c r="U35" s="1603"/>
      <c r="V35" s="1603"/>
      <c r="W35" s="1603"/>
      <c r="X35" s="1603"/>
      <c r="Y35" s="1603"/>
      <c r="Z35" s="1603"/>
      <c r="AA35" s="1603"/>
      <c r="AB35" s="1603"/>
      <c r="AC35" s="1603"/>
      <c r="AD35" s="1603"/>
      <c r="AE35" s="1603"/>
      <c r="AF35" s="1603"/>
      <c r="AG35" s="1603"/>
      <c r="AH35" s="1603"/>
      <c r="AI35" s="1603"/>
      <c r="AJ35" s="1603"/>
      <c r="AK35" s="1603"/>
      <c r="AL35" s="1603"/>
      <c r="AM35" s="1603"/>
      <c r="AN35" s="1603"/>
      <c r="AO35" s="1603"/>
      <c r="AP35" s="1603"/>
      <c r="AQ35" s="1603"/>
      <c r="AR35" s="1603"/>
      <c r="AS35" s="1603"/>
      <c r="AT35" s="1603"/>
      <c r="AU35" s="1603"/>
      <c r="AV35" s="1603"/>
      <c r="AW35" s="1603"/>
      <c r="AX35" s="1603"/>
      <c r="AY35" s="1603"/>
      <c r="AZ35" s="1603"/>
      <c r="BA35" s="1603"/>
      <c r="BB35" s="1603"/>
      <c r="BC35" s="1603"/>
      <c r="BD35" s="1603"/>
      <c r="BE35" s="1603"/>
      <c r="BF35" s="1603"/>
      <c r="BG35" s="1603"/>
      <c r="BH35" s="1603"/>
      <c r="BI35" s="1603"/>
      <c r="BJ35" s="724"/>
      <c r="BK35" s="724"/>
    </row>
    <row r="36" spans="1:70" s="735" customFormat="1" ht="12" customHeight="1">
      <c r="C36" s="993" t="s">
        <v>1442</v>
      </c>
      <c r="D36" s="4016" t="s">
        <v>1432</v>
      </c>
      <c r="E36" s="4016"/>
      <c r="F36" s="4016"/>
      <c r="G36" s="4016"/>
      <c r="H36" s="4016"/>
      <c r="I36" s="4016"/>
      <c r="J36" s="4016"/>
      <c r="K36" s="4016"/>
      <c r="L36" s="4016"/>
      <c r="M36" s="4016"/>
      <c r="N36" s="4016"/>
      <c r="O36" s="4016"/>
      <c r="P36" s="4016"/>
      <c r="Q36" s="4016"/>
      <c r="R36" s="4016"/>
      <c r="S36" s="4016"/>
      <c r="T36" s="4016"/>
      <c r="U36" s="4016"/>
      <c r="V36" s="4016"/>
      <c r="W36" s="4016"/>
      <c r="X36" s="4016"/>
      <c r="Y36" s="4016"/>
      <c r="Z36" s="4016"/>
      <c r="AA36" s="4016"/>
      <c r="AB36" s="4016"/>
      <c r="AC36" s="4016"/>
      <c r="AD36" s="4016"/>
      <c r="AE36" s="4016"/>
      <c r="AF36" s="4016"/>
      <c r="AG36" s="4016"/>
      <c r="AH36" s="4016"/>
      <c r="AI36" s="4016"/>
      <c r="AJ36" s="4016"/>
      <c r="AK36" s="4016"/>
      <c r="AL36" s="4016"/>
      <c r="AM36" s="4016"/>
      <c r="AN36" s="4016"/>
      <c r="AO36" s="4016"/>
      <c r="AP36" s="4016"/>
      <c r="AQ36" s="4016"/>
      <c r="AR36" s="4016"/>
      <c r="AS36" s="4016"/>
      <c r="AT36" s="4016"/>
      <c r="AU36" s="4016"/>
      <c r="AV36" s="4016"/>
      <c r="AW36" s="4016"/>
      <c r="AX36" s="4016"/>
      <c r="AY36" s="4016"/>
      <c r="AZ36" s="4016"/>
      <c r="BA36" s="4016"/>
      <c r="BB36" s="4016"/>
      <c r="BC36" s="4016"/>
      <c r="BD36" s="4016"/>
      <c r="BE36" s="4016"/>
      <c r="BF36" s="4016"/>
      <c r="BG36" s="4016"/>
      <c r="BH36" s="4016"/>
      <c r="BI36" s="4016"/>
      <c r="BJ36" s="1030"/>
      <c r="BK36" s="1030"/>
      <c r="BL36" s="1029"/>
    </row>
    <row r="37" spans="1:70" s="735" customFormat="1" ht="12" customHeight="1">
      <c r="B37" s="994"/>
      <c r="C37" s="4006" t="s">
        <v>267</v>
      </c>
      <c r="D37" s="2134" t="s">
        <v>1646</v>
      </c>
      <c r="E37" s="2134"/>
      <c r="F37" s="2134"/>
      <c r="G37" s="2134"/>
      <c r="H37" s="2134"/>
      <c r="I37" s="2134"/>
      <c r="J37" s="2134"/>
      <c r="K37" s="2134"/>
      <c r="L37" s="2134"/>
      <c r="M37" s="2134"/>
      <c r="N37" s="2134"/>
      <c r="O37" s="2134"/>
      <c r="P37" s="2134"/>
      <c r="Q37" s="2134"/>
      <c r="R37" s="2134"/>
      <c r="S37" s="2134"/>
      <c r="T37" s="2134"/>
      <c r="U37" s="2134"/>
      <c r="V37" s="2134"/>
      <c r="W37" s="2134"/>
      <c r="X37" s="2134"/>
      <c r="Y37" s="2134"/>
      <c r="Z37" s="2134"/>
      <c r="AA37" s="2134"/>
      <c r="AB37" s="2134"/>
      <c r="AC37" s="2134"/>
      <c r="AD37" s="2134"/>
      <c r="AE37" s="2134"/>
      <c r="AF37" s="2134"/>
      <c r="AG37" s="2134"/>
      <c r="AH37" s="2134"/>
      <c r="AI37" s="2134"/>
      <c r="AJ37" s="2134"/>
      <c r="AK37" s="2134"/>
      <c r="AL37" s="2134"/>
      <c r="AM37" s="2134"/>
      <c r="AN37" s="2134"/>
      <c r="AO37" s="2134"/>
      <c r="AP37" s="2134"/>
      <c r="AQ37" s="2134"/>
      <c r="AR37" s="2134"/>
      <c r="AS37" s="2134"/>
      <c r="AT37" s="2134"/>
      <c r="AU37" s="2134"/>
      <c r="AV37" s="2134"/>
      <c r="AW37" s="2134"/>
      <c r="AX37" s="2134"/>
      <c r="AY37" s="2134"/>
      <c r="AZ37" s="2134"/>
      <c r="BA37" s="2134"/>
      <c r="BB37" s="2134"/>
      <c r="BC37" s="2134"/>
      <c r="BD37" s="2134"/>
      <c r="BE37" s="2134"/>
      <c r="BF37" s="2134"/>
      <c r="BG37" s="2134"/>
      <c r="BH37" s="2134"/>
      <c r="BI37" s="2134"/>
      <c r="BJ37" s="732"/>
      <c r="BK37" s="732"/>
      <c r="BL37" s="1029"/>
    </row>
    <row r="38" spans="1:70" s="735" customFormat="1" ht="12" customHeight="1">
      <c r="C38" s="4006"/>
      <c r="D38" s="2134"/>
      <c r="E38" s="2134"/>
      <c r="F38" s="2134"/>
      <c r="G38" s="2134"/>
      <c r="H38" s="2134"/>
      <c r="I38" s="2134"/>
      <c r="J38" s="2134"/>
      <c r="K38" s="2134"/>
      <c r="L38" s="2134"/>
      <c r="M38" s="2134"/>
      <c r="N38" s="2134"/>
      <c r="O38" s="2134"/>
      <c r="P38" s="2134"/>
      <c r="Q38" s="2134"/>
      <c r="R38" s="2134"/>
      <c r="S38" s="2134"/>
      <c r="T38" s="2134"/>
      <c r="U38" s="2134"/>
      <c r="V38" s="2134"/>
      <c r="W38" s="2134"/>
      <c r="X38" s="2134"/>
      <c r="Y38" s="2134"/>
      <c r="Z38" s="2134"/>
      <c r="AA38" s="2134"/>
      <c r="AB38" s="2134"/>
      <c r="AC38" s="2134"/>
      <c r="AD38" s="2134"/>
      <c r="AE38" s="2134"/>
      <c r="AF38" s="2134"/>
      <c r="AG38" s="2134"/>
      <c r="AH38" s="2134"/>
      <c r="AI38" s="2134"/>
      <c r="AJ38" s="2134"/>
      <c r="AK38" s="2134"/>
      <c r="AL38" s="2134"/>
      <c r="AM38" s="2134"/>
      <c r="AN38" s="2134"/>
      <c r="AO38" s="2134"/>
      <c r="AP38" s="2134"/>
      <c r="AQ38" s="2134"/>
      <c r="AR38" s="2134"/>
      <c r="AS38" s="2134"/>
      <c r="AT38" s="2134"/>
      <c r="AU38" s="2134"/>
      <c r="AV38" s="2134"/>
      <c r="AW38" s="2134"/>
      <c r="AX38" s="2134"/>
      <c r="AY38" s="2134"/>
      <c r="AZ38" s="2134"/>
      <c r="BA38" s="2134"/>
      <c r="BB38" s="2134"/>
      <c r="BC38" s="2134"/>
      <c r="BD38" s="2134"/>
      <c r="BE38" s="2134"/>
      <c r="BF38" s="2134"/>
      <c r="BG38" s="2134"/>
      <c r="BH38" s="2134"/>
      <c r="BI38" s="2134"/>
      <c r="BJ38" s="732"/>
      <c r="BK38" s="732"/>
      <c r="BL38" s="1029"/>
    </row>
    <row r="39" spans="1:70" s="735" customFormat="1" ht="12" customHeight="1">
      <c r="C39" s="4007" t="s">
        <v>268</v>
      </c>
      <c r="D39" s="2134" t="s">
        <v>1293</v>
      </c>
      <c r="E39" s="2134"/>
      <c r="F39" s="2134"/>
      <c r="G39" s="2134"/>
      <c r="H39" s="2134"/>
      <c r="I39" s="2134"/>
      <c r="J39" s="2134"/>
      <c r="K39" s="2134"/>
      <c r="L39" s="2134"/>
      <c r="M39" s="2134"/>
      <c r="N39" s="2134"/>
      <c r="O39" s="2134"/>
      <c r="P39" s="2134"/>
      <c r="Q39" s="2134"/>
      <c r="R39" s="2134"/>
      <c r="S39" s="2134"/>
      <c r="T39" s="2134"/>
      <c r="U39" s="2134"/>
      <c r="V39" s="2134"/>
      <c r="W39" s="2134"/>
      <c r="X39" s="2134"/>
      <c r="Y39" s="2134"/>
      <c r="Z39" s="2134"/>
      <c r="AA39" s="2134"/>
      <c r="AB39" s="2134"/>
      <c r="AC39" s="2134"/>
      <c r="AD39" s="2134"/>
      <c r="AE39" s="2134"/>
      <c r="AF39" s="2134"/>
      <c r="AG39" s="2134"/>
      <c r="AH39" s="2134"/>
      <c r="AI39" s="2134"/>
      <c r="AJ39" s="2134"/>
      <c r="AK39" s="2134"/>
      <c r="AL39" s="2134"/>
      <c r="AM39" s="2134"/>
      <c r="AN39" s="2134"/>
      <c r="AO39" s="2134"/>
      <c r="AP39" s="2134"/>
      <c r="AQ39" s="2134"/>
      <c r="AR39" s="2134"/>
      <c r="AS39" s="2134"/>
      <c r="AT39" s="2134"/>
      <c r="AU39" s="2134"/>
      <c r="AV39" s="2134"/>
      <c r="AW39" s="2134"/>
      <c r="AX39" s="2134"/>
      <c r="AY39" s="2134"/>
      <c r="AZ39" s="2134"/>
      <c r="BA39" s="2134"/>
      <c r="BB39" s="2134"/>
      <c r="BC39" s="2134"/>
      <c r="BD39" s="2134"/>
      <c r="BE39" s="2134"/>
      <c r="BF39" s="2134"/>
      <c r="BG39" s="2134"/>
      <c r="BH39" s="2134"/>
      <c r="BI39" s="2134"/>
      <c r="BJ39" s="732"/>
      <c r="BK39" s="732"/>
      <c r="BL39" s="1029"/>
    </row>
    <row r="40" spans="1:70" s="735" customFormat="1" ht="12" customHeight="1">
      <c r="C40" s="4008"/>
      <c r="D40" s="2134"/>
      <c r="E40" s="2134"/>
      <c r="F40" s="2134"/>
      <c r="G40" s="2134"/>
      <c r="H40" s="2134"/>
      <c r="I40" s="2134"/>
      <c r="J40" s="2134"/>
      <c r="K40" s="2134"/>
      <c r="L40" s="2134"/>
      <c r="M40" s="2134"/>
      <c r="N40" s="2134"/>
      <c r="O40" s="2134"/>
      <c r="P40" s="2134"/>
      <c r="Q40" s="2134"/>
      <c r="R40" s="2134"/>
      <c r="S40" s="2134"/>
      <c r="T40" s="2134"/>
      <c r="U40" s="2134"/>
      <c r="V40" s="2134"/>
      <c r="W40" s="2134"/>
      <c r="X40" s="2134"/>
      <c r="Y40" s="2134"/>
      <c r="Z40" s="2134"/>
      <c r="AA40" s="2134"/>
      <c r="AB40" s="2134"/>
      <c r="AC40" s="2134"/>
      <c r="AD40" s="2134"/>
      <c r="AE40" s="2134"/>
      <c r="AF40" s="2134"/>
      <c r="AG40" s="2134"/>
      <c r="AH40" s="2134"/>
      <c r="AI40" s="2134"/>
      <c r="AJ40" s="2134"/>
      <c r="AK40" s="2134"/>
      <c r="AL40" s="2134"/>
      <c r="AM40" s="2134"/>
      <c r="AN40" s="2134"/>
      <c r="AO40" s="2134"/>
      <c r="AP40" s="2134"/>
      <c r="AQ40" s="2134"/>
      <c r="AR40" s="2134"/>
      <c r="AS40" s="2134"/>
      <c r="AT40" s="2134"/>
      <c r="AU40" s="2134"/>
      <c r="AV40" s="2134"/>
      <c r="AW40" s="2134"/>
      <c r="AX40" s="2134"/>
      <c r="AY40" s="2134"/>
      <c r="AZ40" s="2134"/>
      <c r="BA40" s="2134"/>
      <c r="BB40" s="2134"/>
      <c r="BC40" s="2134"/>
      <c r="BD40" s="2134"/>
      <c r="BE40" s="2134"/>
      <c r="BF40" s="2134"/>
      <c r="BG40" s="2134"/>
      <c r="BH40" s="2134"/>
      <c r="BI40" s="2134"/>
      <c r="BJ40" s="732"/>
      <c r="BK40" s="732"/>
    </row>
    <row r="41" spans="1:70" s="735" customFormat="1" ht="12" customHeight="1">
      <c r="C41" s="995" t="s">
        <v>1443</v>
      </c>
      <c r="D41" s="3626" t="s">
        <v>1440</v>
      </c>
      <c r="E41" s="3626"/>
      <c r="F41" s="3626"/>
      <c r="G41" s="3626"/>
      <c r="H41" s="3626"/>
      <c r="I41" s="3626"/>
      <c r="J41" s="3626"/>
      <c r="K41" s="3626"/>
      <c r="L41" s="3626"/>
      <c r="M41" s="3626"/>
      <c r="N41" s="3626"/>
      <c r="O41" s="3626"/>
      <c r="P41" s="3626"/>
      <c r="Q41" s="3626"/>
      <c r="R41" s="3626"/>
      <c r="S41" s="3626"/>
      <c r="T41" s="3626"/>
      <c r="U41" s="3626"/>
      <c r="V41" s="3626"/>
      <c r="W41" s="3626"/>
      <c r="X41" s="3626"/>
      <c r="Y41" s="3626"/>
      <c r="Z41" s="3626"/>
      <c r="AA41" s="3626"/>
      <c r="AB41" s="3626"/>
      <c r="AC41" s="3626"/>
      <c r="AD41" s="3626"/>
      <c r="AE41" s="3626"/>
      <c r="AF41" s="3626"/>
      <c r="AG41" s="3626"/>
      <c r="AH41" s="3626"/>
      <c r="AI41" s="3626"/>
      <c r="AJ41" s="3626"/>
      <c r="AK41" s="3626"/>
      <c r="AL41" s="3626"/>
      <c r="AM41" s="3626"/>
      <c r="AN41" s="3626"/>
      <c r="AO41" s="3626"/>
      <c r="AP41" s="3626"/>
      <c r="AQ41" s="3626"/>
      <c r="AR41" s="3626"/>
      <c r="AS41" s="3626"/>
      <c r="AT41" s="3626"/>
      <c r="AU41" s="3626"/>
      <c r="AV41" s="3626"/>
      <c r="AW41" s="3626"/>
      <c r="AX41" s="3626"/>
      <c r="AY41" s="3626"/>
      <c r="AZ41" s="3626"/>
      <c r="BA41" s="3626"/>
      <c r="BB41" s="3626"/>
      <c r="BC41" s="3626"/>
      <c r="BD41" s="3626"/>
      <c r="BE41" s="3626"/>
      <c r="BF41" s="3626"/>
      <c r="BG41" s="3626"/>
      <c r="BH41" s="3626"/>
      <c r="BI41" s="3626"/>
      <c r="BJ41" s="996"/>
      <c r="BK41" s="996"/>
    </row>
    <row r="42" spans="1:70" ht="14.1" customHeight="1">
      <c r="A42" s="3372" t="s">
        <v>1388</v>
      </c>
      <c r="B42" s="3372"/>
      <c r="C42" s="3372"/>
      <c r="D42" s="3372"/>
      <c r="E42" s="3372"/>
      <c r="F42" s="3372"/>
      <c r="G42" s="3372"/>
      <c r="H42" s="3372"/>
      <c r="I42" s="3372"/>
      <c r="J42" s="3372"/>
      <c r="K42" s="3372"/>
      <c r="L42" s="3372"/>
      <c r="M42" s="3372"/>
      <c r="N42" s="3372"/>
      <c r="O42" s="3372"/>
      <c r="P42" s="3372"/>
      <c r="Q42" s="3372"/>
      <c r="R42" s="3372"/>
      <c r="S42" s="3372"/>
      <c r="T42" s="3372"/>
      <c r="U42" s="3372"/>
      <c r="V42" s="3372"/>
      <c r="W42" s="3372"/>
      <c r="X42" s="3372"/>
      <c r="Y42" s="3372"/>
      <c r="Z42" s="3372"/>
      <c r="AA42" s="3372"/>
      <c r="AB42" s="3372"/>
      <c r="AC42" s="3372"/>
      <c r="AD42" s="3372"/>
      <c r="AE42" s="3372"/>
      <c r="AF42" s="3372"/>
      <c r="AG42" s="3372"/>
      <c r="AH42" s="3372"/>
      <c r="AI42" s="3372"/>
      <c r="AJ42" s="3372"/>
      <c r="AK42" s="3372"/>
      <c r="AL42" s="3372"/>
      <c r="AM42" s="3372"/>
      <c r="AN42" s="3372"/>
      <c r="AO42" s="3372"/>
      <c r="AP42" s="3372"/>
      <c r="AQ42" s="3372"/>
      <c r="AR42" s="3372"/>
      <c r="AS42" s="3372"/>
      <c r="AT42" s="3372"/>
      <c r="AU42" s="3372"/>
      <c r="AV42" s="3372"/>
      <c r="AW42" s="3372"/>
      <c r="AX42" s="3372"/>
      <c r="AY42" s="3372"/>
      <c r="AZ42" s="3372"/>
      <c r="BA42" s="3372"/>
      <c r="BB42" s="3372"/>
      <c r="BC42" s="3372"/>
      <c r="BD42" s="3372"/>
      <c r="BE42" s="3372"/>
      <c r="BF42" s="3372"/>
      <c r="BG42" s="3372"/>
      <c r="BH42" s="3372"/>
      <c r="BI42" s="3372"/>
      <c r="BJ42" s="3372"/>
      <c r="BK42" s="3372"/>
      <c r="BL42" s="3372"/>
      <c r="BN42" s="646"/>
      <c r="BO42" s="646"/>
      <c r="BP42" s="646"/>
      <c r="BQ42" s="646"/>
      <c r="BR42" s="646"/>
    </row>
    <row r="43" spans="1:70" ht="5.0999999999999996" customHeight="1"/>
    <row r="44" spans="1:70" ht="14.1" customHeight="1">
      <c r="A44" s="4009" t="s">
        <v>1445</v>
      </c>
      <c r="B44" s="4009"/>
      <c r="C44" s="4009"/>
      <c r="D44" s="4009"/>
      <c r="E44" s="4009"/>
      <c r="F44" s="4009"/>
      <c r="G44" s="4009"/>
      <c r="H44" s="4009"/>
      <c r="I44" s="4009"/>
      <c r="J44" s="4009"/>
      <c r="K44" s="4009"/>
      <c r="L44" s="4009"/>
      <c r="M44" s="4009"/>
      <c r="N44" s="4009"/>
      <c r="O44" s="4009"/>
      <c r="P44" s="4009"/>
      <c r="Q44" s="4009"/>
      <c r="R44" s="4009"/>
      <c r="S44" s="4009"/>
      <c r="T44" s="4009"/>
      <c r="U44" s="4009"/>
      <c r="V44" s="4009"/>
      <c r="W44" s="4009"/>
      <c r="X44" s="4009"/>
      <c r="Y44" s="4009"/>
      <c r="Z44" s="4009"/>
      <c r="AA44" s="4009"/>
      <c r="AB44" s="4009"/>
      <c r="AC44" s="4009"/>
      <c r="AD44" s="4009"/>
      <c r="AE44" s="4009"/>
      <c r="AF44" s="4009"/>
      <c r="AG44" s="4009"/>
      <c r="AH44" s="4009"/>
      <c r="AI44" s="4009"/>
      <c r="AJ44" s="4009"/>
      <c r="AK44" s="4009"/>
      <c r="AL44" s="4009"/>
      <c r="AM44" s="4009"/>
      <c r="AN44" s="4009"/>
      <c r="AO44" s="4009"/>
      <c r="AP44" s="4009"/>
      <c r="AQ44" s="4009"/>
      <c r="AR44" s="4009"/>
      <c r="AS44" s="4009"/>
      <c r="AT44" s="4009"/>
      <c r="AU44" s="4009"/>
      <c r="AV44" s="4009"/>
      <c r="AW44" s="4009"/>
      <c r="AX44" s="4009"/>
      <c r="AY44" s="4009"/>
      <c r="AZ44" s="4009"/>
      <c r="BA44" s="4009"/>
      <c r="BB44" s="4009"/>
      <c r="BC44" s="4009"/>
      <c r="BD44" s="4009"/>
      <c r="BE44" s="4009"/>
      <c r="BF44" s="4009"/>
      <c r="BG44" s="4009"/>
      <c r="BH44" s="4009"/>
      <c r="BI44" s="4009"/>
      <c r="BJ44" s="4009"/>
      <c r="BK44" s="4009"/>
      <c r="BL44" s="4009"/>
    </row>
    <row r="45" spans="1:70" ht="6.95" customHeight="1" thickBot="1">
      <c r="A45" s="946"/>
      <c r="B45" s="946"/>
      <c r="C45" s="539"/>
      <c r="D45" s="539"/>
      <c r="E45" s="539"/>
      <c r="F45" s="539"/>
      <c r="G45" s="539"/>
      <c r="H45" s="539"/>
      <c r="I45" s="539"/>
      <c r="J45" s="539"/>
      <c r="K45" s="539"/>
      <c r="L45" s="539"/>
      <c r="M45" s="539"/>
      <c r="N45" s="539"/>
      <c r="O45" s="539"/>
      <c r="P45" s="539"/>
      <c r="Q45" s="539"/>
      <c r="R45" s="539"/>
      <c r="S45" s="539"/>
      <c r="T45" s="539"/>
      <c r="U45" s="539"/>
      <c r="V45" s="539"/>
      <c r="W45" s="539"/>
      <c r="X45" s="539"/>
      <c r="Y45" s="539"/>
      <c r="Z45" s="539"/>
      <c r="AA45" s="539"/>
      <c r="AB45" s="539"/>
      <c r="AC45" s="539"/>
      <c r="AD45" s="539"/>
      <c r="AE45" s="539"/>
      <c r="AF45" s="539"/>
      <c r="AG45" s="539"/>
    </row>
    <row r="46" spans="1:70" s="735" customFormat="1" ht="12.95" customHeight="1">
      <c r="A46" s="3374" t="s">
        <v>55</v>
      </c>
      <c r="B46" s="3376" t="s">
        <v>56</v>
      </c>
      <c r="C46" s="3377"/>
      <c r="D46" s="3377"/>
      <c r="E46" s="3377"/>
      <c r="F46" s="3378"/>
      <c r="G46" s="3376" t="s">
        <v>51</v>
      </c>
      <c r="H46" s="3377"/>
      <c r="I46" s="3377"/>
      <c r="J46" s="3377"/>
      <c r="K46" s="3377"/>
      <c r="L46" s="3378"/>
      <c r="M46" s="3873" t="s">
        <v>52</v>
      </c>
      <c r="N46" s="3386" t="s">
        <v>935</v>
      </c>
      <c r="O46" s="3389" t="s">
        <v>964</v>
      </c>
      <c r="P46" s="3390"/>
      <c r="Q46" s="3391"/>
      <c r="R46" s="3389" t="s">
        <v>96</v>
      </c>
      <c r="S46" s="3390"/>
      <c r="T46" s="3391"/>
      <c r="U46" s="3376" t="s">
        <v>57</v>
      </c>
      <c r="V46" s="3377"/>
      <c r="W46" s="3377"/>
      <c r="X46" s="3377"/>
      <c r="Y46" s="3377"/>
      <c r="Z46" s="3377"/>
      <c r="AA46" s="3377"/>
      <c r="AB46" s="3377"/>
      <c r="AC46" s="3377"/>
      <c r="AD46" s="3883" t="s">
        <v>1291</v>
      </c>
      <c r="AE46" s="3884"/>
      <c r="AF46" s="3884"/>
      <c r="AG46" s="3885"/>
      <c r="AH46" s="3429" t="s">
        <v>1437</v>
      </c>
      <c r="AI46" s="3430"/>
      <c r="AJ46" s="3430"/>
      <c r="AK46" s="3430"/>
      <c r="AL46" s="3430"/>
      <c r="AM46" s="3430"/>
      <c r="AN46" s="3430"/>
      <c r="AO46" s="3430"/>
      <c r="AP46" s="3430"/>
      <c r="AQ46" s="3430"/>
      <c r="AR46" s="3430"/>
      <c r="AS46" s="3435" t="s">
        <v>1189</v>
      </c>
      <c r="AT46" s="3436"/>
      <c r="AU46" s="3886"/>
      <c r="AV46" s="3889" t="s">
        <v>257</v>
      </c>
      <c r="AW46" s="3890"/>
      <c r="AX46" s="3891"/>
      <c r="AY46" s="3895" t="s">
        <v>1438</v>
      </c>
      <c r="AZ46" s="3896"/>
      <c r="BA46" s="3896"/>
      <c r="BB46" s="3897"/>
      <c r="BC46" s="3392" t="s">
        <v>1650</v>
      </c>
      <c r="BD46" s="3390"/>
      <c r="BE46" s="3390"/>
      <c r="BF46" s="3390"/>
      <c r="BG46" s="3390"/>
      <c r="BH46" s="3390"/>
      <c r="BI46" s="3390"/>
      <c r="BJ46" s="3390"/>
      <c r="BK46" s="3390"/>
      <c r="BL46" s="3393"/>
    </row>
    <row r="47" spans="1:70" s="735" customFormat="1" ht="12.95" customHeight="1">
      <c r="A47" s="3375"/>
      <c r="B47" s="3363"/>
      <c r="C47" s="3364"/>
      <c r="D47" s="3364"/>
      <c r="E47" s="3364"/>
      <c r="F47" s="3379"/>
      <c r="G47" s="3363"/>
      <c r="H47" s="3364"/>
      <c r="I47" s="3364"/>
      <c r="J47" s="3364"/>
      <c r="K47" s="3364"/>
      <c r="L47" s="3379"/>
      <c r="M47" s="3874"/>
      <c r="N47" s="3387"/>
      <c r="O47" s="2158"/>
      <c r="P47" s="2159"/>
      <c r="Q47" s="2160"/>
      <c r="R47" s="2158"/>
      <c r="S47" s="2159"/>
      <c r="T47" s="2160"/>
      <c r="U47" s="3424"/>
      <c r="V47" s="3425"/>
      <c r="W47" s="3425"/>
      <c r="X47" s="3425"/>
      <c r="Y47" s="3425"/>
      <c r="Z47" s="3425"/>
      <c r="AA47" s="3425"/>
      <c r="AB47" s="3425"/>
      <c r="AC47" s="3425"/>
      <c r="AD47" s="3875" t="s">
        <v>1651</v>
      </c>
      <c r="AE47" s="3408"/>
      <c r="AF47" s="3407" t="s">
        <v>1652</v>
      </c>
      <c r="AG47" s="3474"/>
      <c r="AH47" s="3432"/>
      <c r="AI47" s="3433"/>
      <c r="AJ47" s="3433"/>
      <c r="AK47" s="3433"/>
      <c r="AL47" s="3433"/>
      <c r="AM47" s="3433"/>
      <c r="AN47" s="3433"/>
      <c r="AO47" s="3433"/>
      <c r="AP47" s="3433"/>
      <c r="AQ47" s="3433"/>
      <c r="AR47" s="3433"/>
      <c r="AS47" s="3437"/>
      <c r="AT47" s="3438"/>
      <c r="AU47" s="3887"/>
      <c r="AV47" s="3892"/>
      <c r="AW47" s="3893"/>
      <c r="AX47" s="3894"/>
      <c r="AY47" s="3898"/>
      <c r="AZ47" s="3899"/>
      <c r="BA47" s="3899"/>
      <c r="BB47" s="3900"/>
      <c r="BC47" s="3394"/>
      <c r="BD47" s="3395"/>
      <c r="BE47" s="3395"/>
      <c r="BF47" s="3395"/>
      <c r="BG47" s="3395"/>
      <c r="BH47" s="3395"/>
      <c r="BI47" s="3395"/>
      <c r="BJ47" s="3395"/>
      <c r="BK47" s="3395"/>
      <c r="BL47" s="3396"/>
    </row>
    <row r="48" spans="1:70" s="735" customFormat="1" ht="15" customHeight="1">
      <c r="A48" s="3375"/>
      <c r="B48" s="3363"/>
      <c r="C48" s="3364"/>
      <c r="D48" s="3364"/>
      <c r="E48" s="3364"/>
      <c r="F48" s="3379"/>
      <c r="G48" s="3363"/>
      <c r="H48" s="3364"/>
      <c r="I48" s="3364"/>
      <c r="J48" s="3364"/>
      <c r="K48" s="3364"/>
      <c r="L48" s="3379"/>
      <c r="M48" s="3874"/>
      <c r="N48" s="3387"/>
      <c r="O48" s="2161"/>
      <c r="P48" s="2162"/>
      <c r="Q48" s="2163"/>
      <c r="R48" s="2158"/>
      <c r="S48" s="2159"/>
      <c r="T48" s="2160"/>
      <c r="U48" s="3405" t="s">
        <v>58</v>
      </c>
      <c r="V48" s="3406"/>
      <c r="W48" s="3406"/>
      <c r="X48" s="3406"/>
      <c r="Y48" s="3406"/>
      <c r="Z48" s="3401" t="s">
        <v>60</v>
      </c>
      <c r="AA48" s="3398"/>
      <c r="AB48" s="3407" t="s">
        <v>98</v>
      </c>
      <c r="AC48" s="3408"/>
      <c r="AD48" s="3540"/>
      <c r="AE48" s="2159"/>
      <c r="AF48" s="2158"/>
      <c r="AG48" s="2160"/>
      <c r="AH48" s="3409" t="s">
        <v>1653</v>
      </c>
      <c r="AI48" s="3410"/>
      <c r="AJ48" s="3410"/>
      <c r="AK48" s="3410"/>
      <c r="AL48" s="3410"/>
      <c r="AM48" s="3410"/>
      <c r="AN48" s="3410"/>
      <c r="AO48" s="3410"/>
      <c r="AP48" s="3410"/>
      <c r="AQ48" s="3410"/>
      <c r="AR48" s="3410"/>
      <c r="AS48" s="3437"/>
      <c r="AT48" s="3438"/>
      <c r="AU48" s="3887"/>
      <c r="AV48" s="3877" t="s">
        <v>258</v>
      </c>
      <c r="AW48" s="3878"/>
      <c r="AX48" s="3879"/>
      <c r="AY48" s="3898"/>
      <c r="AZ48" s="3899"/>
      <c r="BA48" s="3899"/>
      <c r="BB48" s="3900"/>
      <c r="BC48" s="3418" t="s">
        <v>1439</v>
      </c>
      <c r="BD48" s="3419"/>
      <c r="BE48" s="3419"/>
      <c r="BF48" s="3419"/>
      <c r="BG48" s="3419"/>
      <c r="BH48" s="3419"/>
      <c r="BI48" s="3419"/>
      <c r="BJ48" s="3419"/>
      <c r="BK48" s="3419"/>
      <c r="BL48" s="3420"/>
    </row>
    <row r="49" spans="1:64" s="735" customFormat="1" ht="15" customHeight="1">
      <c r="A49" s="3375"/>
      <c r="B49" s="3380"/>
      <c r="C49" s="3381"/>
      <c r="D49" s="3381"/>
      <c r="E49" s="3381"/>
      <c r="F49" s="3382"/>
      <c r="G49" s="3363"/>
      <c r="H49" s="3364"/>
      <c r="I49" s="3364"/>
      <c r="J49" s="3364"/>
      <c r="K49" s="3364"/>
      <c r="L49" s="3379"/>
      <c r="M49" s="3874"/>
      <c r="N49" s="3387"/>
      <c r="O49" s="3437" t="s">
        <v>856</v>
      </c>
      <c r="P49" s="3438"/>
      <c r="Q49" s="3473"/>
      <c r="R49" s="2158"/>
      <c r="S49" s="2159"/>
      <c r="T49" s="2160"/>
      <c r="U49" s="3407" t="s">
        <v>1429</v>
      </c>
      <c r="V49" s="3408"/>
      <c r="W49" s="3408"/>
      <c r="X49" s="3407" t="s">
        <v>97</v>
      </c>
      <c r="Y49" s="3474"/>
      <c r="Z49" s="3400"/>
      <c r="AA49" s="3400"/>
      <c r="AB49" s="2158"/>
      <c r="AC49" s="2159"/>
      <c r="AD49" s="3540"/>
      <c r="AE49" s="2159"/>
      <c r="AF49" s="2158"/>
      <c r="AG49" s="2160"/>
      <c r="AH49" s="3475" t="s">
        <v>1673</v>
      </c>
      <c r="AI49" s="3476"/>
      <c r="AJ49" s="3477"/>
      <c r="AK49" s="3478" t="s">
        <v>1674</v>
      </c>
      <c r="AL49" s="3479"/>
      <c r="AM49" s="3479"/>
      <c r="AN49" s="3480"/>
      <c r="AO49" s="3475" t="s">
        <v>1182</v>
      </c>
      <c r="AP49" s="3476"/>
      <c r="AQ49" s="3476"/>
      <c r="AR49" s="3477"/>
      <c r="AS49" s="3437"/>
      <c r="AT49" s="3438"/>
      <c r="AU49" s="3887"/>
      <c r="AV49" s="3880"/>
      <c r="AW49" s="3881"/>
      <c r="AX49" s="3882"/>
      <c r="AY49" s="3898"/>
      <c r="AZ49" s="3899"/>
      <c r="BA49" s="3899"/>
      <c r="BB49" s="3900"/>
      <c r="BC49" s="3418"/>
      <c r="BD49" s="3419"/>
      <c r="BE49" s="3419"/>
      <c r="BF49" s="3419"/>
      <c r="BG49" s="3419"/>
      <c r="BH49" s="3419"/>
      <c r="BI49" s="3419"/>
      <c r="BJ49" s="3419"/>
      <c r="BK49" s="3419"/>
      <c r="BL49" s="3420"/>
    </row>
    <row r="50" spans="1:64" s="735" customFormat="1" ht="15" customHeight="1">
      <c r="A50" s="3375"/>
      <c r="B50" s="3360" t="s">
        <v>262</v>
      </c>
      <c r="C50" s="3361"/>
      <c r="D50" s="3362"/>
      <c r="E50" s="3904" t="s">
        <v>261</v>
      </c>
      <c r="F50" s="3905"/>
      <c r="G50" s="3363"/>
      <c r="H50" s="3364"/>
      <c r="I50" s="3364"/>
      <c r="J50" s="3364"/>
      <c r="K50" s="3364"/>
      <c r="L50" s="3379"/>
      <c r="M50" s="3874"/>
      <c r="N50" s="3387"/>
      <c r="O50" s="3437"/>
      <c r="P50" s="3438"/>
      <c r="Q50" s="3473"/>
      <c r="R50" s="2158"/>
      <c r="S50" s="2159"/>
      <c r="T50" s="2160"/>
      <c r="U50" s="2158"/>
      <c r="V50" s="2159"/>
      <c r="W50" s="2159"/>
      <c r="X50" s="2158"/>
      <c r="Y50" s="2160"/>
      <c r="Z50" s="3400"/>
      <c r="AA50" s="3400"/>
      <c r="AB50" s="2158"/>
      <c r="AC50" s="2159"/>
      <c r="AD50" s="3876"/>
      <c r="AE50" s="2162"/>
      <c r="AF50" s="2161"/>
      <c r="AG50" s="2163"/>
      <c r="AH50" s="3460" t="s">
        <v>1675</v>
      </c>
      <c r="AI50" s="3461"/>
      <c r="AJ50" s="3462"/>
      <c r="AK50" s="3460" t="s">
        <v>1676</v>
      </c>
      <c r="AL50" s="3461"/>
      <c r="AM50" s="3461"/>
      <c r="AN50" s="3462"/>
      <c r="AO50" s="3460" t="s">
        <v>1183</v>
      </c>
      <c r="AP50" s="3461"/>
      <c r="AQ50" s="3461"/>
      <c r="AR50" s="3462"/>
      <c r="AS50" s="3437"/>
      <c r="AT50" s="3438"/>
      <c r="AU50" s="3887"/>
      <c r="AV50" s="3908" t="s">
        <v>259</v>
      </c>
      <c r="AW50" s="3909"/>
      <c r="AX50" s="3910"/>
      <c r="AY50" s="3898"/>
      <c r="AZ50" s="3899"/>
      <c r="BA50" s="3899"/>
      <c r="BB50" s="3900"/>
      <c r="BC50" s="3418"/>
      <c r="BD50" s="3419"/>
      <c r="BE50" s="3419"/>
      <c r="BF50" s="3419"/>
      <c r="BG50" s="3419"/>
      <c r="BH50" s="3419"/>
      <c r="BI50" s="3419"/>
      <c r="BJ50" s="3419"/>
      <c r="BK50" s="3419"/>
      <c r="BL50" s="3420"/>
    </row>
    <row r="51" spans="1:64" s="735" customFormat="1" ht="15" customHeight="1">
      <c r="A51" s="3375"/>
      <c r="B51" s="3363"/>
      <c r="C51" s="3364"/>
      <c r="D51" s="3365"/>
      <c r="E51" s="3906"/>
      <c r="F51" s="3907"/>
      <c r="G51" s="3363"/>
      <c r="H51" s="3364"/>
      <c r="I51" s="3364"/>
      <c r="J51" s="3364"/>
      <c r="K51" s="3364"/>
      <c r="L51" s="3379"/>
      <c r="M51" s="3874"/>
      <c r="N51" s="3387"/>
      <c r="O51" s="3437"/>
      <c r="P51" s="3438"/>
      <c r="Q51" s="3473"/>
      <c r="R51" s="2158"/>
      <c r="S51" s="2159"/>
      <c r="T51" s="2160"/>
      <c r="U51" s="2158"/>
      <c r="V51" s="2159"/>
      <c r="W51" s="2159"/>
      <c r="X51" s="2158"/>
      <c r="Y51" s="2160"/>
      <c r="Z51" s="3400"/>
      <c r="AA51" s="3400"/>
      <c r="AB51" s="2158"/>
      <c r="AC51" s="2159"/>
      <c r="AD51" s="3914" t="s">
        <v>265</v>
      </c>
      <c r="AE51" s="3915"/>
      <c r="AF51" s="3915" t="s">
        <v>265</v>
      </c>
      <c r="AG51" s="3915"/>
      <c r="AH51" s="3467" t="s">
        <v>1677</v>
      </c>
      <c r="AI51" s="3468"/>
      <c r="AJ51" s="3469"/>
      <c r="AK51" s="3470" t="s">
        <v>1181</v>
      </c>
      <c r="AL51" s="3471"/>
      <c r="AM51" s="3471"/>
      <c r="AN51" s="3472"/>
      <c r="AO51" s="3467" t="s">
        <v>162</v>
      </c>
      <c r="AP51" s="3468"/>
      <c r="AQ51" s="3468"/>
      <c r="AR51" s="3469"/>
      <c r="AS51" s="3439"/>
      <c r="AT51" s="3440"/>
      <c r="AU51" s="3888"/>
      <c r="AV51" s="3911"/>
      <c r="AW51" s="3912"/>
      <c r="AX51" s="3913"/>
      <c r="AY51" s="3901"/>
      <c r="AZ51" s="3902"/>
      <c r="BA51" s="3902"/>
      <c r="BB51" s="3903"/>
      <c r="BC51" s="3421"/>
      <c r="BD51" s="3422"/>
      <c r="BE51" s="3422"/>
      <c r="BF51" s="3422"/>
      <c r="BG51" s="3422"/>
      <c r="BH51" s="3422"/>
      <c r="BI51" s="3422"/>
      <c r="BJ51" s="3422"/>
      <c r="BK51" s="3422"/>
      <c r="BL51" s="3423"/>
    </row>
    <row r="52" spans="1:64" s="735" customFormat="1" ht="15" customHeight="1">
      <c r="A52" s="3555">
        <v>8</v>
      </c>
      <c r="B52" s="3770"/>
      <c r="C52" s="3771"/>
      <c r="D52" s="3771"/>
      <c r="E52" s="3771"/>
      <c r="F52" s="3772"/>
      <c r="G52" s="3770"/>
      <c r="H52" s="3771"/>
      <c r="I52" s="3771"/>
      <c r="J52" s="3771"/>
      <c r="K52" s="3771"/>
      <c r="L52" s="3772"/>
      <c r="M52" s="3773"/>
      <c r="N52" s="3774"/>
      <c r="O52" s="3728"/>
      <c r="P52" s="3729"/>
      <c r="Q52" s="3730"/>
      <c r="R52" s="3728"/>
      <c r="S52" s="3729"/>
      <c r="T52" s="3730"/>
      <c r="U52" s="4084"/>
      <c r="V52" s="4085"/>
      <c r="W52" s="4085"/>
      <c r="X52" s="3740"/>
      <c r="Y52" s="3558" t="s">
        <v>99</v>
      </c>
      <c r="Z52" s="3742"/>
      <c r="AA52" s="3558" t="s">
        <v>99</v>
      </c>
      <c r="AB52" s="3501">
        <f>IF((X54+Z54)&gt;=12,X52+Z52+1,X52+Z52)</f>
        <v>0</v>
      </c>
      <c r="AC52" s="3557" t="s">
        <v>99</v>
      </c>
      <c r="AD52" s="4072"/>
      <c r="AE52" s="4073"/>
      <c r="AF52" s="4076"/>
      <c r="AG52" s="4073"/>
      <c r="AH52" s="4078"/>
      <c r="AI52" s="4079"/>
      <c r="AJ52" s="4080"/>
      <c r="AK52" s="4081"/>
      <c r="AL52" s="4082"/>
      <c r="AM52" s="4082"/>
      <c r="AN52" s="4083"/>
      <c r="AO52" s="4091"/>
      <c r="AP52" s="4092"/>
      <c r="AQ52" s="4092"/>
      <c r="AR52" s="4093"/>
      <c r="AS52" s="3976">
        <f>AF52+SUM(AH52:AR54)</f>
        <v>0</v>
      </c>
      <c r="AT52" s="3977"/>
      <c r="AU52" s="3978"/>
      <c r="AV52" s="4051"/>
      <c r="AW52" s="4052"/>
      <c r="AX52" s="4053"/>
      <c r="AY52" s="1063"/>
      <c r="AZ52" s="1063"/>
      <c r="BA52" s="1063"/>
      <c r="BB52" s="1063"/>
      <c r="BC52" s="4057"/>
      <c r="BD52" s="4058"/>
      <c r="BE52" s="4058"/>
      <c r="BF52" s="4058"/>
      <c r="BG52" s="4058"/>
      <c r="BH52" s="4058"/>
      <c r="BI52" s="4058"/>
      <c r="BJ52" s="4058"/>
      <c r="BK52" s="4058"/>
      <c r="BL52" s="4059"/>
    </row>
    <row r="53" spans="1:64" s="735" customFormat="1" ht="15" customHeight="1">
      <c r="A53" s="3543"/>
      <c r="B53" s="3758"/>
      <c r="C53" s="3759"/>
      <c r="D53" s="3759"/>
      <c r="E53" s="3759"/>
      <c r="F53" s="3760"/>
      <c r="G53" s="3761"/>
      <c r="H53" s="3762"/>
      <c r="I53" s="3762"/>
      <c r="J53" s="3762"/>
      <c r="K53" s="3762"/>
      <c r="L53" s="3763"/>
      <c r="M53" s="3765"/>
      <c r="N53" s="3768"/>
      <c r="O53" s="3795"/>
      <c r="P53" s="3796"/>
      <c r="Q53" s="3797"/>
      <c r="R53" s="3731"/>
      <c r="S53" s="3732"/>
      <c r="T53" s="3733"/>
      <c r="U53" s="3816"/>
      <c r="V53" s="3817"/>
      <c r="W53" s="3817"/>
      <c r="X53" s="3741"/>
      <c r="Y53" s="3550"/>
      <c r="Z53" s="3743"/>
      <c r="AA53" s="3550"/>
      <c r="AB53" s="3502"/>
      <c r="AC53" s="3549"/>
      <c r="AD53" s="4074"/>
      <c r="AE53" s="4075"/>
      <c r="AF53" s="4077"/>
      <c r="AG53" s="4075"/>
      <c r="AH53" s="4066"/>
      <c r="AI53" s="4067"/>
      <c r="AJ53" s="4068"/>
      <c r="AK53" s="4066"/>
      <c r="AL53" s="4067"/>
      <c r="AM53" s="4067"/>
      <c r="AN53" s="4068"/>
      <c r="AO53" s="4069"/>
      <c r="AP53" s="4070"/>
      <c r="AQ53" s="4070"/>
      <c r="AR53" s="4071"/>
      <c r="AS53" s="3979"/>
      <c r="AT53" s="3980"/>
      <c r="AU53" s="3981"/>
      <c r="AV53" s="4054"/>
      <c r="AW53" s="4055"/>
      <c r="AX53" s="4056"/>
      <c r="AY53" s="1064"/>
      <c r="AZ53" s="1064"/>
      <c r="BA53" s="1064"/>
      <c r="BB53" s="1064"/>
      <c r="BC53" s="4060"/>
      <c r="BD53" s="4061"/>
      <c r="BE53" s="4061"/>
      <c r="BF53" s="4061"/>
      <c r="BG53" s="4061"/>
      <c r="BH53" s="4061"/>
      <c r="BI53" s="4061"/>
      <c r="BJ53" s="4061"/>
      <c r="BK53" s="4061"/>
      <c r="BL53" s="4062"/>
    </row>
    <row r="54" spans="1:64" s="735" customFormat="1" ht="15" customHeight="1">
      <c r="A54" s="3544"/>
      <c r="B54" s="3775"/>
      <c r="C54" s="3776"/>
      <c r="D54" s="3777"/>
      <c r="E54" s="3778"/>
      <c r="F54" s="3779"/>
      <c r="G54" s="3758"/>
      <c r="H54" s="3759"/>
      <c r="I54" s="3759"/>
      <c r="J54" s="3759"/>
      <c r="K54" s="3759"/>
      <c r="L54" s="3760"/>
      <c r="M54" s="3766"/>
      <c r="N54" s="3769"/>
      <c r="O54" s="3798"/>
      <c r="P54" s="3799"/>
      <c r="Q54" s="3800"/>
      <c r="R54" s="3811"/>
      <c r="S54" s="3812"/>
      <c r="T54" s="3813"/>
      <c r="U54" s="3823"/>
      <c r="V54" s="3824"/>
      <c r="W54" s="3824"/>
      <c r="X54" s="1037"/>
      <c r="Y54" s="1065" t="s">
        <v>28</v>
      </c>
      <c r="Z54" s="1038"/>
      <c r="AA54" s="1065" t="s">
        <v>28</v>
      </c>
      <c r="AB54" s="959">
        <f>IF((X54+Z54)&gt;=12,X54+Z54-12,X54+Z54)</f>
        <v>0</v>
      </c>
      <c r="AC54" s="1066" t="s">
        <v>28</v>
      </c>
      <c r="AD54" s="1102"/>
      <c r="AE54" s="1103"/>
      <c r="AF54" s="1104"/>
      <c r="AG54" s="1105"/>
      <c r="AH54" s="4066"/>
      <c r="AI54" s="4067"/>
      <c r="AJ54" s="4068"/>
      <c r="AK54" s="4086"/>
      <c r="AL54" s="4087"/>
      <c r="AM54" s="4087"/>
      <c r="AN54" s="4088"/>
      <c r="AO54" s="4069"/>
      <c r="AP54" s="4070"/>
      <c r="AQ54" s="4070"/>
      <c r="AR54" s="4071"/>
      <c r="AS54" s="3979"/>
      <c r="AT54" s="3980"/>
      <c r="AU54" s="3981"/>
      <c r="AV54" s="4089"/>
      <c r="AW54" s="3759"/>
      <c r="AX54" s="4090"/>
      <c r="AY54" s="954"/>
      <c r="AZ54" s="954"/>
      <c r="BA54" s="954"/>
      <c r="BB54" s="954"/>
      <c r="BC54" s="4063"/>
      <c r="BD54" s="4064"/>
      <c r="BE54" s="4064"/>
      <c r="BF54" s="4064"/>
      <c r="BG54" s="4064"/>
      <c r="BH54" s="4064"/>
      <c r="BI54" s="4064"/>
      <c r="BJ54" s="4064"/>
      <c r="BK54" s="4064"/>
      <c r="BL54" s="4065"/>
    </row>
    <row r="55" spans="1:64" s="735" customFormat="1" ht="15" customHeight="1">
      <c r="A55" s="3542">
        <v>9</v>
      </c>
      <c r="B55" s="3755"/>
      <c r="C55" s="3756"/>
      <c r="D55" s="3756"/>
      <c r="E55" s="3756"/>
      <c r="F55" s="3757"/>
      <c r="G55" s="3755"/>
      <c r="H55" s="3756"/>
      <c r="I55" s="3756"/>
      <c r="J55" s="3756"/>
      <c r="K55" s="3756"/>
      <c r="L55" s="3757"/>
      <c r="M55" s="3764"/>
      <c r="N55" s="3767"/>
      <c r="O55" s="3808"/>
      <c r="P55" s="3809"/>
      <c r="Q55" s="3810"/>
      <c r="R55" s="3808"/>
      <c r="S55" s="3809"/>
      <c r="T55" s="3810"/>
      <c r="U55" s="3814"/>
      <c r="V55" s="3815"/>
      <c r="W55" s="3815"/>
      <c r="X55" s="3818"/>
      <c r="Y55" s="3469" t="s">
        <v>99</v>
      </c>
      <c r="Z55" s="3819"/>
      <c r="AA55" s="3469" t="s">
        <v>99</v>
      </c>
      <c r="AB55" s="3588">
        <f>IF((X57+Z57)&gt;=12,X55+Z55+1,X55+Z55)</f>
        <v>0</v>
      </c>
      <c r="AC55" s="3468" t="s">
        <v>99</v>
      </c>
      <c r="AD55" s="4109"/>
      <c r="AE55" s="4110"/>
      <c r="AF55" s="4111"/>
      <c r="AG55" s="4110"/>
      <c r="AH55" s="4066"/>
      <c r="AI55" s="4067"/>
      <c r="AJ55" s="4068"/>
      <c r="AK55" s="4066"/>
      <c r="AL55" s="4067"/>
      <c r="AM55" s="4067"/>
      <c r="AN55" s="4068"/>
      <c r="AO55" s="4069"/>
      <c r="AP55" s="4070"/>
      <c r="AQ55" s="4070"/>
      <c r="AR55" s="4071"/>
      <c r="AS55" s="3566">
        <f>AF55+SUM(AH55:AR57)</f>
        <v>0</v>
      </c>
      <c r="AT55" s="3567"/>
      <c r="AU55" s="3982"/>
      <c r="AV55" s="4094"/>
      <c r="AW55" s="4095"/>
      <c r="AX55" s="4096"/>
      <c r="AY55" s="1071"/>
      <c r="AZ55" s="1071"/>
      <c r="BA55" s="1071"/>
      <c r="BB55" s="1071"/>
      <c r="BC55" s="4097"/>
      <c r="BD55" s="4098"/>
      <c r="BE55" s="4098"/>
      <c r="BF55" s="4098"/>
      <c r="BG55" s="4098"/>
      <c r="BH55" s="4098"/>
      <c r="BI55" s="4098"/>
      <c r="BJ55" s="4098"/>
      <c r="BK55" s="4098"/>
      <c r="BL55" s="4099"/>
    </row>
    <row r="56" spans="1:64" s="735" customFormat="1" ht="15" customHeight="1">
      <c r="A56" s="3543"/>
      <c r="B56" s="3758"/>
      <c r="C56" s="3759"/>
      <c r="D56" s="3759"/>
      <c r="E56" s="3759"/>
      <c r="F56" s="3760"/>
      <c r="G56" s="3761"/>
      <c r="H56" s="3762"/>
      <c r="I56" s="3762"/>
      <c r="J56" s="3762"/>
      <c r="K56" s="3762"/>
      <c r="L56" s="3763"/>
      <c r="M56" s="3765"/>
      <c r="N56" s="3768"/>
      <c r="O56" s="3795"/>
      <c r="P56" s="3796"/>
      <c r="Q56" s="3797"/>
      <c r="R56" s="3731"/>
      <c r="S56" s="3732"/>
      <c r="T56" s="3733"/>
      <c r="U56" s="3816"/>
      <c r="V56" s="3817"/>
      <c r="W56" s="3817"/>
      <c r="X56" s="3741"/>
      <c r="Y56" s="3550"/>
      <c r="Z56" s="3743"/>
      <c r="AA56" s="3550"/>
      <c r="AB56" s="3502"/>
      <c r="AC56" s="3549"/>
      <c r="AD56" s="4074"/>
      <c r="AE56" s="4075"/>
      <c r="AF56" s="4077"/>
      <c r="AG56" s="4075"/>
      <c r="AH56" s="4066"/>
      <c r="AI56" s="4067"/>
      <c r="AJ56" s="4068"/>
      <c r="AK56" s="4066"/>
      <c r="AL56" s="4067"/>
      <c r="AM56" s="4067"/>
      <c r="AN56" s="4068"/>
      <c r="AO56" s="4069"/>
      <c r="AP56" s="4070"/>
      <c r="AQ56" s="4070"/>
      <c r="AR56" s="4071"/>
      <c r="AS56" s="3566"/>
      <c r="AT56" s="3567"/>
      <c r="AU56" s="3982"/>
      <c r="AV56" s="4094"/>
      <c r="AW56" s="4095"/>
      <c r="AX56" s="4096"/>
      <c r="AY56" s="1064"/>
      <c r="AZ56" s="1064"/>
      <c r="BA56" s="1064"/>
      <c r="BB56" s="1064"/>
      <c r="BC56" s="4100"/>
      <c r="BD56" s="4101"/>
      <c r="BE56" s="4101"/>
      <c r="BF56" s="4101"/>
      <c r="BG56" s="4101"/>
      <c r="BH56" s="4101"/>
      <c r="BI56" s="4101"/>
      <c r="BJ56" s="4101"/>
      <c r="BK56" s="4101"/>
      <c r="BL56" s="4102"/>
    </row>
    <row r="57" spans="1:64" s="735" customFormat="1" ht="15" customHeight="1">
      <c r="A57" s="3544"/>
      <c r="B57" s="3775"/>
      <c r="C57" s="3776"/>
      <c r="D57" s="3777"/>
      <c r="E57" s="3778"/>
      <c r="F57" s="3779"/>
      <c r="G57" s="3758"/>
      <c r="H57" s="3759"/>
      <c r="I57" s="3759"/>
      <c r="J57" s="3759"/>
      <c r="K57" s="3759"/>
      <c r="L57" s="3760"/>
      <c r="M57" s="3766"/>
      <c r="N57" s="3769"/>
      <c r="O57" s="3798"/>
      <c r="P57" s="3799"/>
      <c r="Q57" s="3800"/>
      <c r="R57" s="3811"/>
      <c r="S57" s="3812"/>
      <c r="T57" s="3813"/>
      <c r="U57" s="3823"/>
      <c r="V57" s="3824"/>
      <c r="W57" s="3824"/>
      <c r="X57" s="1037"/>
      <c r="Y57" s="1065" t="s">
        <v>28</v>
      </c>
      <c r="Z57" s="1038"/>
      <c r="AA57" s="1065" t="s">
        <v>28</v>
      </c>
      <c r="AB57" s="1072">
        <f>IF((X57+Z57)&gt;=12,X57+Z57-12,X57+Z57)</f>
        <v>0</v>
      </c>
      <c r="AC57" s="1066" t="s">
        <v>28</v>
      </c>
      <c r="AD57" s="1102"/>
      <c r="AE57" s="1103"/>
      <c r="AF57" s="1104"/>
      <c r="AG57" s="1105"/>
      <c r="AH57" s="4066"/>
      <c r="AI57" s="4067"/>
      <c r="AJ57" s="4068"/>
      <c r="AK57" s="4066"/>
      <c r="AL57" s="4067"/>
      <c r="AM57" s="4067"/>
      <c r="AN57" s="4068"/>
      <c r="AO57" s="4069"/>
      <c r="AP57" s="4070"/>
      <c r="AQ57" s="4070"/>
      <c r="AR57" s="4071"/>
      <c r="AS57" s="3566"/>
      <c r="AT57" s="3567"/>
      <c r="AU57" s="3982"/>
      <c r="AV57" s="4106"/>
      <c r="AW57" s="4107"/>
      <c r="AX57" s="4108"/>
      <c r="AY57" s="954"/>
      <c r="AZ57" s="954"/>
      <c r="BA57" s="954"/>
      <c r="BB57" s="954"/>
      <c r="BC57" s="4103"/>
      <c r="BD57" s="4104"/>
      <c r="BE57" s="4104"/>
      <c r="BF57" s="4104"/>
      <c r="BG57" s="4104"/>
      <c r="BH57" s="4104"/>
      <c r="BI57" s="4104"/>
      <c r="BJ57" s="4104"/>
      <c r="BK57" s="4104"/>
      <c r="BL57" s="4105"/>
    </row>
    <row r="58" spans="1:64" s="735" customFormat="1" ht="15" customHeight="1">
      <c r="A58" s="3543">
        <v>10</v>
      </c>
      <c r="B58" s="3755"/>
      <c r="C58" s="3756"/>
      <c r="D58" s="3756"/>
      <c r="E58" s="3756"/>
      <c r="F58" s="3757"/>
      <c r="G58" s="3755"/>
      <c r="H58" s="3756"/>
      <c r="I58" s="3756"/>
      <c r="J58" s="3756"/>
      <c r="K58" s="3756"/>
      <c r="L58" s="3757"/>
      <c r="M58" s="3764"/>
      <c r="N58" s="3767"/>
      <c r="O58" s="3808"/>
      <c r="P58" s="3809"/>
      <c r="Q58" s="3810"/>
      <c r="R58" s="3808"/>
      <c r="S58" s="3809"/>
      <c r="T58" s="3810"/>
      <c r="U58" s="3814"/>
      <c r="V58" s="3815"/>
      <c r="W58" s="3815"/>
      <c r="X58" s="3818"/>
      <c r="Y58" s="3469" t="s">
        <v>99</v>
      </c>
      <c r="Z58" s="3819"/>
      <c r="AA58" s="3469" t="s">
        <v>99</v>
      </c>
      <c r="AB58" s="3983">
        <f>IF((X60+Z60)&gt;=12,X58+Z58+1,X58+Z58)</f>
        <v>0</v>
      </c>
      <c r="AC58" s="3468" t="s">
        <v>99</v>
      </c>
      <c r="AD58" s="4109"/>
      <c r="AE58" s="4110"/>
      <c r="AF58" s="4111"/>
      <c r="AG58" s="4110"/>
      <c r="AH58" s="4066"/>
      <c r="AI58" s="4067"/>
      <c r="AJ58" s="4068"/>
      <c r="AK58" s="4066"/>
      <c r="AL58" s="4067"/>
      <c r="AM58" s="4067"/>
      <c r="AN58" s="4068"/>
      <c r="AO58" s="4069"/>
      <c r="AP58" s="4070"/>
      <c r="AQ58" s="4070"/>
      <c r="AR58" s="4071"/>
      <c r="AS58" s="3566">
        <f>AF58+SUM(AH58:AR60)</f>
        <v>0</v>
      </c>
      <c r="AT58" s="3567"/>
      <c r="AU58" s="3982"/>
      <c r="AV58" s="4094"/>
      <c r="AW58" s="4095"/>
      <c r="AX58" s="4096"/>
      <c r="AY58" s="1071"/>
      <c r="AZ58" s="1071"/>
      <c r="BA58" s="1071"/>
      <c r="BB58" s="1071"/>
      <c r="BC58" s="4097"/>
      <c r="BD58" s="4098"/>
      <c r="BE58" s="4098"/>
      <c r="BF58" s="4098"/>
      <c r="BG58" s="4098"/>
      <c r="BH58" s="4098"/>
      <c r="BI58" s="4098"/>
      <c r="BJ58" s="4098"/>
      <c r="BK58" s="4098"/>
      <c r="BL58" s="4099"/>
    </row>
    <row r="59" spans="1:64" s="735" customFormat="1" ht="15" customHeight="1">
      <c r="A59" s="3543"/>
      <c r="B59" s="3758"/>
      <c r="C59" s="3759"/>
      <c r="D59" s="3759"/>
      <c r="E59" s="3759"/>
      <c r="F59" s="3760"/>
      <c r="G59" s="3761"/>
      <c r="H59" s="3762"/>
      <c r="I59" s="3762"/>
      <c r="J59" s="3762"/>
      <c r="K59" s="3762"/>
      <c r="L59" s="3763"/>
      <c r="M59" s="3765"/>
      <c r="N59" s="3768"/>
      <c r="O59" s="3795"/>
      <c r="P59" s="3796"/>
      <c r="Q59" s="3797"/>
      <c r="R59" s="3731"/>
      <c r="S59" s="3732"/>
      <c r="T59" s="3733"/>
      <c r="U59" s="3816"/>
      <c r="V59" s="3817"/>
      <c r="W59" s="3817"/>
      <c r="X59" s="3741"/>
      <c r="Y59" s="3550"/>
      <c r="Z59" s="3743"/>
      <c r="AA59" s="3550"/>
      <c r="AB59" s="3588"/>
      <c r="AC59" s="3549"/>
      <c r="AD59" s="4074"/>
      <c r="AE59" s="4075"/>
      <c r="AF59" s="4077"/>
      <c r="AG59" s="4075"/>
      <c r="AH59" s="4066"/>
      <c r="AI59" s="4067"/>
      <c r="AJ59" s="4068"/>
      <c r="AK59" s="4066"/>
      <c r="AL59" s="4067"/>
      <c r="AM59" s="4067"/>
      <c r="AN59" s="4068"/>
      <c r="AO59" s="4069"/>
      <c r="AP59" s="4070"/>
      <c r="AQ59" s="4070"/>
      <c r="AR59" s="4071"/>
      <c r="AS59" s="3566"/>
      <c r="AT59" s="3567"/>
      <c r="AU59" s="3982"/>
      <c r="AV59" s="4094"/>
      <c r="AW59" s="4095"/>
      <c r="AX59" s="4096"/>
      <c r="AY59" s="1064"/>
      <c r="AZ59" s="1064"/>
      <c r="BA59" s="1064"/>
      <c r="BB59" s="1064"/>
      <c r="BC59" s="4100"/>
      <c r="BD59" s="4101"/>
      <c r="BE59" s="4101"/>
      <c r="BF59" s="4101"/>
      <c r="BG59" s="4101"/>
      <c r="BH59" s="4101"/>
      <c r="BI59" s="4101"/>
      <c r="BJ59" s="4101"/>
      <c r="BK59" s="4101"/>
      <c r="BL59" s="4102"/>
    </row>
    <row r="60" spans="1:64" s="735" customFormat="1" ht="15" customHeight="1">
      <c r="A60" s="3543"/>
      <c r="B60" s="3775"/>
      <c r="C60" s="3776"/>
      <c r="D60" s="3777"/>
      <c r="E60" s="3778"/>
      <c r="F60" s="3779"/>
      <c r="G60" s="3758"/>
      <c r="H60" s="3759"/>
      <c r="I60" s="3759"/>
      <c r="J60" s="3759"/>
      <c r="K60" s="3759"/>
      <c r="L60" s="3760"/>
      <c r="M60" s="3766"/>
      <c r="N60" s="3769"/>
      <c r="O60" s="3798"/>
      <c r="P60" s="3799"/>
      <c r="Q60" s="3800"/>
      <c r="R60" s="3811"/>
      <c r="S60" s="3812"/>
      <c r="T60" s="3813"/>
      <c r="U60" s="3823"/>
      <c r="V60" s="3824"/>
      <c r="W60" s="3824"/>
      <c r="X60" s="1037"/>
      <c r="Y60" s="1065" t="s">
        <v>28</v>
      </c>
      <c r="Z60" s="1038"/>
      <c r="AA60" s="1065" t="s">
        <v>28</v>
      </c>
      <c r="AB60" s="1073">
        <f>IF((X60+Z60)&gt;=12,X60+Z60-12,X60+Z60)</f>
        <v>0</v>
      </c>
      <c r="AC60" s="1066" t="s">
        <v>28</v>
      </c>
      <c r="AD60" s="1102"/>
      <c r="AE60" s="1106"/>
      <c r="AF60" s="1104"/>
      <c r="AG60" s="1105"/>
      <c r="AH60" s="4066"/>
      <c r="AI60" s="4067"/>
      <c r="AJ60" s="4068"/>
      <c r="AK60" s="4066"/>
      <c r="AL60" s="4067"/>
      <c r="AM60" s="4067"/>
      <c r="AN60" s="4068"/>
      <c r="AO60" s="4069"/>
      <c r="AP60" s="4070"/>
      <c r="AQ60" s="4070"/>
      <c r="AR60" s="4071"/>
      <c r="AS60" s="3566"/>
      <c r="AT60" s="3567"/>
      <c r="AU60" s="3982"/>
      <c r="AV60" s="4106"/>
      <c r="AW60" s="4107"/>
      <c r="AX60" s="4108"/>
      <c r="AY60" s="954"/>
      <c r="AZ60" s="954"/>
      <c r="BA60" s="954"/>
      <c r="BB60" s="954"/>
      <c r="BC60" s="4103"/>
      <c r="BD60" s="4104"/>
      <c r="BE60" s="4104"/>
      <c r="BF60" s="4104"/>
      <c r="BG60" s="4104"/>
      <c r="BH60" s="4104"/>
      <c r="BI60" s="4104"/>
      <c r="BJ60" s="4104"/>
      <c r="BK60" s="4104"/>
      <c r="BL60" s="4105"/>
    </row>
    <row r="61" spans="1:64" s="735" customFormat="1" ht="15" customHeight="1">
      <c r="A61" s="3542">
        <v>11</v>
      </c>
      <c r="B61" s="3755"/>
      <c r="C61" s="3756"/>
      <c r="D61" s="3756"/>
      <c r="E61" s="3756"/>
      <c r="F61" s="3757"/>
      <c r="G61" s="3755"/>
      <c r="H61" s="3756"/>
      <c r="I61" s="3756"/>
      <c r="J61" s="3756"/>
      <c r="K61" s="3756"/>
      <c r="L61" s="3757"/>
      <c r="M61" s="3764"/>
      <c r="N61" s="3767"/>
      <c r="O61" s="3808"/>
      <c r="P61" s="3809"/>
      <c r="Q61" s="3810"/>
      <c r="R61" s="3808"/>
      <c r="S61" s="3809"/>
      <c r="T61" s="3810"/>
      <c r="U61" s="3814"/>
      <c r="V61" s="3815"/>
      <c r="W61" s="3815"/>
      <c r="X61" s="3818"/>
      <c r="Y61" s="3469" t="s">
        <v>99</v>
      </c>
      <c r="Z61" s="3819"/>
      <c r="AA61" s="3469" t="s">
        <v>99</v>
      </c>
      <c r="AB61" s="3983">
        <f>IF((X63+Z63)&gt;=12,X61+Z61+1,X61+Z61)</f>
        <v>0</v>
      </c>
      <c r="AC61" s="3468" t="s">
        <v>99</v>
      </c>
      <c r="AD61" s="4109"/>
      <c r="AE61" s="4110"/>
      <c r="AF61" s="4111"/>
      <c r="AG61" s="4110"/>
      <c r="AH61" s="4066"/>
      <c r="AI61" s="4067"/>
      <c r="AJ61" s="4068"/>
      <c r="AK61" s="4066"/>
      <c r="AL61" s="4067"/>
      <c r="AM61" s="4067"/>
      <c r="AN61" s="4068"/>
      <c r="AO61" s="4069"/>
      <c r="AP61" s="4070"/>
      <c r="AQ61" s="4070"/>
      <c r="AR61" s="4071"/>
      <c r="AS61" s="3566">
        <f>AF61+SUM(AH61:AR63)</f>
        <v>0</v>
      </c>
      <c r="AT61" s="3567"/>
      <c r="AU61" s="3982"/>
      <c r="AV61" s="4094"/>
      <c r="AW61" s="4095"/>
      <c r="AX61" s="4096"/>
      <c r="AY61" s="1071"/>
      <c r="AZ61" s="1071"/>
      <c r="BA61" s="1071"/>
      <c r="BB61" s="1071"/>
      <c r="BC61" s="4097"/>
      <c r="BD61" s="4098"/>
      <c r="BE61" s="4098"/>
      <c r="BF61" s="4098"/>
      <c r="BG61" s="4098"/>
      <c r="BH61" s="4098"/>
      <c r="BI61" s="4098"/>
      <c r="BJ61" s="4098"/>
      <c r="BK61" s="4098"/>
      <c r="BL61" s="4099"/>
    </row>
    <row r="62" spans="1:64" s="735" customFormat="1" ht="15" customHeight="1">
      <c r="A62" s="3543"/>
      <c r="B62" s="3758"/>
      <c r="C62" s="3759"/>
      <c r="D62" s="3759"/>
      <c r="E62" s="3759"/>
      <c r="F62" s="3760"/>
      <c r="G62" s="3761"/>
      <c r="H62" s="3762"/>
      <c r="I62" s="3762"/>
      <c r="J62" s="3762"/>
      <c r="K62" s="3762"/>
      <c r="L62" s="3763"/>
      <c r="M62" s="3765"/>
      <c r="N62" s="3768"/>
      <c r="O62" s="3795"/>
      <c r="P62" s="3796"/>
      <c r="Q62" s="3797"/>
      <c r="R62" s="3731"/>
      <c r="S62" s="3732"/>
      <c r="T62" s="3733"/>
      <c r="U62" s="3816"/>
      <c r="V62" s="3817"/>
      <c r="W62" s="3817"/>
      <c r="X62" s="3741"/>
      <c r="Y62" s="3550"/>
      <c r="Z62" s="3743"/>
      <c r="AA62" s="3550"/>
      <c r="AB62" s="3588"/>
      <c r="AC62" s="3549"/>
      <c r="AD62" s="4074"/>
      <c r="AE62" s="4075"/>
      <c r="AF62" s="4077"/>
      <c r="AG62" s="4075"/>
      <c r="AH62" s="4066"/>
      <c r="AI62" s="4067"/>
      <c r="AJ62" s="4068"/>
      <c r="AK62" s="4066"/>
      <c r="AL62" s="4067"/>
      <c r="AM62" s="4067"/>
      <c r="AN62" s="4068"/>
      <c r="AO62" s="4069"/>
      <c r="AP62" s="4070"/>
      <c r="AQ62" s="4070"/>
      <c r="AR62" s="4071"/>
      <c r="AS62" s="3566"/>
      <c r="AT62" s="3567"/>
      <c r="AU62" s="3982"/>
      <c r="AV62" s="4094"/>
      <c r="AW62" s="4095"/>
      <c r="AX62" s="4096"/>
      <c r="AY62" s="1064"/>
      <c r="AZ62" s="1064"/>
      <c r="BA62" s="1064"/>
      <c r="BB62" s="1064"/>
      <c r="BC62" s="4100"/>
      <c r="BD62" s="4101"/>
      <c r="BE62" s="4101"/>
      <c r="BF62" s="4101"/>
      <c r="BG62" s="4101"/>
      <c r="BH62" s="4101"/>
      <c r="BI62" s="4101"/>
      <c r="BJ62" s="4101"/>
      <c r="BK62" s="4101"/>
      <c r="BL62" s="4102"/>
    </row>
    <row r="63" spans="1:64" s="735" customFormat="1" ht="15" customHeight="1">
      <c r="A63" s="3544"/>
      <c r="B63" s="3775"/>
      <c r="C63" s="3776"/>
      <c r="D63" s="3777"/>
      <c r="E63" s="3778"/>
      <c r="F63" s="3779"/>
      <c r="G63" s="3758"/>
      <c r="H63" s="3759"/>
      <c r="I63" s="3759"/>
      <c r="J63" s="3759"/>
      <c r="K63" s="3759"/>
      <c r="L63" s="3760"/>
      <c r="M63" s="3766"/>
      <c r="N63" s="3769"/>
      <c r="O63" s="3798"/>
      <c r="P63" s="3799"/>
      <c r="Q63" s="3800"/>
      <c r="R63" s="3811"/>
      <c r="S63" s="3812"/>
      <c r="T63" s="3813"/>
      <c r="U63" s="3823"/>
      <c r="V63" s="3824"/>
      <c r="W63" s="3824"/>
      <c r="X63" s="1037"/>
      <c r="Y63" s="1065" t="s">
        <v>28</v>
      </c>
      <c r="Z63" s="1038"/>
      <c r="AA63" s="1065" t="s">
        <v>28</v>
      </c>
      <c r="AB63" s="1073">
        <f>IF((X63+Z63)&gt;=12,X63+Z63-12,X63+Z63)</f>
        <v>0</v>
      </c>
      <c r="AC63" s="1066" t="s">
        <v>28</v>
      </c>
      <c r="AD63" s="1102"/>
      <c r="AE63" s="1103"/>
      <c r="AF63" s="1104"/>
      <c r="AG63" s="1105"/>
      <c r="AH63" s="4066"/>
      <c r="AI63" s="4067"/>
      <c r="AJ63" s="4068"/>
      <c r="AK63" s="4066"/>
      <c r="AL63" s="4067"/>
      <c r="AM63" s="4067"/>
      <c r="AN63" s="4068"/>
      <c r="AO63" s="4069"/>
      <c r="AP63" s="4070"/>
      <c r="AQ63" s="4070"/>
      <c r="AR63" s="4071"/>
      <c r="AS63" s="3566"/>
      <c r="AT63" s="3567"/>
      <c r="AU63" s="3982"/>
      <c r="AV63" s="4106"/>
      <c r="AW63" s="4107"/>
      <c r="AX63" s="4108"/>
      <c r="AY63" s="954"/>
      <c r="AZ63" s="954"/>
      <c r="BA63" s="954"/>
      <c r="BB63" s="954"/>
      <c r="BC63" s="4103"/>
      <c r="BD63" s="4104"/>
      <c r="BE63" s="4104"/>
      <c r="BF63" s="4104"/>
      <c r="BG63" s="4104"/>
      <c r="BH63" s="4104"/>
      <c r="BI63" s="4104"/>
      <c r="BJ63" s="4104"/>
      <c r="BK63" s="4104"/>
      <c r="BL63" s="4105"/>
    </row>
    <row r="64" spans="1:64" s="735" customFormat="1" ht="15" customHeight="1">
      <c r="A64" s="3543">
        <v>12</v>
      </c>
      <c r="B64" s="3761"/>
      <c r="C64" s="3762"/>
      <c r="D64" s="3762"/>
      <c r="E64" s="3762"/>
      <c r="F64" s="3763"/>
      <c r="G64" s="3755"/>
      <c r="H64" s="3756"/>
      <c r="I64" s="3756"/>
      <c r="J64" s="3756"/>
      <c r="K64" s="3756"/>
      <c r="L64" s="3757"/>
      <c r="M64" s="3765"/>
      <c r="N64" s="3768"/>
      <c r="O64" s="3808"/>
      <c r="P64" s="3809"/>
      <c r="Q64" s="3810"/>
      <c r="R64" s="3731"/>
      <c r="S64" s="3732"/>
      <c r="T64" s="3733"/>
      <c r="U64" s="3816"/>
      <c r="V64" s="3817"/>
      <c r="W64" s="3817"/>
      <c r="X64" s="3741"/>
      <c r="Y64" s="3550" t="s">
        <v>99</v>
      </c>
      <c r="Z64" s="3743"/>
      <c r="AA64" s="3550" t="s">
        <v>99</v>
      </c>
      <c r="AB64" s="3983">
        <f>IF((X66+Z66)&gt;=12,X64+Z64+1,X64+Z64)</f>
        <v>0</v>
      </c>
      <c r="AC64" s="3549" t="s">
        <v>99</v>
      </c>
      <c r="AD64" s="4112"/>
      <c r="AE64" s="4113"/>
      <c r="AF64" s="4114"/>
      <c r="AG64" s="4113"/>
      <c r="AH64" s="4066"/>
      <c r="AI64" s="4067"/>
      <c r="AJ64" s="4068"/>
      <c r="AK64" s="4066"/>
      <c r="AL64" s="4067"/>
      <c r="AM64" s="4067"/>
      <c r="AN64" s="4068"/>
      <c r="AO64" s="4069"/>
      <c r="AP64" s="4070"/>
      <c r="AQ64" s="4070"/>
      <c r="AR64" s="4071"/>
      <c r="AS64" s="3566">
        <f>AF64+SUM(AH64:AR66)</f>
        <v>0</v>
      </c>
      <c r="AT64" s="3567"/>
      <c r="AU64" s="3982"/>
      <c r="AV64" s="4094"/>
      <c r="AW64" s="4095"/>
      <c r="AX64" s="4096"/>
      <c r="AY64" s="1071"/>
      <c r="AZ64" s="1071"/>
      <c r="BA64" s="1071"/>
      <c r="BB64" s="1071"/>
      <c r="BC64" s="4097"/>
      <c r="BD64" s="4098"/>
      <c r="BE64" s="4098"/>
      <c r="BF64" s="4098"/>
      <c r="BG64" s="4098"/>
      <c r="BH64" s="4098"/>
      <c r="BI64" s="4098"/>
      <c r="BJ64" s="4098"/>
      <c r="BK64" s="4098"/>
      <c r="BL64" s="4099"/>
    </row>
    <row r="65" spans="1:71" s="735" customFormat="1" ht="15" customHeight="1">
      <c r="A65" s="3543"/>
      <c r="B65" s="3758"/>
      <c r="C65" s="3759"/>
      <c r="D65" s="3759"/>
      <c r="E65" s="3759"/>
      <c r="F65" s="3760"/>
      <c r="G65" s="3761"/>
      <c r="H65" s="3762"/>
      <c r="I65" s="3762"/>
      <c r="J65" s="3762"/>
      <c r="K65" s="3762"/>
      <c r="L65" s="3763"/>
      <c r="M65" s="3765"/>
      <c r="N65" s="3768"/>
      <c r="O65" s="3795"/>
      <c r="P65" s="3796"/>
      <c r="Q65" s="3797"/>
      <c r="R65" s="3731"/>
      <c r="S65" s="3732"/>
      <c r="T65" s="3733"/>
      <c r="U65" s="3816"/>
      <c r="V65" s="3817"/>
      <c r="W65" s="3817"/>
      <c r="X65" s="3741"/>
      <c r="Y65" s="3550"/>
      <c r="Z65" s="3743"/>
      <c r="AA65" s="3550"/>
      <c r="AB65" s="3588"/>
      <c r="AC65" s="3549"/>
      <c r="AD65" s="4074"/>
      <c r="AE65" s="4075"/>
      <c r="AF65" s="4077"/>
      <c r="AG65" s="4075"/>
      <c r="AH65" s="4066"/>
      <c r="AI65" s="4067"/>
      <c r="AJ65" s="4068"/>
      <c r="AK65" s="4066"/>
      <c r="AL65" s="4067"/>
      <c r="AM65" s="4067"/>
      <c r="AN65" s="4068"/>
      <c r="AO65" s="4069"/>
      <c r="AP65" s="4070"/>
      <c r="AQ65" s="4070"/>
      <c r="AR65" s="4071"/>
      <c r="AS65" s="3566"/>
      <c r="AT65" s="3567"/>
      <c r="AU65" s="3982"/>
      <c r="AV65" s="4094"/>
      <c r="AW65" s="4095"/>
      <c r="AX65" s="4096"/>
      <c r="AY65" s="1064"/>
      <c r="AZ65" s="1064"/>
      <c r="BA65" s="1064"/>
      <c r="BB65" s="1064"/>
      <c r="BC65" s="4100"/>
      <c r="BD65" s="4101"/>
      <c r="BE65" s="4101"/>
      <c r="BF65" s="4101"/>
      <c r="BG65" s="4101"/>
      <c r="BH65" s="4101"/>
      <c r="BI65" s="4101"/>
      <c r="BJ65" s="4101"/>
      <c r="BK65" s="4101"/>
      <c r="BL65" s="4102"/>
    </row>
    <row r="66" spans="1:71" s="735" customFormat="1" ht="15" customHeight="1">
      <c r="A66" s="3543"/>
      <c r="B66" s="4115"/>
      <c r="C66" s="4116"/>
      <c r="D66" s="4117"/>
      <c r="E66" s="4118"/>
      <c r="F66" s="4119"/>
      <c r="G66" s="3758"/>
      <c r="H66" s="3759"/>
      <c r="I66" s="3759"/>
      <c r="J66" s="3759"/>
      <c r="K66" s="3759"/>
      <c r="L66" s="3760"/>
      <c r="M66" s="3765"/>
      <c r="N66" s="3768"/>
      <c r="O66" s="3798"/>
      <c r="P66" s="3799"/>
      <c r="Q66" s="3800"/>
      <c r="R66" s="3731"/>
      <c r="S66" s="3732"/>
      <c r="T66" s="3733"/>
      <c r="U66" s="3714"/>
      <c r="V66" s="3715"/>
      <c r="W66" s="3715"/>
      <c r="X66" s="1031"/>
      <c r="Y66" s="1075" t="s">
        <v>28</v>
      </c>
      <c r="Z66" s="1032"/>
      <c r="AA66" s="1075" t="s">
        <v>28</v>
      </c>
      <c r="AB66" s="1073">
        <f>IF((X66+Z66)&gt;=12,X66+Z66-12,X66+Z66)</f>
        <v>0</v>
      </c>
      <c r="AC66" s="1022" t="s">
        <v>28</v>
      </c>
      <c r="AD66" s="1107"/>
      <c r="AE66" s="1108"/>
      <c r="AF66" s="1109"/>
      <c r="AG66" s="1110"/>
      <c r="AH66" s="4066"/>
      <c r="AI66" s="4067"/>
      <c r="AJ66" s="4068"/>
      <c r="AK66" s="4066"/>
      <c r="AL66" s="4067"/>
      <c r="AM66" s="4067"/>
      <c r="AN66" s="4068"/>
      <c r="AO66" s="4069"/>
      <c r="AP66" s="4070"/>
      <c r="AQ66" s="4070"/>
      <c r="AR66" s="4071"/>
      <c r="AS66" s="3566"/>
      <c r="AT66" s="3567"/>
      <c r="AU66" s="3982"/>
      <c r="AV66" s="4106"/>
      <c r="AW66" s="4107"/>
      <c r="AX66" s="4108"/>
      <c r="AY66" s="954"/>
      <c r="AZ66" s="954"/>
      <c r="BA66" s="954"/>
      <c r="BB66" s="954"/>
      <c r="BC66" s="4103"/>
      <c r="BD66" s="4104"/>
      <c r="BE66" s="4104"/>
      <c r="BF66" s="4104"/>
      <c r="BG66" s="4104"/>
      <c r="BH66" s="4104"/>
      <c r="BI66" s="4104"/>
      <c r="BJ66" s="4104"/>
      <c r="BK66" s="4104"/>
      <c r="BL66" s="4105"/>
    </row>
    <row r="67" spans="1:71" s="735" customFormat="1" ht="15" customHeight="1">
      <c r="A67" s="3542">
        <v>13</v>
      </c>
      <c r="B67" s="3755"/>
      <c r="C67" s="3756"/>
      <c r="D67" s="3756"/>
      <c r="E67" s="3756"/>
      <c r="F67" s="3757"/>
      <c r="G67" s="3755"/>
      <c r="H67" s="3756"/>
      <c r="I67" s="3756"/>
      <c r="J67" s="3756"/>
      <c r="K67" s="3756"/>
      <c r="L67" s="3757"/>
      <c r="M67" s="3764"/>
      <c r="N67" s="3767"/>
      <c r="O67" s="3808"/>
      <c r="P67" s="3809"/>
      <c r="Q67" s="3810"/>
      <c r="R67" s="3808"/>
      <c r="S67" s="3809"/>
      <c r="T67" s="3810"/>
      <c r="U67" s="3814"/>
      <c r="V67" s="3815"/>
      <c r="W67" s="3815"/>
      <c r="X67" s="3818"/>
      <c r="Y67" s="3469" t="s">
        <v>99</v>
      </c>
      <c r="Z67" s="3819"/>
      <c r="AA67" s="3469" t="s">
        <v>99</v>
      </c>
      <c r="AB67" s="3502">
        <f>IF((X69+Z69)&gt;=12,X67+Z67+1,X67+Z67)</f>
        <v>0</v>
      </c>
      <c r="AC67" s="3468" t="s">
        <v>99</v>
      </c>
      <c r="AD67" s="4109"/>
      <c r="AE67" s="4110"/>
      <c r="AF67" s="4111"/>
      <c r="AG67" s="4110"/>
      <c r="AH67" s="4066"/>
      <c r="AI67" s="4067"/>
      <c r="AJ67" s="4068"/>
      <c r="AK67" s="4066"/>
      <c r="AL67" s="4067"/>
      <c r="AM67" s="4067"/>
      <c r="AN67" s="4068"/>
      <c r="AO67" s="4069"/>
      <c r="AP67" s="4070"/>
      <c r="AQ67" s="4070"/>
      <c r="AR67" s="4071"/>
      <c r="AS67" s="3566">
        <f>AF67+SUM(AH67:AR69)</f>
        <v>0</v>
      </c>
      <c r="AT67" s="3567"/>
      <c r="AU67" s="3982"/>
      <c r="AV67" s="4094"/>
      <c r="AW67" s="4095"/>
      <c r="AX67" s="4096"/>
      <c r="AY67" s="1071"/>
      <c r="AZ67" s="1071"/>
      <c r="BA67" s="1071"/>
      <c r="BB67" s="1071"/>
      <c r="BC67" s="4097"/>
      <c r="BD67" s="4120"/>
      <c r="BE67" s="4120"/>
      <c r="BF67" s="4120"/>
      <c r="BG67" s="4120"/>
      <c r="BH67" s="4120"/>
      <c r="BI67" s="4120"/>
      <c r="BJ67" s="4120"/>
      <c r="BK67" s="4120"/>
      <c r="BL67" s="4121"/>
    </row>
    <row r="68" spans="1:71" s="735" customFormat="1" ht="15" customHeight="1">
      <c r="A68" s="3543"/>
      <c r="B68" s="3758"/>
      <c r="C68" s="3759"/>
      <c r="D68" s="3759"/>
      <c r="E68" s="3759"/>
      <c r="F68" s="3760"/>
      <c r="G68" s="3761"/>
      <c r="H68" s="3762"/>
      <c r="I68" s="3762"/>
      <c r="J68" s="3762"/>
      <c r="K68" s="3762"/>
      <c r="L68" s="3763"/>
      <c r="M68" s="3765"/>
      <c r="N68" s="3768"/>
      <c r="O68" s="3795"/>
      <c r="P68" s="3796"/>
      <c r="Q68" s="3797"/>
      <c r="R68" s="3731"/>
      <c r="S68" s="3732"/>
      <c r="T68" s="3733"/>
      <c r="U68" s="3816"/>
      <c r="V68" s="3817"/>
      <c r="W68" s="3817"/>
      <c r="X68" s="3741"/>
      <c r="Y68" s="3550"/>
      <c r="Z68" s="3743"/>
      <c r="AA68" s="3550"/>
      <c r="AB68" s="3502"/>
      <c r="AC68" s="3549"/>
      <c r="AD68" s="4074"/>
      <c r="AE68" s="4075"/>
      <c r="AF68" s="4077"/>
      <c r="AG68" s="4075"/>
      <c r="AH68" s="4066"/>
      <c r="AI68" s="4067"/>
      <c r="AJ68" s="4068"/>
      <c r="AK68" s="4066"/>
      <c r="AL68" s="4067"/>
      <c r="AM68" s="4067"/>
      <c r="AN68" s="4068"/>
      <c r="AO68" s="4069"/>
      <c r="AP68" s="4070"/>
      <c r="AQ68" s="4070"/>
      <c r="AR68" s="4071"/>
      <c r="AS68" s="3566"/>
      <c r="AT68" s="3567"/>
      <c r="AU68" s="3982"/>
      <c r="AV68" s="4094"/>
      <c r="AW68" s="4095"/>
      <c r="AX68" s="4096"/>
      <c r="AY68" s="1064"/>
      <c r="AZ68" s="1064"/>
      <c r="BA68" s="1064"/>
      <c r="BB68" s="1064"/>
      <c r="BC68" s="4060"/>
      <c r="BD68" s="4061"/>
      <c r="BE68" s="4061"/>
      <c r="BF68" s="4061"/>
      <c r="BG68" s="4061"/>
      <c r="BH68" s="4061"/>
      <c r="BI68" s="4061"/>
      <c r="BJ68" s="4061"/>
      <c r="BK68" s="4061"/>
      <c r="BL68" s="4062"/>
    </row>
    <row r="69" spans="1:71" s="735" customFormat="1" ht="15" customHeight="1">
      <c r="A69" s="3544"/>
      <c r="B69" s="3775"/>
      <c r="C69" s="3776"/>
      <c r="D69" s="3777"/>
      <c r="E69" s="3778"/>
      <c r="F69" s="3779"/>
      <c r="G69" s="3758"/>
      <c r="H69" s="3759"/>
      <c r="I69" s="3759"/>
      <c r="J69" s="3759"/>
      <c r="K69" s="3759"/>
      <c r="L69" s="3760"/>
      <c r="M69" s="3766"/>
      <c r="N69" s="3769"/>
      <c r="O69" s="3798"/>
      <c r="P69" s="3799"/>
      <c r="Q69" s="3800"/>
      <c r="R69" s="3811"/>
      <c r="S69" s="3812"/>
      <c r="T69" s="3813"/>
      <c r="U69" s="3823"/>
      <c r="V69" s="3824"/>
      <c r="W69" s="3824"/>
      <c r="X69" s="1037"/>
      <c r="Y69" s="1065" t="s">
        <v>28</v>
      </c>
      <c r="Z69" s="1038"/>
      <c r="AA69" s="1065" t="s">
        <v>28</v>
      </c>
      <c r="AB69" s="1073">
        <f>IF((X69+Z69)&gt;=12,X69+Z69-12,X69+Z69)</f>
        <v>0</v>
      </c>
      <c r="AC69" s="1066" t="s">
        <v>28</v>
      </c>
      <c r="AD69" s="1102"/>
      <c r="AE69" s="1103"/>
      <c r="AF69" s="1104"/>
      <c r="AG69" s="1105"/>
      <c r="AH69" s="4066"/>
      <c r="AI69" s="4067"/>
      <c r="AJ69" s="4068"/>
      <c r="AK69" s="4066"/>
      <c r="AL69" s="4067"/>
      <c r="AM69" s="4067"/>
      <c r="AN69" s="4068"/>
      <c r="AO69" s="4069"/>
      <c r="AP69" s="4070"/>
      <c r="AQ69" s="4070"/>
      <c r="AR69" s="4071"/>
      <c r="AS69" s="3566"/>
      <c r="AT69" s="3567"/>
      <c r="AU69" s="3982"/>
      <c r="AV69" s="4106"/>
      <c r="AW69" s="4107"/>
      <c r="AX69" s="4108"/>
      <c r="AY69" s="954"/>
      <c r="AZ69" s="954"/>
      <c r="BA69" s="954"/>
      <c r="BB69" s="954"/>
      <c r="BC69" s="4063"/>
      <c r="BD69" s="4064"/>
      <c r="BE69" s="4064"/>
      <c r="BF69" s="4064"/>
      <c r="BG69" s="4064"/>
      <c r="BH69" s="4064"/>
      <c r="BI69" s="4064"/>
      <c r="BJ69" s="4064"/>
      <c r="BK69" s="4064"/>
      <c r="BL69" s="4065"/>
      <c r="BS69" s="1080"/>
    </row>
    <row r="70" spans="1:71" s="735" customFormat="1" ht="15" customHeight="1">
      <c r="A70" s="3543">
        <v>14</v>
      </c>
      <c r="B70" s="3761"/>
      <c r="C70" s="3762"/>
      <c r="D70" s="3762"/>
      <c r="E70" s="3762"/>
      <c r="F70" s="3763"/>
      <c r="G70" s="3755"/>
      <c r="H70" s="3756"/>
      <c r="I70" s="3756"/>
      <c r="J70" s="3756"/>
      <c r="K70" s="3756"/>
      <c r="L70" s="3757"/>
      <c r="M70" s="3765"/>
      <c r="N70" s="3768"/>
      <c r="O70" s="3808"/>
      <c r="P70" s="3809"/>
      <c r="Q70" s="3810"/>
      <c r="R70" s="3731"/>
      <c r="S70" s="3732"/>
      <c r="T70" s="3733"/>
      <c r="U70" s="3816"/>
      <c r="V70" s="3817"/>
      <c r="W70" s="3817"/>
      <c r="X70" s="3741"/>
      <c r="Y70" s="3550" t="s">
        <v>99</v>
      </c>
      <c r="Z70" s="3743"/>
      <c r="AA70" s="3550" t="s">
        <v>99</v>
      </c>
      <c r="AB70" s="3502">
        <f>IF((X72+Z72)&gt;=12,X70+Z70+1,X70+Z70)</f>
        <v>0</v>
      </c>
      <c r="AC70" s="3549" t="s">
        <v>99</v>
      </c>
      <c r="AD70" s="4112"/>
      <c r="AE70" s="4113"/>
      <c r="AF70" s="4114"/>
      <c r="AG70" s="4113"/>
      <c r="AH70" s="4066"/>
      <c r="AI70" s="4067"/>
      <c r="AJ70" s="4068"/>
      <c r="AK70" s="4066"/>
      <c r="AL70" s="4067"/>
      <c r="AM70" s="4067"/>
      <c r="AN70" s="4068"/>
      <c r="AO70" s="4069"/>
      <c r="AP70" s="4070"/>
      <c r="AQ70" s="4070"/>
      <c r="AR70" s="4071"/>
      <c r="AS70" s="3979">
        <f>AF70+SUM(AH70:AR72)</f>
        <v>0</v>
      </c>
      <c r="AT70" s="3980"/>
      <c r="AU70" s="3981"/>
      <c r="AV70" s="4094"/>
      <c r="AW70" s="4095"/>
      <c r="AX70" s="4096"/>
      <c r="AY70" s="1071"/>
      <c r="AZ70" s="1071"/>
      <c r="BA70" s="1071"/>
      <c r="BB70" s="1071"/>
      <c r="BC70" s="4097"/>
      <c r="BD70" s="4120"/>
      <c r="BE70" s="4120"/>
      <c r="BF70" s="4120"/>
      <c r="BG70" s="4120"/>
      <c r="BH70" s="4120"/>
      <c r="BI70" s="4120"/>
      <c r="BJ70" s="4120"/>
      <c r="BK70" s="4120"/>
      <c r="BL70" s="4121"/>
    </row>
    <row r="71" spans="1:71" s="735" customFormat="1" ht="15" customHeight="1">
      <c r="A71" s="3543"/>
      <c r="B71" s="3758"/>
      <c r="C71" s="3759"/>
      <c r="D71" s="3759"/>
      <c r="E71" s="3759"/>
      <c r="F71" s="3760"/>
      <c r="G71" s="3761"/>
      <c r="H71" s="3762"/>
      <c r="I71" s="3762"/>
      <c r="J71" s="3762"/>
      <c r="K71" s="3762"/>
      <c r="L71" s="3763"/>
      <c r="M71" s="3765"/>
      <c r="N71" s="3768"/>
      <c r="O71" s="3795"/>
      <c r="P71" s="3796"/>
      <c r="Q71" s="3797"/>
      <c r="R71" s="3731"/>
      <c r="S71" s="3732"/>
      <c r="T71" s="3733"/>
      <c r="U71" s="3816"/>
      <c r="V71" s="3817"/>
      <c r="W71" s="3817"/>
      <c r="X71" s="3741"/>
      <c r="Y71" s="3550"/>
      <c r="Z71" s="3743"/>
      <c r="AA71" s="3550"/>
      <c r="AB71" s="3502"/>
      <c r="AC71" s="3549"/>
      <c r="AD71" s="4074"/>
      <c r="AE71" s="4075"/>
      <c r="AF71" s="4077"/>
      <c r="AG71" s="4075"/>
      <c r="AH71" s="4066"/>
      <c r="AI71" s="4067"/>
      <c r="AJ71" s="4068"/>
      <c r="AK71" s="4066"/>
      <c r="AL71" s="4067"/>
      <c r="AM71" s="4067"/>
      <c r="AN71" s="4068"/>
      <c r="AO71" s="4069"/>
      <c r="AP71" s="4070"/>
      <c r="AQ71" s="4070"/>
      <c r="AR71" s="4071"/>
      <c r="AS71" s="3979"/>
      <c r="AT71" s="3980"/>
      <c r="AU71" s="3981"/>
      <c r="AV71" s="4094"/>
      <c r="AW71" s="4095"/>
      <c r="AX71" s="4096"/>
      <c r="AY71" s="1064"/>
      <c r="AZ71" s="1064"/>
      <c r="BA71" s="1064"/>
      <c r="BB71" s="1064"/>
      <c r="BC71" s="4060"/>
      <c r="BD71" s="4061"/>
      <c r="BE71" s="4061"/>
      <c r="BF71" s="4061"/>
      <c r="BG71" s="4061"/>
      <c r="BH71" s="4061"/>
      <c r="BI71" s="4061"/>
      <c r="BJ71" s="4061"/>
      <c r="BK71" s="4061"/>
      <c r="BL71" s="4062"/>
    </row>
    <row r="72" spans="1:71" s="735" customFormat="1" ht="15" customHeight="1" thickBot="1">
      <c r="A72" s="3543"/>
      <c r="B72" s="4115"/>
      <c r="C72" s="4116"/>
      <c r="D72" s="4117"/>
      <c r="E72" s="4118"/>
      <c r="F72" s="4119"/>
      <c r="G72" s="4131"/>
      <c r="H72" s="4132"/>
      <c r="I72" s="4132"/>
      <c r="J72" s="4132"/>
      <c r="K72" s="4132"/>
      <c r="L72" s="4133"/>
      <c r="M72" s="3765"/>
      <c r="N72" s="3768"/>
      <c r="O72" s="3798"/>
      <c r="P72" s="3799"/>
      <c r="Q72" s="3800"/>
      <c r="R72" s="3731"/>
      <c r="S72" s="3732"/>
      <c r="T72" s="3733"/>
      <c r="U72" s="3714"/>
      <c r="V72" s="3715"/>
      <c r="W72" s="3715"/>
      <c r="X72" s="1031"/>
      <c r="Y72" s="1075" t="s">
        <v>28</v>
      </c>
      <c r="Z72" s="1032"/>
      <c r="AA72" s="1075" t="s">
        <v>28</v>
      </c>
      <c r="AB72" s="978">
        <f>IF((X72+Z72)&gt;=12,X72+Z72-12,X72+Z72)</f>
        <v>0</v>
      </c>
      <c r="AC72" s="1022" t="s">
        <v>28</v>
      </c>
      <c r="AD72" s="1107"/>
      <c r="AE72" s="1108"/>
      <c r="AF72" s="1109"/>
      <c r="AG72" s="1110"/>
      <c r="AH72" s="3856"/>
      <c r="AI72" s="3857"/>
      <c r="AJ72" s="3858"/>
      <c r="AK72" s="4066"/>
      <c r="AL72" s="4067"/>
      <c r="AM72" s="4067"/>
      <c r="AN72" s="4068"/>
      <c r="AO72" s="4125"/>
      <c r="AP72" s="4126"/>
      <c r="AQ72" s="4126"/>
      <c r="AR72" s="4127"/>
      <c r="AS72" s="4045"/>
      <c r="AT72" s="4046"/>
      <c r="AU72" s="4047"/>
      <c r="AV72" s="4128"/>
      <c r="AW72" s="4129"/>
      <c r="AX72" s="4130"/>
      <c r="AY72" s="1081"/>
      <c r="AZ72" s="1081"/>
      <c r="BA72" s="1081"/>
      <c r="BB72" s="1081"/>
      <c r="BC72" s="4122"/>
      <c r="BD72" s="4123"/>
      <c r="BE72" s="4123"/>
      <c r="BF72" s="4123"/>
      <c r="BG72" s="4123"/>
      <c r="BH72" s="4123"/>
      <c r="BI72" s="4123"/>
      <c r="BJ72" s="4123"/>
      <c r="BK72" s="4123"/>
      <c r="BL72" s="4124"/>
    </row>
    <row r="73" spans="1:71" s="735" customFormat="1" ht="14.1" customHeight="1">
      <c r="A73" s="3662" t="s">
        <v>963</v>
      </c>
      <c r="B73" s="3663"/>
      <c r="C73" s="3663"/>
      <c r="D73" s="3663"/>
      <c r="E73" s="3663"/>
      <c r="F73" s="3663"/>
      <c r="G73" s="3663"/>
      <c r="H73" s="3663"/>
      <c r="I73" s="3663"/>
      <c r="J73" s="3663"/>
      <c r="K73" s="3663"/>
      <c r="L73" s="3663"/>
      <c r="M73" s="3663"/>
      <c r="N73" s="3663"/>
      <c r="O73" s="3663"/>
      <c r="P73" s="3663"/>
      <c r="Q73" s="3663"/>
      <c r="R73" s="3663"/>
      <c r="S73" s="3663"/>
      <c r="T73" s="3663"/>
      <c r="U73" s="3663"/>
      <c r="V73" s="3663"/>
      <c r="W73" s="3664"/>
      <c r="X73" s="1082" t="str">
        <f>IFERROR((X52+X55+X58+X61+X64+X67+X70)/COUNTA(G52:L72),"")</f>
        <v/>
      </c>
      <c r="Y73" s="1083" t="s">
        <v>99</v>
      </c>
      <c r="Z73" s="1084" t="str">
        <f>IFERROR((Z52+Z55+Z58+Z61+Z64+Z67+Z70)/COUNTA(G52:L72),"")</f>
        <v/>
      </c>
      <c r="AA73" s="1083" t="s">
        <v>99</v>
      </c>
      <c r="AB73" s="984">
        <f>BP74</f>
        <v>0</v>
      </c>
      <c r="AC73" s="1083" t="s">
        <v>99</v>
      </c>
      <c r="AD73" s="4023" t="str">
        <f>IFERROR(AVERAGE(AD52,AD55,AD58,AD61,AD64,AD67,AD70),"")</f>
        <v/>
      </c>
      <c r="AE73" s="4024"/>
      <c r="AF73" s="4023" t="str">
        <f>IFERROR(AVERAGE(AF52,AF55,AF58,AF61,AF64,AF67,AF70),"")</f>
        <v/>
      </c>
      <c r="AG73" s="4024"/>
      <c r="AH73" s="4027"/>
      <c r="AI73" s="4028"/>
      <c r="AJ73" s="4028"/>
      <c r="AK73" s="4028"/>
      <c r="AL73" s="4028"/>
      <c r="AM73" s="4028"/>
      <c r="AN73" s="4028"/>
      <c r="AO73" s="4028"/>
      <c r="AP73" s="4028"/>
      <c r="AQ73" s="4028"/>
      <c r="AR73" s="4029"/>
      <c r="AS73" s="4033" t="str">
        <f>IFERROR(SUM(AS52:AU72)/COUNTA(G52:L72),"")</f>
        <v/>
      </c>
      <c r="AT73" s="4034"/>
      <c r="AU73" s="4035"/>
      <c r="AV73" s="4039" t="str">
        <f>IFERROR(AVERAGE(AV52,AV55,AV58,AV61,AV64,AV67,AV70),"")</f>
        <v/>
      </c>
      <c r="AW73" s="4040"/>
      <c r="AX73" s="4041"/>
      <c r="AY73" s="4010"/>
      <c r="AZ73" s="4011"/>
      <c r="BA73" s="4011"/>
      <c r="BB73" s="4012"/>
      <c r="BC73" s="4010" t="str">
        <f>IFERROR(AVERAGE(BC52,BC55,BC58,BC61,#REF!,BC67,BC70),"")</f>
        <v/>
      </c>
      <c r="BD73" s="4011"/>
      <c r="BE73" s="4011"/>
      <c r="BF73" s="4011"/>
      <c r="BG73" s="4011"/>
      <c r="BH73" s="4011"/>
      <c r="BI73" s="4011"/>
      <c r="BJ73" s="4011"/>
      <c r="BK73" s="4011"/>
      <c r="BL73" s="4012"/>
      <c r="BO73" s="1085">
        <f>INT(BO74/12)</f>
        <v>0</v>
      </c>
      <c r="BP73" s="1085">
        <f>MOD(BO74,12)</f>
        <v>0</v>
      </c>
    </row>
    <row r="74" spans="1:71" ht="14.1" customHeight="1" thickBot="1">
      <c r="A74" s="3665"/>
      <c r="B74" s="3666"/>
      <c r="C74" s="3666"/>
      <c r="D74" s="3666"/>
      <c r="E74" s="3666"/>
      <c r="F74" s="3666"/>
      <c r="G74" s="3666"/>
      <c r="H74" s="3666"/>
      <c r="I74" s="3666"/>
      <c r="J74" s="3666"/>
      <c r="K74" s="3666"/>
      <c r="L74" s="3666"/>
      <c r="M74" s="3666"/>
      <c r="N74" s="3666"/>
      <c r="O74" s="3666"/>
      <c r="P74" s="3666"/>
      <c r="Q74" s="3666"/>
      <c r="R74" s="3666"/>
      <c r="S74" s="3666"/>
      <c r="T74" s="3666"/>
      <c r="U74" s="3666"/>
      <c r="V74" s="3666"/>
      <c r="W74" s="3667"/>
      <c r="X74" s="1086" t="str">
        <f>IFERROR((X54+X57+X60+X63+X66+X69+X72)/COUNTA(G52:L72),"")</f>
        <v/>
      </c>
      <c r="Y74" s="1087" t="s">
        <v>28</v>
      </c>
      <c r="Z74" s="1086" t="str">
        <f>IFERROR((Z54+Z57+Z60+Z63+Z66+Z69+Z72)/COUNTA(G52:L72),"")</f>
        <v/>
      </c>
      <c r="AA74" s="1087" t="s">
        <v>28</v>
      </c>
      <c r="AB74" s="989">
        <f>BP73</f>
        <v>0</v>
      </c>
      <c r="AC74" s="1087" t="s">
        <v>28</v>
      </c>
      <c r="AD74" s="4025"/>
      <c r="AE74" s="4026"/>
      <c r="AF74" s="4025"/>
      <c r="AG74" s="4026"/>
      <c r="AH74" s="4030"/>
      <c r="AI74" s="4031"/>
      <c r="AJ74" s="4031"/>
      <c r="AK74" s="4031"/>
      <c r="AL74" s="4031"/>
      <c r="AM74" s="4031"/>
      <c r="AN74" s="4031"/>
      <c r="AO74" s="4031"/>
      <c r="AP74" s="4031"/>
      <c r="AQ74" s="4031"/>
      <c r="AR74" s="4032"/>
      <c r="AS74" s="4036"/>
      <c r="AT74" s="4037"/>
      <c r="AU74" s="4038"/>
      <c r="AV74" s="4042"/>
      <c r="AW74" s="4043"/>
      <c r="AX74" s="4044"/>
      <c r="AY74" s="4013"/>
      <c r="AZ74" s="4014"/>
      <c r="BA74" s="4014"/>
      <c r="BB74" s="4015"/>
      <c r="BC74" s="4013"/>
      <c r="BD74" s="4014"/>
      <c r="BE74" s="4014"/>
      <c r="BF74" s="4014"/>
      <c r="BG74" s="4014"/>
      <c r="BH74" s="4014"/>
      <c r="BI74" s="4014"/>
      <c r="BJ74" s="4014"/>
      <c r="BK74" s="4014"/>
      <c r="BL74" s="4015"/>
      <c r="BM74" s="1088"/>
      <c r="BN74" s="1088"/>
      <c r="BO74" s="1085">
        <f>IFERROR(SUM(AB54,AB57,AB60,AB63,AB66,AB69,AB72)/COUNTA(G52:L72),0)</f>
        <v>0</v>
      </c>
      <c r="BP74" s="1085">
        <f>IFERROR(SUM(AB52,AB55,AB58,AB61,AB64,AB67,AB70)/COUNTA(G52:L72),0)</f>
        <v>0</v>
      </c>
      <c r="BQ74" s="1088"/>
      <c r="BR74" s="1088"/>
    </row>
    <row r="75" spans="1:71" s="735" customFormat="1" ht="14.1" customHeight="1">
      <c r="A75" s="1968" t="s">
        <v>91</v>
      </c>
      <c r="B75" s="1968"/>
      <c r="C75" s="992" t="s">
        <v>92</v>
      </c>
      <c r="D75" s="3628" t="s">
        <v>1654</v>
      </c>
      <c r="E75" s="3628"/>
      <c r="F75" s="3628"/>
      <c r="G75" s="3628"/>
      <c r="H75" s="3628"/>
      <c r="I75" s="3628"/>
      <c r="J75" s="3628"/>
      <c r="K75" s="3628"/>
      <c r="L75" s="3628"/>
      <c r="M75" s="3628"/>
      <c r="N75" s="3628"/>
      <c r="O75" s="3628"/>
      <c r="P75" s="3628"/>
      <c r="Q75" s="3628"/>
      <c r="R75" s="3628"/>
      <c r="S75" s="3628"/>
      <c r="T75" s="3628"/>
      <c r="U75" s="3628"/>
      <c r="V75" s="3628"/>
      <c r="W75" s="3628"/>
      <c r="X75" s="3628"/>
      <c r="Y75" s="3628"/>
      <c r="Z75" s="3628"/>
      <c r="AA75" s="3628"/>
      <c r="AB75" s="3628"/>
      <c r="AC75" s="3628"/>
      <c r="AD75" s="3628"/>
      <c r="AE75" s="3628"/>
      <c r="AF75" s="3628"/>
      <c r="AG75" s="3628"/>
      <c r="AH75" s="3628"/>
      <c r="AI75" s="3628"/>
      <c r="AJ75" s="3628"/>
      <c r="AK75" s="3628"/>
      <c r="AL75" s="3628"/>
      <c r="AM75" s="3628"/>
      <c r="AN75" s="3628"/>
      <c r="AO75" s="3628"/>
      <c r="AP75" s="3628"/>
      <c r="AQ75" s="3628"/>
      <c r="AR75" s="3628"/>
      <c r="AS75" s="3628"/>
      <c r="AT75" s="3628"/>
      <c r="AU75" s="3628"/>
      <c r="AV75" s="3628"/>
      <c r="AW75" s="3628"/>
      <c r="AX75" s="3628"/>
      <c r="AY75" s="3628"/>
      <c r="AZ75" s="3628"/>
      <c r="BA75" s="3628"/>
      <c r="BB75" s="3628"/>
      <c r="BC75" s="3628"/>
      <c r="BD75" s="3628"/>
      <c r="BE75" s="3628"/>
      <c r="BF75" s="3628"/>
      <c r="BG75" s="3628"/>
      <c r="BH75" s="3628"/>
      <c r="BI75" s="3628"/>
      <c r="BJ75" s="724"/>
      <c r="BK75" s="724"/>
    </row>
    <row r="76" spans="1:71" s="735" customFormat="1" ht="14.1" customHeight="1">
      <c r="A76" s="725"/>
      <c r="B76" s="725"/>
      <c r="C76" s="992"/>
      <c r="D76" s="1603"/>
      <c r="E76" s="1603"/>
      <c r="F76" s="1603"/>
      <c r="G76" s="1603"/>
      <c r="H76" s="1603"/>
      <c r="I76" s="1603"/>
      <c r="J76" s="1603"/>
      <c r="K76" s="1603"/>
      <c r="L76" s="1603"/>
      <c r="M76" s="1603"/>
      <c r="N76" s="1603"/>
      <c r="O76" s="1603"/>
      <c r="P76" s="1603"/>
      <c r="Q76" s="1603"/>
      <c r="R76" s="1603"/>
      <c r="S76" s="1603"/>
      <c r="T76" s="1603"/>
      <c r="U76" s="1603"/>
      <c r="V76" s="1603"/>
      <c r="W76" s="1603"/>
      <c r="X76" s="1603"/>
      <c r="Y76" s="1603"/>
      <c r="Z76" s="1603"/>
      <c r="AA76" s="1603"/>
      <c r="AB76" s="1603"/>
      <c r="AC76" s="1603"/>
      <c r="AD76" s="1603"/>
      <c r="AE76" s="1603"/>
      <c r="AF76" s="1603"/>
      <c r="AG76" s="1603"/>
      <c r="AH76" s="1603"/>
      <c r="AI76" s="1603"/>
      <c r="AJ76" s="1603"/>
      <c r="AK76" s="1603"/>
      <c r="AL76" s="1603"/>
      <c r="AM76" s="1603"/>
      <c r="AN76" s="1603"/>
      <c r="AO76" s="1603"/>
      <c r="AP76" s="1603"/>
      <c r="AQ76" s="1603"/>
      <c r="AR76" s="1603"/>
      <c r="AS76" s="1603"/>
      <c r="AT76" s="1603"/>
      <c r="AU76" s="1603"/>
      <c r="AV76" s="1603"/>
      <c r="AW76" s="1603"/>
      <c r="AX76" s="1603"/>
      <c r="AY76" s="1603"/>
      <c r="AZ76" s="1603"/>
      <c r="BA76" s="1603"/>
      <c r="BB76" s="1603"/>
      <c r="BC76" s="1603"/>
      <c r="BD76" s="1603"/>
      <c r="BE76" s="1603"/>
      <c r="BF76" s="1603"/>
      <c r="BG76" s="1603"/>
      <c r="BH76" s="1603"/>
      <c r="BI76" s="1603"/>
      <c r="BJ76" s="724"/>
      <c r="BK76" s="724"/>
    </row>
    <row r="77" spans="1:71" s="735" customFormat="1" ht="12" customHeight="1">
      <c r="C77" s="993" t="s">
        <v>1442</v>
      </c>
      <c r="D77" s="4016" t="s">
        <v>1432</v>
      </c>
      <c r="E77" s="4016"/>
      <c r="F77" s="4016"/>
      <c r="G77" s="4016"/>
      <c r="H77" s="4016"/>
      <c r="I77" s="4016"/>
      <c r="J77" s="4016"/>
      <c r="K77" s="4016"/>
      <c r="L77" s="4016"/>
      <c r="M77" s="4016"/>
      <c r="N77" s="4016"/>
      <c r="O77" s="4016"/>
      <c r="P77" s="4016"/>
      <c r="Q77" s="4016"/>
      <c r="R77" s="4016"/>
      <c r="S77" s="4016"/>
      <c r="T77" s="4016"/>
      <c r="U77" s="4016"/>
      <c r="V77" s="4016"/>
      <c r="W77" s="4016"/>
      <c r="X77" s="4016"/>
      <c r="Y77" s="4016"/>
      <c r="Z77" s="4016"/>
      <c r="AA77" s="4016"/>
      <c r="AB77" s="4016"/>
      <c r="AC77" s="4016"/>
      <c r="AD77" s="4016"/>
      <c r="AE77" s="4016"/>
      <c r="AF77" s="4016"/>
      <c r="AG77" s="4016"/>
      <c r="AH77" s="4016"/>
      <c r="AI77" s="4016"/>
      <c r="AJ77" s="4016"/>
      <c r="AK77" s="4016"/>
      <c r="AL77" s="4016"/>
      <c r="AM77" s="4016"/>
      <c r="AN77" s="4016"/>
      <c r="AO77" s="4016"/>
      <c r="AP77" s="4016"/>
      <c r="AQ77" s="4016"/>
      <c r="AR77" s="4016"/>
      <c r="AS77" s="4016"/>
      <c r="AT77" s="4016"/>
      <c r="AU77" s="4016"/>
      <c r="AV77" s="4016"/>
      <c r="AW77" s="4016"/>
      <c r="AX77" s="4016"/>
      <c r="AY77" s="4016"/>
      <c r="AZ77" s="4016"/>
      <c r="BA77" s="4016"/>
      <c r="BB77" s="4016"/>
      <c r="BC77" s="4016"/>
      <c r="BD77" s="4016"/>
      <c r="BE77" s="4016"/>
      <c r="BF77" s="4016"/>
      <c r="BG77" s="4016"/>
      <c r="BH77" s="4016"/>
      <c r="BI77" s="4016"/>
      <c r="BJ77" s="1030"/>
      <c r="BK77" s="1030"/>
      <c r="BL77" s="1029"/>
    </row>
    <row r="78" spans="1:71" s="735" customFormat="1" ht="12" customHeight="1">
      <c r="B78" s="994"/>
      <c r="C78" s="4006" t="s">
        <v>267</v>
      </c>
      <c r="D78" s="2134" t="s">
        <v>1646</v>
      </c>
      <c r="E78" s="2134"/>
      <c r="F78" s="2134"/>
      <c r="G78" s="2134"/>
      <c r="H78" s="2134"/>
      <c r="I78" s="2134"/>
      <c r="J78" s="2134"/>
      <c r="K78" s="2134"/>
      <c r="L78" s="2134"/>
      <c r="M78" s="2134"/>
      <c r="N78" s="2134"/>
      <c r="O78" s="2134"/>
      <c r="P78" s="2134"/>
      <c r="Q78" s="2134"/>
      <c r="R78" s="2134"/>
      <c r="S78" s="2134"/>
      <c r="T78" s="2134"/>
      <c r="U78" s="2134"/>
      <c r="V78" s="2134"/>
      <c r="W78" s="2134"/>
      <c r="X78" s="2134"/>
      <c r="Y78" s="2134"/>
      <c r="Z78" s="2134"/>
      <c r="AA78" s="2134"/>
      <c r="AB78" s="2134"/>
      <c r="AC78" s="2134"/>
      <c r="AD78" s="2134"/>
      <c r="AE78" s="2134"/>
      <c r="AF78" s="2134"/>
      <c r="AG78" s="2134"/>
      <c r="AH78" s="2134"/>
      <c r="AI78" s="2134"/>
      <c r="AJ78" s="2134"/>
      <c r="AK78" s="2134"/>
      <c r="AL78" s="2134"/>
      <c r="AM78" s="2134"/>
      <c r="AN78" s="2134"/>
      <c r="AO78" s="2134"/>
      <c r="AP78" s="2134"/>
      <c r="AQ78" s="2134"/>
      <c r="AR78" s="2134"/>
      <c r="AS78" s="2134"/>
      <c r="AT78" s="2134"/>
      <c r="AU78" s="2134"/>
      <c r="AV78" s="2134"/>
      <c r="AW78" s="2134"/>
      <c r="AX78" s="2134"/>
      <c r="AY78" s="2134"/>
      <c r="AZ78" s="2134"/>
      <c r="BA78" s="2134"/>
      <c r="BB78" s="2134"/>
      <c r="BC78" s="2134"/>
      <c r="BD78" s="2134"/>
      <c r="BE78" s="2134"/>
      <c r="BF78" s="2134"/>
      <c r="BG78" s="2134"/>
      <c r="BH78" s="2134"/>
      <c r="BI78" s="2134"/>
      <c r="BJ78" s="732"/>
      <c r="BK78" s="732"/>
      <c r="BL78" s="1029"/>
    </row>
    <row r="79" spans="1:71" s="735" customFormat="1" ht="12" customHeight="1">
      <c r="C79" s="4006"/>
      <c r="D79" s="2134"/>
      <c r="E79" s="2134"/>
      <c r="F79" s="2134"/>
      <c r="G79" s="2134"/>
      <c r="H79" s="2134"/>
      <c r="I79" s="2134"/>
      <c r="J79" s="2134"/>
      <c r="K79" s="2134"/>
      <c r="L79" s="2134"/>
      <c r="M79" s="2134"/>
      <c r="N79" s="2134"/>
      <c r="O79" s="2134"/>
      <c r="P79" s="2134"/>
      <c r="Q79" s="2134"/>
      <c r="R79" s="2134"/>
      <c r="S79" s="2134"/>
      <c r="T79" s="2134"/>
      <c r="U79" s="2134"/>
      <c r="V79" s="2134"/>
      <c r="W79" s="2134"/>
      <c r="X79" s="2134"/>
      <c r="Y79" s="2134"/>
      <c r="Z79" s="2134"/>
      <c r="AA79" s="2134"/>
      <c r="AB79" s="2134"/>
      <c r="AC79" s="2134"/>
      <c r="AD79" s="2134"/>
      <c r="AE79" s="2134"/>
      <c r="AF79" s="2134"/>
      <c r="AG79" s="2134"/>
      <c r="AH79" s="2134"/>
      <c r="AI79" s="2134"/>
      <c r="AJ79" s="2134"/>
      <c r="AK79" s="2134"/>
      <c r="AL79" s="2134"/>
      <c r="AM79" s="2134"/>
      <c r="AN79" s="2134"/>
      <c r="AO79" s="2134"/>
      <c r="AP79" s="2134"/>
      <c r="AQ79" s="2134"/>
      <c r="AR79" s="2134"/>
      <c r="AS79" s="2134"/>
      <c r="AT79" s="2134"/>
      <c r="AU79" s="2134"/>
      <c r="AV79" s="2134"/>
      <c r="AW79" s="2134"/>
      <c r="AX79" s="2134"/>
      <c r="AY79" s="2134"/>
      <c r="AZ79" s="2134"/>
      <c r="BA79" s="2134"/>
      <c r="BB79" s="2134"/>
      <c r="BC79" s="2134"/>
      <c r="BD79" s="2134"/>
      <c r="BE79" s="2134"/>
      <c r="BF79" s="2134"/>
      <c r="BG79" s="2134"/>
      <c r="BH79" s="2134"/>
      <c r="BI79" s="2134"/>
      <c r="BJ79" s="732"/>
      <c r="BK79" s="732"/>
      <c r="BL79" s="1029"/>
    </row>
    <row r="80" spans="1:71" s="735" customFormat="1" ht="12" customHeight="1">
      <c r="C80" s="4007" t="s">
        <v>268</v>
      </c>
      <c r="D80" s="2134" t="s">
        <v>1293</v>
      </c>
      <c r="E80" s="2134"/>
      <c r="F80" s="2134"/>
      <c r="G80" s="2134"/>
      <c r="H80" s="2134"/>
      <c r="I80" s="2134"/>
      <c r="J80" s="2134"/>
      <c r="K80" s="2134"/>
      <c r="L80" s="2134"/>
      <c r="M80" s="2134"/>
      <c r="N80" s="2134"/>
      <c r="O80" s="2134"/>
      <c r="P80" s="2134"/>
      <c r="Q80" s="2134"/>
      <c r="R80" s="2134"/>
      <c r="S80" s="2134"/>
      <c r="T80" s="2134"/>
      <c r="U80" s="2134"/>
      <c r="V80" s="2134"/>
      <c r="W80" s="2134"/>
      <c r="X80" s="2134"/>
      <c r="Y80" s="2134"/>
      <c r="Z80" s="2134"/>
      <c r="AA80" s="2134"/>
      <c r="AB80" s="2134"/>
      <c r="AC80" s="2134"/>
      <c r="AD80" s="2134"/>
      <c r="AE80" s="2134"/>
      <c r="AF80" s="2134"/>
      <c r="AG80" s="2134"/>
      <c r="AH80" s="2134"/>
      <c r="AI80" s="2134"/>
      <c r="AJ80" s="2134"/>
      <c r="AK80" s="2134"/>
      <c r="AL80" s="2134"/>
      <c r="AM80" s="2134"/>
      <c r="AN80" s="2134"/>
      <c r="AO80" s="2134"/>
      <c r="AP80" s="2134"/>
      <c r="AQ80" s="2134"/>
      <c r="AR80" s="2134"/>
      <c r="AS80" s="2134"/>
      <c r="AT80" s="2134"/>
      <c r="AU80" s="2134"/>
      <c r="AV80" s="2134"/>
      <c r="AW80" s="2134"/>
      <c r="AX80" s="2134"/>
      <c r="AY80" s="2134"/>
      <c r="AZ80" s="2134"/>
      <c r="BA80" s="2134"/>
      <c r="BB80" s="2134"/>
      <c r="BC80" s="2134"/>
      <c r="BD80" s="2134"/>
      <c r="BE80" s="2134"/>
      <c r="BF80" s="2134"/>
      <c r="BG80" s="2134"/>
      <c r="BH80" s="2134"/>
      <c r="BI80" s="2134"/>
      <c r="BJ80" s="732"/>
      <c r="BK80" s="732"/>
      <c r="BL80" s="1029"/>
    </row>
    <row r="81" spans="1:70" s="735" customFormat="1" ht="12" customHeight="1">
      <c r="C81" s="4008"/>
      <c r="D81" s="2134"/>
      <c r="E81" s="2134"/>
      <c r="F81" s="2134"/>
      <c r="G81" s="2134"/>
      <c r="H81" s="2134"/>
      <c r="I81" s="2134"/>
      <c r="J81" s="2134"/>
      <c r="K81" s="2134"/>
      <c r="L81" s="2134"/>
      <c r="M81" s="2134"/>
      <c r="N81" s="2134"/>
      <c r="O81" s="2134"/>
      <c r="P81" s="2134"/>
      <c r="Q81" s="2134"/>
      <c r="R81" s="2134"/>
      <c r="S81" s="2134"/>
      <c r="T81" s="2134"/>
      <c r="U81" s="2134"/>
      <c r="V81" s="2134"/>
      <c r="W81" s="2134"/>
      <c r="X81" s="2134"/>
      <c r="Y81" s="2134"/>
      <c r="Z81" s="2134"/>
      <c r="AA81" s="2134"/>
      <c r="AB81" s="2134"/>
      <c r="AC81" s="2134"/>
      <c r="AD81" s="2134"/>
      <c r="AE81" s="2134"/>
      <c r="AF81" s="2134"/>
      <c r="AG81" s="2134"/>
      <c r="AH81" s="2134"/>
      <c r="AI81" s="2134"/>
      <c r="AJ81" s="2134"/>
      <c r="AK81" s="2134"/>
      <c r="AL81" s="2134"/>
      <c r="AM81" s="2134"/>
      <c r="AN81" s="2134"/>
      <c r="AO81" s="2134"/>
      <c r="AP81" s="2134"/>
      <c r="AQ81" s="2134"/>
      <c r="AR81" s="2134"/>
      <c r="AS81" s="2134"/>
      <c r="AT81" s="2134"/>
      <c r="AU81" s="2134"/>
      <c r="AV81" s="2134"/>
      <c r="AW81" s="2134"/>
      <c r="AX81" s="2134"/>
      <c r="AY81" s="2134"/>
      <c r="AZ81" s="2134"/>
      <c r="BA81" s="2134"/>
      <c r="BB81" s="2134"/>
      <c r="BC81" s="2134"/>
      <c r="BD81" s="2134"/>
      <c r="BE81" s="2134"/>
      <c r="BF81" s="2134"/>
      <c r="BG81" s="2134"/>
      <c r="BH81" s="2134"/>
      <c r="BI81" s="2134"/>
      <c r="BJ81" s="732"/>
      <c r="BK81" s="732"/>
    </row>
    <row r="82" spans="1:70" s="735" customFormat="1" ht="12" customHeight="1">
      <c r="C82" s="995" t="s">
        <v>1443</v>
      </c>
      <c r="D82" s="3626" t="s">
        <v>1440</v>
      </c>
      <c r="E82" s="3626"/>
      <c r="F82" s="3626"/>
      <c r="G82" s="3626"/>
      <c r="H82" s="3626"/>
      <c r="I82" s="3626"/>
      <c r="J82" s="3626"/>
      <c r="K82" s="3626"/>
      <c r="L82" s="3626"/>
      <c r="M82" s="3626"/>
      <c r="N82" s="3626"/>
      <c r="O82" s="3626"/>
      <c r="P82" s="3626"/>
      <c r="Q82" s="3626"/>
      <c r="R82" s="3626"/>
      <c r="S82" s="3626"/>
      <c r="T82" s="3626"/>
      <c r="U82" s="3626"/>
      <c r="V82" s="3626"/>
      <c r="W82" s="3626"/>
      <c r="X82" s="3626"/>
      <c r="Y82" s="3626"/>
      <c r="Z82" s="3626"/>
      <c r="AA82" s="3626"/>
      <c r="AB82" s="3626"/>
      <c r="AC82" s="3626"/>
      <c r="AD82" s="3626"/>
      <c r="AE82" s="3626"/>
      <c r="AF82" s="3626"/>
      <c r="AG82" s="3626"/>
      <c r="AH82" s="3626"/>
      <c r="AI82" s="3626"/>
      <c r="AJ82" s="3626"/>
      <c r="AK82" s="3626"/>
      <c r="AL82" s="3626"/>
      <c r="AM82" s="3626"/>
      <c r="AN82" s="3626"/>
      <c r="AO82" s="3626"/>
      <c r="AP82" s="3626"/>
      <c r="AQ82" s="3626"/>
      <c r="AR82" s="3626"/>
      <c r="AS82" s="3626"/>
      <c r="AT82" s="3626"/>
      <c r="AU82" s="3626"/>
      <c r="AV82" s="3626"/>
      <c r="AW82" s="3626"/>
      <c r="AX82" s="3626"/>
      <c r="AY82" s="3626"/>
      <c r="AZ82" s="3626"/>
      <c r="BA82" s="3626"/>
      <c r="BB82" s="3626"/>
      <c r="BC82" s="3626"/>
      <c r="BD82" s="3626"/>
      <c r="BE82" s="3626"/>
      <c r="BF82" s="3626"/>
      <c r="BG82" s="3626"/>
      <c r="BH82" s="3626"/>
      <c r="BI82" s="3626"/>
      <c r="BJ82" s="996"/>
      <c r="BK82" s="996"/>
    </row>
    <row r="83" spans="1:70" ht="14.1" customHeight="1">
      <c r="A83" s="3372" t="s">
        <v>1447</v>
      </c>
      <c r="B83" s="3372"/>
      <c r="C83" s="3372"/>
      <c r="D83" s="3372"/>
      <c r="E83" s="3372"/>
      <c r="F83" s="3372"/>
      <c r="G83" s="3372"/>
      <c r="H83" s="3372"/>
      <c r="I83" s="3372"/>
      <c r="J83" s="3372"/>
      <c r="K83" s="3372"/>
      <c r="L83" s="3372"/>
      <c r="M83" s="3372"/>
      <c r="N83" s="3372"/>
      <c r="O83" s="3372"/>
      <c r="P83" s="3372"/>
      <c r="Q83" s="3372"/>
      <c r="R83" s="3372"/>
      <c r="S83" s="3372"/>
      <c r="T83" s="3372"/>
      <c r="U83" s="3372"/>
      <c r="V83" s="3372"/>
      <c r="W83" s="3372"/>
      <c r="X83" s="3372"/>
      <c r="Y83" s="3372"/>
      <c r="Z83" s="3372"/>
      <c r="AA83" s="3372"/>
      <c r="AB83" s="3372"/>
      <c r="AC83" s="3372"/>
      <c r="AD83" s="3372"/>
      <c r="AE83" s="3372"/>
      <c r="AF83" s="3372"/>
      <c r="AG83" s="3372"/>
      <c r="AH83" s="3372"/>
      <c r="AI83" s="3372"/>
      <c r="AJ83" s="3372"/>
      <c r="AK83" s="3372"/>
      <c r="AL83" s="3372"/>
      <c r="AM83" s="3372"/>
      <c r="AN83" s="3372"/>
      <c r="AO83" s="3372"/>
      <c r="AP83" s="3372"/>
      <c r="AQ83" s="3372"/>
      <c r="AR83" s="3372"/>
      <c r="AS83" s="3372"/>
      <c r="AT83" s="3372"/>
      <c r="AU83" s="3372"/>
      <c r="AV83" s="3372"/>
      <c r="AW83" s="3372"/>
      <c r="AX83" s="3372"/>
      <c r="AY83" s="3372"/>
      <c r="AZ83" s="3372"/>
      <c r="BA83" s="3372"/>
      <c r="BB83" s="3372"/>
      <c r="BC83" s="3372"/>
      <c r="BD83" s="3372"/>
      <c r="BE83" s="3372"/>
      <c r="BF83" s="3372"/>
      <c r="BG83" s="3372"/>
      <c r="BH83" s="3372"/>
      <c r="BI83" s="3372"/>
      <c r="BJ83" s="3372"/>
      <c r="BK83" s="3372"/>
      <c r="BL83" s="3372"/>
      <c r="BN83" s="646"/>
      <c r="BO83" s="646"/>
      <c r="BP83" s="646"/>
      <c r="BQ83" s="646"/>
      <c r="BR83" s="646"/>
    </row>
    <row r="84" spans="1:70" ht="5.0999999999999996" customHeight="1"/>
    <row r="85" spans="1:70" ht="14.1" customHeight="1">
      <c r="A85" s="4009" t="s">
        <v>1445</v>
      </c>
      <c r="B85" s="4009"/>
      <c r="C85" s="4009"/>
      <c r="D85" s="4009"/>
      <c r="E85" s="4009"/>
      <c r="F85" s="4009"/>
      <c r="G85" s="4009"/>
      <c r="H85" s="4009"/>
      <c r="I85" s="4009"/>
      <c r="J85" s="4009"/>
      <c r="K85" s="4009"/>
      <c r="L85" s="4009"/>
      <c r="M85" s="4009"/>
      <c r="N85" s="4009"/>
      <c r="O85" s="4009"/>
      <c r="P85" s="4009"/>
      <c r="Q85" s="4009"/>
      <c r="R85" s="4009"/>
      <c r="S85" s="4009"/>
      <c r="T85" s="4009"/>
      <c r="U85" s="4009"/>
      <c r="V85" s="4009"/>
      <c r="W85" s="4009"/>
      <c r="X85" s="4009"/>
      <c r="Y85" s="4009"/>
      <c r="Z85" s="4009"/>
      <c r="AA85" s="4009"/>
      <c r="AB85" s="4009"/>
      <c r="AC85" s="4009"/>
      <c r="AD85" s="4009"/>
      <c r="AE85" s="4009"/>
      <c r="AF85" s="4009"/>
      <c r="AG85" s="4009"/>
      <c r="AH85" s="4009"/>
      <c r="AI85" s="4009"/>
      <c r="AJ85" s="4009"/>
      <c r="AK85" s="4009"/>
      <c r="AL85" s="4009"/>
      <c r="AM85" s="4009"/>
      <c r="AN85" s="4009"/>
      <c r="AO85" s="4009"/>
      <c r="AP85" s="4009"/>
      <c r="AQ85" s="4009"/>
      <c r="AR85" s="4009"/>
      <c r="AS85" s="4009"/>
      <c r="AT85" s="4009"/>
      <c r="AU85" s="4009"/>
      <c r="AV85" s="4009"/>
      <c r="AW85" s="4009"/>
      <c r="AX85" s="4009"/>
      <c r="AY85" s="4009"/>
      <c r="AZ85" s="4009"/>
      <c r="BA85" s="4009"/>
      <c r="BB85" s="4009"/>
      <c r="BC85" s="4009"/>
      <c r="BD85" s="4009"/>
      <c r="BE85" s="4009"/>
      <c r="BF85" s="4009"/>
      <c r="BG85" s="4009"/>
      <c r="BH85" s="4009"/>
      <c r="BI85" s="4009"/>
      <c r="BJ85" s="4009"/>
      <c r="BK85" s="4009"/>
      <c r="BL85" s="4009"/>
    </row>
    <row r="86" spans="1:70" ht="6.95" customHeight="1" thickBot="1">
      <c r="A86" s="946"/>
      <c r="B86" s="946"/>
      <c r="C86" s="539"/>
      <c r="D86" s="539"/>
      <c r="E86" s="539"/>
      <c r="F86" s="539"/>
      <c r="G86" s="539"/>
      <c r="H86" s="539"/>
      <c r="I86" s="539"/>
      <c r="J86" s="539"/>
      <c r="K86" s="539"/>
      <c r="L86" s="539"/>
      <c r="M86" s="539"/>
      <c r="N86" s="539"/>
      <c r="O86" s="539"/>
      <c r="P86" s="539"/>
      <c r="Q86" s="539"/>
      <c r="R86" s="539"/>
      <c r="S86" s="539"/>
      <c r="T86" s="539"/>
      <c r="U86" s="539"/>
      <c r="V86" s="539"/>
      <c r="W86" s="539"/>
      <c r="X86" s="539"/>
      <c r="Y86" s="539"/>
      <c r="Z86" s="539"/>
      <c r="AA86" s="539"/>
      <c r="AB86" s="539"/>
      <c r="AC86" s="539"/>
      <c r="AD86" s="539"/>
      <c r="AE86" s="539"/>
      <c r="AF86" s="539"/>
      <c r="AG86" s="539"/>
    </row>
    <row r="87" spans="1:70" s="735" customFormat="1" ht="12.95" customHeight="1">
      <c r="A87" s="3374" t="s">
        <v>55</v>
      </c>
      <c r="B87" s="3376" t="s">
        <v>56</v>
      </c>
      <c r="C87" s="3377"/>
      <c r="D87" s="3377"/>
      <c r="E87" s="3377"/>
      <c r="F87" s="3378"/>
      <c r="G87" s="3376" t="s">
        <v>51</v>
      </c>
      <c r="H87" s="3377"/>
      <c r="I87" s="3377"/>
      <c r="J87" s="3377"/>
      <c r="K87" s="3377"/>
      <c r="L87" s="3378"/>
      <c r="M87" s="3873" t="s">
        <v>52</v>
      </c>
      <c r="N87" s="3386" t="s">
        <v>935</v>
      </c>
      <c r="O87" s="3389" t="s">
        <v>964</v>
      </c>
      <c r="P87" s="3390"/>
      <c r="Q87" s="3391"/>
      <c r="R87" s="3389" t="s">
        <v>96</v>
      </c>
      <c r="S87" s="3390"/>
      <c r="T87" s="3391"/>
      <c r="U87" s="3376" t="s">
        <v>57</v>
      </c>
      <c r="V87" s="3377"/>
      <c r="W87" s="3377"/>
      <c r="X87" s="3377"/>
      <c r="Y87" s="3377"/>
      <c r="Z87" s="3377"/>
      <c r="AA87" s="3377"/>
      <c r="AB87" s="3377"/>
      <c r="AC87" s="3377"/>
      <c r="AD87" s="3883" t="s">
        <v>1291</v>
      </c>
      <c r="AE87" s="3884"/>
      <c r="AF87" s="3884"/>
      <c r="AG87" s="3885"/>
      <c r="AH87" s="3429" t="s">
        <v>1437</v>
      </c>
      <c r="AI87" s="3430"/>
      <c r="AJ87" s="3430"/>
      <c r="AK87" s="3430"/>
      <c r="AL87" s="3430"/>
      <c r="AM87" s="3430"/>
      <c r="AN87" s="3430"/>
      <c r="AO87" s="3430"/>
      <c r="AP87" s="3430"/>
      <c r="AQ87" s="3430"/>
      <c r="AR87" s="3430"/>
      <c r="AS87" s="3435" t="s">
        <v>1189</v>
      </c>
      <c r="AT87" s="3436"/>
      <c r="AU87" s="3886"/>
      <c r="AV87" s="3889" t="s">
        <v>257</v>
      </c>
      <c r="AW87" s="3890"/>
      <c r="AX87" s="3891"/>
      <c r="AY87" s="3895" t="s">
        <v>1438</v>
      </c>
      <c r="AZ87" s="3896"/>
      <c r="BA87" s="3896"/>
      <c r="BB87" s="3897"/>
      <c r="BC87" s="3392" t="s">
        <v>1650</v>
      </c>
      <c r="BD87" s="3390"/>
      <c r="BE87" s="3390"/>
      <c r="BF87" s="3390"/>
      <c r="BG87" s="3390"/>
      <c r="BH87" s="3390"/>
      <c r="BI87" s="3390"/>
      <c r="BJ87" s="3390"/>
      <c r="BK87" s="3390"/>
      <c r="BL87" s="3393"/>
    </row>
    <row r="88" spans="1:70" s="735" customFormat="1" ht="12.95" customHeight="1">
      <c r="A88" s="3375"/>
      <c r="B88" s="3363"/>
      <c r="C88" s="3364"/>
      <c r="D88" s="3364"/>
      <c r="E88" s="3364"/>
      <c r="F88" s="3379"/>
      <c r="G88" s="3363"/>
      <c r="H88" s="3364"/>
      <c r="I88" s="3364"/>
      <c r="J88" s="3364"/>
      <c r="K88" s="3364"/>
      <c r="L88" s="3379"/>
      <c r="M88" s="3874"/>
      <c r="N88" s="3387"/>
      <c r="O88" s="2158"/>
      <c r="P88" s="2159"/>
      <c r="Q88" s="2160"/>
      <c r="R88" s="2158"/>
      <c r="S88" s="2159"/>
      <c r="T88" s="2160"/>
      <c r="U88" s="3424"/>
      <c r="V88" s="3425"/>
      <c r="W88" s="3425"/>
      <c r="X88" s="3425"/>
      <c r="Y88" s="3425"/>
      <c r="Z88" s="3425"/>
      <c r="AA88" s="3425"/>
      <c r="AB88" s="3425"/>
      <c r="AC88" s="3425"/>
      <c r="AD88" s="3875" t="s">
        <v>1651</v>
      </c>
      <c r="AE88" s="3408"/>
      <c r="AF88" s="3407" t="s">
        <v>1652</v>
      </c>
      <c r="AG88" s="3474"/>
      <c r="AH88" s="3432"/>
      <c r="AI88" s="3433"/>
      <c r="AJ88" s="3433"/>
      <c r="AK88" s="3433"/>
      <c r="AL88" s="3433"/>
      <c r="AM88" s="3433"/>
      <c r="AN88" s="3433"/>
      <c r="AO88" s="3433"/>
      <c r="AP88" s="3433"/>
      <c r="AQ88" s="3433"/>
      <c r="AR88" s="3433"/>
      <c r="AS88" s="3437"/>
      <c r="AT88" s="3438"/>
      <c r="AU88" s="3887"/>
      <c r="AV88" s="3892"/>
      <c r="AW88" s="3893"/>
      <c r="AX88" s="3894"/>
      <c r="AY88" s="3898"/>
      <c r="AZ88" s="3899"/>
      <c r="BA88" s="3899"/>
      <c r="BB88" s="3900"/>
      <c r="BC88" s="3394"/>
      <c r="BD88" s="3395"/>
      <c r="BE88" s="3395"/>
      <c r="BF88" s="3395"/>
      <c r="BG88" s="3395"/>
      <c r="BH88" s="3395"/>
      <c r="BI88" s="3395"/>
      <c r="BJ88" s="3395"/>
      <c r="BK88" s="3395"/>
      <c r="BL88" s="3396"/>
    </row>
    <row r="89" spans="1:70" s="735" customFormat="1" ht="15" customHeight="1">
      <c r="A89" s="3375"/>
      <c r="B89" s="3363"/>
      <c r="C89" s="3364"/>
      <c r="D89" s="3364"/>
      <c r="E89" s="3364"/>
      <c r="F89" s="3379"/>
      <c r="G89" s="3363"/>
      <c r="H89" s="3364"/>
      <c r="I89" s="3364"/>
      <c r="J89" s="3364"/>
      <c r="K89" s="3364"/>
      <c r="L89" s="3379"/>
      <c r="M89" s="3874"/>
      <c r="N89" s="3387"/>
      <c r="O89" s="2161"/>
      <c r="P89" s="2162"/>
      <c r="Q89" s="2163"/>
      <c r="R89" s="2158"/>
      <c r="S89" s="2159"/>
      <c r="T89" s="2160"/>
      <c r="U89" s="3405" t="s">
        <v>58</v>
      </c>
      <c r="V89" s="3406"/>
      <c r="W89" s="3406"/>
      <c r="X89" s="3406"/>
      <c r="Y89" s="3406"/>
      <c r="Z89" s="3401" t="s">
        <v>60</v>
      </c>
      <c r="AA89" s="3398"/>
      <c r="AB89" s="3407" t="s">
        <v>98</v>
      </c>
      <c r="AC89" s="3408"/>
      <c r="AD89" s="3540"/>
      <c r="AE89" s="2159"/>
      <c r="AF89" s="2158"/>
      <c r="AG89" s="2160"/>
      <c r="AH89" s="3409" t="s">
        <v>1653</v>
      </c>
      <c r="AI89" s="3410"/>
      <c r="AJ89" s="3410"/>
      <c r="AK89" s="3410"/>
      <c r="AL89" s="3410"/>
      <c r="AM89" s="3410"/>
      <c r="AN89" s="3410"/>
      <c r="AO89" s="3410"/>
      <c r="AP89" s="3410"/>
      <c r="AQ89" s="3410"/>
      <c r="AR89" s="3410"/>
      <c r="AS89" s="3437"/>
      <c r="AT89" s="3438"/>
      <c r="AU89" s="3887"/>
      <c r="AV89" s="3877" t="s">
        <v>258</v>
      </c>
      <c r="AW89" s="3878"/>
      <c r="AX89" s="3879"/>
      <c r="AY89" s="3898"/>
      <c r="AZ89" s="3899"/>
      <c r="BA89" s="3899"/>
      <c r="BB89" s="3900"/>
      <c r="BC89" s="3418" t="s">
        <v>1439</v>
      </c>
      <c r="BD89" s="3419"/>
      <c r="BE89" s="3419"/>
      <c r="BF89" s="3419"/>
      <c r="BG89" s="3419"/>
      <c r="BH89" s="3419"/>
      <c r="BI89" s="3419"/>
      <c r="BJ89" s="3419"/>
      <c r="BK89" s="3419"/>
      <c r="BL89" s="3420"/>
    </row>
    <row r="90" spans="1:70" s="735" customFormat="1" ht="15" customHeight="1">
      <c r="A90" s="3375"/>
      <c r="B90" s="3380"/>
      <c r="C90" s="3381"/>
      <c r="D90" s="3381"/>
      <c r="E90" s="3381"/>
      <c r="F90" s="3382"/>
      <c r="G90" s="3363"/>
      <c r="H90" s="3364"/>
      <c r="I90" s="3364"/>
      <c r="J90" s="3364"/>
      <c r="K90" s="3364"/>
      <c r="L90" s="3379"/>
      <c r="M90" s="3874"/>
      <c r="N90" s="3387"/>
      <c r="O90" s="3437" t="s">
        <v>856</v>
      </c>
      <c r="P90" s="3438"/>
      <c r="Q90" s="3473"/>
      <c r="R90" s="2158"/>
      <c r="S90" s="2159"/>
      <c r="T90" s="2160"/>
      <c r="U90" s="3407" t="s">
        <v>1429</v>
      </c>
      <c r="V90" s="3408"/>
      <c r="W90" s="3408"/>
      <c r="X90" s="3407" t="s">
        <v>97</v>
      </c>
      <c r="Y90" s="3474"/>
      <c r="Z90" s="3400"/>
      <c r="AA90" s="3400"/>
      <c r="AB90" s="2158"/>
      <c r="AC90" s="2159"/>
      <c r="AD90" s="3540"/>
      <c r="AE90" s="2159"/>
      <c r="AF90" s="2158"/>
      <c r="AG90" s="2160"/>
      <c r="AH90" s="3475" t="s">
        <v>1673</v>
      </c>
      <c r="AI90" s="3476"/>
      <c r="AJ90" s="3477"/>
      <c r="AK90" s="3478" t="s">
        <v>1674</v>
      </c>
      <c r="AL90" s="3479"/>
      <c r="AM90" s="3479"/>
      <c r="AN90" s="3480"/>
      <c r="AO90" s="3475" t="s">
        <v>1182</v>
      </c>
      <c r="AP90" s="3476"/>
      <c r="AQ90" s="3476"/>
      <c r="AR90" s="3477"/>
      <c r="AS90" s="3437"/>
      <c r="AT90" s="3438"/>
      <c r="AU90" s="3887"/>
      <c r="AV90" s="3880"/>
      <c r="AW90" s="3881"/>
      <c r="AX90" s="3882"/>
      <c r="AY90" s="3898"/>
      <c r="AZ90" s="3899"/>
      <c r="BA90" s="3899"/>
      <c r="BB90" s="3900"/>
      <c r="BC90" s="3418"/>
      <c r="BD90" s="3419"/>
      <c r="BE90" s="3419"/>
      <c r="BF90" s="3419"/>
      <c r="BG90" s="3419"/>
      <c r="BH90" s="3419"/>
      <c r="BI90" s="3419"/>
      <c r="BJ90" s="3419"/>
      <c r="BK90" s="3419"/>
      <c r="BL90" s="3420"/>
    </row>
    <row r="91" spans="1:70" s="735" customFormat="1" ht="15" customHeight="1">
      <c r="A91" s="3375"/>
      <c r="B91" s="3360" t="s">
        <v>262</v>
      </c>
      <c r="C91" s="3361"/>
      <c r="D91" s="3362"/>
      <c r="E91" s="3904" t="s">
        <v>261</v>
      </c>
      <c r="F91" s="3905"/>
      <c r="G91" s="3363"/>
      <c r="H91" s="3364"/>
      <c r="I91" s="3364"/>
      <c r="J91" s="3364"/>
      <c r="K91" s="3364"/>
      <c r="L91" s="3379"/>
      <c r="M91" s="3874"/>
      <c r="N91" s="3387"/>
      <c r="O91" s="3437"/>
      <c r="P91" s="3438"/>
      <c r="Q91" s="3473"/>
      <c r="R91" s="2158"/>
      <c r="S91" s="2159"/>
      <c r="T91" s="2160"/>
      <c r="U91" s="2158"/>
      <c r="V91" s="2159"/>
      <c r="W91" s="2159"/>
      <c r="X91" s="2158"/>
      <c r="Y91" s="2160"/>
      <c r="Z91" s="3400"/>
      <c r="AA91" s="3400"/>
      <c r="AB91" s="2158"/>
      <c r="AC91" s="2159"/>
      <c r="AD91" s="3876"/>
      <c r="AE91" s="2162"/>
      <c r="AF91" s="2161"/>
      <c r="AG91" s="2163"/>
      <c r="AH91" s="3460" t="s">
        <v>1675</v>
      </c>
      <c r="AI91" s="3461"/>
      <c r="AJ91" s="3462"/>
      <c r="AK91" s="3460" t="s">
        <v>1676</v>
      </c>
      <c r="AL91" s="3461"/>
      <c r="AM91" s="3461"/>
      <c r="AN91" s="3462"/>
      <c r="AO91" s="3460" t="s">
        <v>1183</v>
      </c>
      <c r="AP91" s="3461"/>
      <c r="AQ91" s="3461"/>
      <c r="AR91" s="3462"/>
      <c r="AS91" s="3437"/>
      <c r="AT91" s="3438"/>
      <c r="AU91" s="3887"/>
      <c r="AV91" s="3908" t="s">
        <v>259</v>
      </c>
      <c r="AW91" s="3909"/>
      <c r="AX91" s="3910"/>
      <c r="AY91" s="3898"/>
      <c r="AZ91" s="3899"/>
      <c r="BA91" s="3899"/>
      <c r="BB91" s="3900"/>
      <c r="BC91" s="3418"/>
      <c r="BD91" s="3419"/>
      <c r="BE91" s="3419"/>
      <c r="BF91" s="3419"/>
      <c r="BG91" s="3419"/>
      <c r="BH91" s="3419"/>
      <c r="BI91" s="3419"/>
      <c r="BJ91" s="3419"/>
      <c r="BK91" s="3419"/>
      <c r="BL91" s="3420"/>
    </row>
    <row r="92" spans="1:70" s="735" customFormat="1" ht="15" customHeight="1">
      <c r="A92" s="3375"/>
      <c r="B92" s="3363"/>
      <c r="C92" s="3364"/>
      <c r="D92" s="3365"/>
      <c r="E92" s="3906"/>
      <c r="F92" s="3907"/>
      <c r="G92" s="3363"/>
      <c r="H92" s="3364"/>
      <c r="I92" s="3364"/>
      <c r="J92" s="3364"/>
      <c r="K92" s="3364"/>
      <c r="L92" s="3379"/>
      <c r="M92" s="3874"/>
      <c r="N92" s="3387"/>
      <c r="O92" s="3437"/>
      <c r="P92" s="3438"/>
      <c r="Q92" s="3473"/>
      <c r="R92" s="2158"/>
      <c r="S92" s="2159"/>
      <c r="T92" s="2160"/>
      <c r="U92" s="2158"/>
      <c r="V92" s="2159"/>
      <c r="W92" s="2159"/>
      <c r="X92" s="2158"/>
      <c r="Y92" s="2160"/>
      <c r="Z92" s="3400"/>
      <c r="AA92" s="3400"/>
      <c r="AB92" s="2158"/>
      <c r="AC92" s="2159"/>
      <c r="AD92" s="3914" t="s">
        <v>265</v>
      </c>
      <c r="AE92" s="3915"/>
      <c r="AF92" s="3915" t="s">
        <v>265</v>
      </c>
      <c r="AG92" s="3915"/>
      <c r="AH92" s="3467" t="s">
        <v>1677</v>
      </c>
      <c r="AI92" s="3468"/>
      <c r="AJ92" s="3469"/>
      <c r="AK92" s="3470" t="s">
        <v>1181</v>
      </c>
      <c r="AL92" s="3471"/>
      <c r="AM92" s="3471"/>
      <c r="AN92" s="3472"/>
      <c r="AO92" s="3467" t="s">
        <v>162</v>
      </c>
      <c r="AP92" s="3468"/>
      <c r="AQ92" s="3468"/>
      <c r="AR92" s="3469"/>
      <c r="AS92" s="3439"/>
      <c r="AT92" s="3440"/>
      <c r="AU92" s="3888"/>
      <c r="AV92" s="3911"/>
      <c r="AW92" s="3912"/>
      <c r="AX92" s="3913"/>
      <c r="AY92" s="3901"/>
      <c r="AZ92" s="3902"/>
      <c r="BA92" s="3902"/>
      <c r="BB92" s="3903"/>
      <c r="BC92" s="3421"/>
      <c r="BD92" s="3422"/>
      <c r="BE92" s="3422"/>
      <c r="BF92" s="3422"/>
      <c r="BG92" s="3422"/>
      <c r="BH92" s="3422"/>
      <c r="BI92" s="3422"/>
      <c r="BJ92" s="3422"/>
      <c r="BK92" s="3422"/>
      <c r="BL92" s="3423"/>
    </row>
    <row r="93" spans="1:70" s="735" customFormat="1" ht="15" customHeight="1">
      <c r="A93" s="3555">
        <v>15</v>
      </c>
      <c r="B93" s="3770"/>
      <c r="C93" s="3771"/>
      <c r="D93" s="3771"/>
      <c r="E93" s="3771"/>
      <c r="F93" s="3772"/>
      <c r="G93" s="3770"/>
      <c r="H93" s="3771"/>
      <c r="I93" s="3771"/>
      <c r="J93" s="3771"/>
      <c r="K93" s="3771"/>
      <c r="L93" s="3772"/>
      <c r="M93" s="3773"/>
      <c r="N93" s="3774"/>
      <c r="O93" s="3728"/>
      <c r="P93" s="3729"/>
      <c r="Q93" s="3730"/>
      <c r="R93" s="3728"/>
      <c r="S93" s="3729"/>
      <c r="T93" s="3730"/>
      <c r="U93" s="4084"/>
      <c r="V93" s="4085"/>
      <c r="W93" s="4085"/>
      <c r="X93" s="3740"/>
      <c r="Y93" s="3558" t="s">
        <v>99</v>
      </c>
      <c r="Z93" s="3742"/>
      <c r="AA93" s="3558" t="s">
        <v>99</v>
      </c>
      <c r="AB93" s="3501">
        <f>IF((X95+Z95)&gt;=12,X93+Z93+1,X93+Z93)</f>
        <v>0</v>
      </c>
      <c r="AC93" s="3557" t="s">
        <v>99</v>
      </c>
      <c r="AD93" s="4072"/>
      <c r="AE93" s="4073"/>
      <c r="AF93" s="4076"/>
      <c r="AG93" s="4073"/>
      <c r="AH93" s="4078"/>
      <c r="AI93" s="4079"/>
      <c r="AJ93" s="4080"/>
      <c r="AK93" s="4081"/>
      <c r="AL93" s="4082"/>
      <c r="AM93" s="4082"/>
      <c r="AN93" s="4083"/>
      <c r="AO93" s="4091"/>
      <c r="AP93" s="4092"/>
      <c r="AQ93" s="4092"/>
      <c r="AR93" s="4093"/>
      <c r="AS93" s="3976">
        <f>AF93+SUM(AH93:AR95)</f>
        <v>0</v>
      </c>
      <c r="AT93" s="3977"/>
      <c r="AU93" s="3978"/>
      <c r="AV93" s="4051"/>
      <c r="AW93" s="4052"/>
      <c r="AX93" s="4053"/>
      <c r="AY93" s="1063"/>
      <c r="AZ93" s="1063"/>
      <c r="BA93" s="1063"/>
      <c r="BB93" s="1063"/>
      <c r="BC93" s="4057"/>
      <c r="BD93" s="4058"/>
      <c r="BE93" s="4058"/>
      <c r="BF93" s="4058"/>
      <c r="BG93" s="4058"/>
      <c r="BH93" s="4058"/>
      <c r="BI93" s="4058"/>
      <c r="BJ93" s="4058"/>
      <c r="BK93" s="4058"/>
      <c r="BL93" s="4059"/>
    </row>
    <row r="94" spans="1:70" s="735" customFormat="1" ht="15" customHeight="1">
      <c r="A94" s="3543"/>
      <c r="B94" s="3758"/>
      <c r="C94" s="3759"/>
      <c r="D94" s="3759"/>
      <c r="E94" s="3759"/>
      <c r="F94" s="3760"/>
      <c r="G94" s="3761"/>
      <c r="H94" s="3762"/>
      <c r="I94" s="3762"/>
      <c r="J94" s="3762"/>
      <c r="K94" s="3762"/>
      <c r="L94" s="3763"/>
      <c r="M94" s="3765"/>
      <c r="N94" s="3768"/>
      <c r="O94" s="3795"/>
      <c r="P94" s="3796"/>
      <c r="Q94" s="3797"/>
      <c r="R94" s="3731"/>
      <c r="S94" s="3732"/>
      <c r="T94" s="3733"/>
      <c r="U94" s="3816"/>
      <c r="V94" s="3817"/>
      <c r="W94" s="3817"/>
      <c r="X94" s="3741"/>
      <c r="Y94" s="3550"/>
      <c r="Z94" s="3743"/>
      <c r="AA94" s="3550"/>
      <c r="AB94" s="3502"/>
      <c r="AC94" s="3549"/>
      <c r="AD94" s="4074"/>
      <c r="AE94" s="4075"/>
      <c r="AF94" s="4077"/>
      <c r="AG94" s="4075"/>
      <c r="AH94" s="4066"/>
      <c r="AI94" s="4067"/>
      <c r="AJ94" s="4068"/>
      <c r="AK94" s="4066"/>
      <c r="AL94" s="4067"/>
      <c r="AM94" s="4067"/>
      <c r="AN94" s="4068"/>
      <c r="AO94" s="4069"/>
      <c r="AP94" s="4070"/>
      <c r="AQ94" s="4070"/>
      <c r="AR94" s="4071"/>
      <c r="AS94" s="3979"/>
      <c r="AT94" s="3980"/>
      <c r="AU94" s="3981"/>
      <c r="AV94" s="4054"/>
      <c r="AW94" s="4055"/>
      <c r="AX94" s="4056"/>
      <c r="AY94" s="1064"/>
      <c r="AZ94" s="1064"/>
      <c r="BA94" s="1064"/>
      <c r="BB94" s="1064"/>
      <c r="BC94" s="4060"/>
      <c r="BD94" s="4061"/>
      <c r="BE94" s="4061"/>
      <c r="BF94" s="4061"/>
      <c r="BG94" s="4061"/>
      <c r="BH94" s="4061"/>
      <c r="BI94" s="4061"/>
      <c r="BJ94" s="4061"/>
      <c r="BK94" s="4061"/>
      <c r="BL94" s="4062"/>
    </row>
    <row r="95" spans="1:70" s="735" customFormat="1" ht="15" customHeight="1">
      <c r="A95" s="3544"/>
      <c r="B95" s="3775"/>
      <c r="C95" s="3776"/>
      <c r="D95" s="3777"/>
      <c r="E95" s="3778"/>
      <c r="F95" s="3779"/>
      <c r="G95" s="3758"/>
      <c r="H95" s="3759"/>
      <c r="I95" s="3759"/>
      <c r="J95" s="3759"/>
      <c r="K95" s="3759"/>
      <c r="L95" s="3760"/>
      <c r="M95" s="3766"/>
      <c r="N95" s="3769"/>
      <c r="O95" s="3798"/>
      <c r="P95" s="3799"/>
      <c r="Q95" s="3800"/>
      <c r="R95" s="3811"/>
      <c r="S95" s="3812"/>
      <c r="T95" s="3813"/>
      <c r="U95" s="3823"/>
      <c r="V95" s="3824"/>
      <c r="W95" s="3824"/>
      <c r="X95" s="1037"/>
      <c r="Y95" s="1065" t="s">
        <v>28</v>
      </c>
      <c r="Z95" s="1038"/>
      <c r="AA95" s="1065" t="s">
        <v>28</v>
      </c>
      <c r="AB95" s="959">
        <f>IF((X95+Z95)&gt;=12,X95+Z95-12,X95+Z95)</f>
        <v>0</v>
      </c>
      <c r="AC95" s="1066" t="s">
        <v>28</v>
      </c>
      <c r="AD95" s="1102"/>
      <c r="AE95" s="1103"/>
      <c r="AF95" s="1104"/>
      <c r="AG95" s="1105"/>
      <c r="AH95" s="4066"/>
      <c r="AI95" s="4067"/>
      <c r="AJ95" s="4068"/>
      <c r="AK95" s="4086"/>
      <c r="AL95" s="4087"/>
      <c r="AM95" s="4087"/>
      <c r="AN95" s="4088"/>
      <c r="AO95" s="4069"/>
      <c r="AP95" s="4070"/>
      <c r="AQ95" s="4070"/>
      <c r="AR95" s="4071"/>
      <c r="AS95" s="3979"/>
      <c r="AT95" s="3980"/>
      <c r="AU95" s="3981"/>
      <c r="AV95" s="4089"/>
      <c r="AW95" s="3759"/>
      <c r="AX95" s="4090"/>
      <c r="AY95" s="954"/>
      <c r="AZ95" s="954"/>
      <c r="BA95" s="954"/>
      <c r="BB95" s="954"/>
      <c r="BC95" s="4063"/>
      <c r="BD95" s="4064"/>
      <c r="BE95" s="4064"/>
      <c r="BF95" s="4064"/>
      <c r="BG95" s="4064"/>
      <c r="BH95" s="4064"/>
      <c r="BI95" s="4064"/>
      <c r="BJ95" s="4064"/>
      <c r="BK95" s="4064"/>
      <c r="BL95" s="4065"/>
    </row>
    <row r="96" spans="1:70" s="735" customFormat="1" ht="15" customHeight="1">
      <c r="A96" s="3542">
        <v>16</v>
      </c>
      <c r="B96" s="3755"/>
      <c r="C96" s="3756"/>
      <c r="D96" s="3756"/>
      <c r="E96" s="3756"/>
      <c r="F96" s="3757"/>
      <c r="G96" s="3755"/>
      <c r="H96" s="3756"/>
      <c r="I96" s="3756"/>
      <c r="J96" s="3756"/>
      <c r="K96" s="3756"/>
      <c r="L96" s="3757"/>
      <c r="M96" s="3764"/>
      <c r="N96" s="3767"/>
      <c r="O96" s="3808"/>
      <c r="P96" s="3809"/>
      <c r="Q96" s="3810"/>
      <c r="R96" s="3808"/>
      <c r="S96" s="3809"/>
      <c r="T96" s="3810"/>
      <c r="U96" s="3814"/>
      <c r="V96" s="3815"/>
      <c r="W96" s="3815"/>
      <c r="X96" s="3818"/>
      <c r="Y96" s="3469" t="s">
        <v>99</v>
      </c>
      <c r="Z96" s="3819"/>
      <c r="AA96" s="3469" t="s">
        <v>99</v>
      </c>
      <c r="AB96" s="3588">
        <f>IF((X98+Z98)&gt;=12,X96+Z96+1,X96+Z96)</f>
        <v>0</v>
      </c>
      <c r="AC96" s="3468" t="s">
        <v>99</v>
      </c>
      <c r="AD96" s="4109"/>
      <c r="AE96" s="4110"/>
      <c r="AF96" s="4111"/>
      <c r="AG96" s="4110"/>
      <c r="AH96" s="4066"/>
      <c r="AI96" s="4067"/>
      <c r="AJ96" s="4068"/>
      <c r="AK96" s="4066"/>
      <c r="AL96" s="4067"/>
      <c r="AM96" s="4067"/>
      <c r="AN96" s="4068"/>
      <c r="AO96" s="4069"/>
      <c r="AP96" s="4070"/>
      <c r="AQ96" s="4070"/>
      <c r="AR96" s="4071"/>
      <c r="AS96" s="3566">
        <f>AF96+SUM(AH96:AR98)</f>
        <v>0</v>
      </c>
      <c r="AT96" s="3567"/>
      <c r="AU96" s="3982"/>
      <c r="AV96" s="4094"/>
      <c r="AW96" s="4095"/>
      <c r="AX96" s="4096"/>
      <c r="AY96" s="1071"/>
      <c r="AZ96" s="1071"/>
      <c r="BA96" s="1071"/>
      <c r="BB96" s="1071"/>
      <c r="BC96" s="4097"/>
      <c r="BD96" s="4098"/>
      <c r="BE96" s="4098"/>
      <c r="BF96" s="4098"/>
      <c r="BG96" s="4098"/>
      <c r="BH96" s="4098"/>
      <c r="BI96" s="4098"/>
      <c r="BJ96" s="4098"/>
      <c r="BK96" s="4098"/>
      <c r="BL96" s="4099"/>
    </row>
    <row r="97" spans="1:71" s="735" customFormat="1" ht="15" customHeight="1">
      <c r="A97" s="3543"/>
      <c r="B97" s="3758"/>
      <c r="C97" s="3759"/>
      <c r="D97" s="3759"/>
      <c r="E97" s="3759"/>
      <c r="F97" s="3760"/>
      <c r="G97" s="3761"/>
      <c r="H97" s="3762"/>
      <c r="I97" s="3762"/>
      <c r="J97" s="3762"/>
      <c r="K97" s="3762"/>
      <c r="L97" s="3763"/>
      <c r="M97" s="3765"/>
      <c r="N97" s="3768"/>
      <c r="O97" s="3795"/>
      <c r="P97" s="3796"/>
      <c r="Q97" s="3797"/>
      <c r="R97" s="3731"/>
      <c r="S97" s="3732"/>
      <c r="T97" s="3733"/>
      <c r="U97" s="3816"/>
      <c r="V97" s="3817"/>
      <c r="W97" s="3817"/>
      <c r="X97" s="3741"/>
      <c r="Y97" s="3550"/>
      <c r="Z97" s="3743"/>
      <c r="AA97" s="3550"/>
      <c r="AB97" s="3502"/>
      <c r="AC97" s="3549"/>
      <c r="AD97" s="4074"/>
      <c r="AE97" s="4075"/>
      <c r="AF97" s="4077"/>
      <c r="AG97" s="4075"/>
      <c r="AH97" s="4066"/>
      <c r="AI97" s="4067"/>
      <c r="AJ97" s="4068"/>
      <c r="AK97" s="4066"/>
      <c r="AL97" s="4067"/>
      <c r="AM97" s="4067"/>
      <c r="AN97" s="4068"/>
      <c r="AO97" s="4069"/>
      <c r="AP97" s="4070"/>
      <c r="AQ97" s="4070"/>
      <c r="AR97" s="4071"/>
      <c r="AS97" s="3566"/>
      <c r="AT97" s="3567"/>
      <c r="AU97" s="3982"/>
      <c r="AV97" s="4094"/>
      <c r="AW97" s="4095"/>
      <c r="AX97" s="4096"/>
      <c r="AY97" s="1064"/>
      <c r="AZ97" s="1064"/>
      <c r="BA97" s="1064"/>
      <c r="BB97" s="1064"/>
      <c r="BC97" s="4100"/>
      <c r="BD97" s="4101"/>
      <c r="BE97" s="4101"/>
      <c r="BF97" s="4101"/>
      <c r="BG97" s="4101"/>
      <c r="BH97" s="4101"/>
      <c r="BI97" s="4101"/>
      <c r="BJ97" s="4101"/>
      <c r="BK97" s="4101"/>
      <c r="BL97" s="4102"/>
    </row>
    <row r="98" spans="1:71" s="735" customFormat="1" ht="15" customHeight="1">
      <c r="A98" s="3544"/>
      <c r="B98" s="3775"/>
      <c r="C98" s="3776"/>
      <c r="D98" s="3777"/>
      <c r="E98" s="3778"/>
      <c r="F98" s="3779"/>
      <c r="G98" s="3758"/>
      <c r="H98" s="3759"/>
      <c r="I98" s="3759"/>
      <c r="J98" s="3759"/>
      <c r="K98" s="3759"/>
      <c r="L98" s="3760"/>
      <c r="M98" s="3766"/>
      <c r="N98" s="3769"/>
      <c r="O98" s="3798"/>
      <c r="P98" s="3799"/>
      <c r="Q98" s="3800"/>
      <c r="R98" s="3811"/>
      <c r="S98" s="3812"/>
      <c r="T98" s="3813"/>
      <c r="U98" s="3823"/>
      <c r="V98" s="3824"/>
      <c r="W98" s="3824"/>
      <c r="X98" s="1037"/>
      <c r="Y98" s="1065" t="s">
        <v>28</v>
      </c>
      <c r="Z98" s="1038"/>
      <c r="AA98" s="1065" t="s">
        <v>28</v>
      </c>
      <c r="AB98" s="1072">
        <f>IF((X98+Z98)&gt;=12,X98+Z98-12,X98+Z98)</f>
        <v>0</v>
      </c>
      <c r="AC98" s="1066" t="s">
        <v>28</v>
      </c>
      <c r="AD98" s="1102"/>
      <c r="AE98" s="1103"/>
      <c r="AF98" s="1104"/>
      <c r="AG98" s="1105"/>
      <c r="AH98" s="4066"/>
      <c r="AI98" s="4067"/>
      <c r="AJ98" s="4068"/>
      <c r="AK98" s="4066"/>
      <c r="AL98" s="4067"/>
      <c r="AM98" s="4067"/>
      <c r="AN98" s="4068"/>
      <c r="AO98" s="4069"/>
      <c r="AP98" s="4070"/>
      <c r="AQ98" s="4070"/>
      <c r="AR98" s="4071"/>
      <c r="AS98" s="3566"/>
      <c r="AT98" s="3567"/>
      <c r="AU98" s="3982"/>
      <c r="AV98" s="4106"/>
      <c r="AW98" s="4107"/>
      <c r="AX98" s="4108"/>
      <c r="AY98" s="954"/>
      <c r="AZ98" s="954"/>
      <c r="BA98" s="954"/>
      <c r="BB98" s="954"/>
      <c r="BC98" s="4103"/>
      <c r="BD98" s="4104"/>
      <c r="BE98" s="4104"/>
      <c r="BF98" s="4104"/>
      <c r="BG98" s="4104"/>
      <c r="BH98" s="4104"/>
      <c r="BI98" s="4104"/>
      <c r="BJ98" s="4104"/>
      <c r="BK98" s="4104"/>
      <c r="BL98" s="4105"/>
    </row>
    <row r="99" spans="1:71" s="735" customFormat="1" ht="15" customHeight="1">
      <c r="A99" s="3543">
        <v>17</v>
      </c>
      <c r="B99" s="3755"/>
      <c r="C99" s="3756"/>
      <c r="D99" s="3756"/>
      <c r="E99" s="3756"/>
      <c r="F99" s="3757"/>
      <c r="G99" s="3755"/>
      <c r="H99" s="3756"/>
      <c r="I99" s="3756"/>
      <c r="J99" s="3756"/>
      <c r="K99" s="3756"/>
      <c r="L99" s="3757"/>
      <c r="M99" s="3764"/>
      <c r="N99" s="3767"/>
      <c r="O99" s="3808"/>
      <c r="P99" s="3809"/>
      <c r="Q99" s="3810"/>
      <c r="R99" s="3808"/>
      <c r="S99" s="3809"/>
      <c r="T99" s="3810"/>
      <c r="U99" s="3814"/>
      <c r="V99" s="3815"/>
      <c r="W99" s="3815"/>
      <c r="X99" s="3818"/>
      <c r="Y99" s="3469" t="s">
        <v>99</v>
      </c>
      <c r="Z99" s="3819"/>
      <c r="AA99" s="3469" t="s">
        <v>99</v>
      </c>
      <c r="AB99" s="3983">
        <f>IF((X101+Z101)&gt;=12,X99+Z99+1,X99+Z99)</f>
        <v>0</v>
      </c>
      <c r="AC99" s="3468" t="s">
        <v>99</v>
      </c>
      <c r="AD99" s="4109"/>
      <c r="AE99" s="4110"/>
      <c r="AF99" s="4111"/>
      <c r="AG99" s="4110"/>
      <c r="AH99" s="4066"/>
      <c r="AI99" s="4067"/>
      <c r="AJ99" s="4068"/>
      <c r="AK99" s="4066"/>
      <c r="AL99" s="4067"/>
      <c r="AM99" s="4067"/>
      <c r="AN99" s="4068"/>
      <c r="AO99" s="4069"/>
      <c r="AP99" s="4070"/>
      <c r="AQ99" s="4070"/>
      <c r="AR99" s="4071"/>
      <c r="AS99" s="3566">
        <f>AF99+SUM(AH99:AR101)</f>
        <v>0</v>
      </c>
      <c r="AT99" s="3567"/>
      <c r="AU99" s="3982"/>
      <c r="AV99" s="4094"/>
      <c r="AW99" s="4095"/>
      <c r="AX99" s="4096"/>
      <c r="AY99" s="1071"/>
      <c r="AZ99" s="1071"/>
      <c r="BA99" s="1071"/>
      <c r="BB99" s="1071"/>
      <c r="BC99" s="4097"/>
      <c r="BD99" s="4098"/>
      <c r="BE99" s="4098"/>
      <c r="BF99" s="4098"/>
      <c r="BG99" s="4098"/>
      <c r="BH99" s="4098"/>
      <c r="BI99" s="4098"/>
      <c r="BJ99" s="4098"/>
      <c r="BK99" s="4098"/>
      <c r="BL99" s="4099"/>
    </row>
    <row r="100" spans="1:71" s="735" customFormat="1" ht="15" customHeight="1">
      <c r="A100" s="3543"/>
      <c r="B100" s="3758"/>
      <c r="C100" s="3759"/>
      <c r="D100" s="3759"/>
      <c r="E100" s="3759"/>
      <c r="F100" s="3760"/>
      <c r="G100" s="3761"/>
      <c r="H100" s="3762"/>
      <c r="I100" s="3762"/>
      <c r="J100" s="3762"/>
      <c r="K100" s="3762"/>
      <c r="L100" s="3763"/>
      <c r="M100" s="3765"/>
      <c r="N100" s="3768"/>
      <c r="O100" s="3795"/>
      <c r="P100" s="3796"/>
      <c r="Q100" s="3797"/>
      <c r="R100" s="3731"/>
      <c r="S100" s="3732"/>
      <c r="T100" s="3733"/>
      <c r="U100" s="3816"/>
      <c r="V100" s="3817"/>
      <c r="W100" s="3817"/>
      <c r="X100" s="3741"/>
      <c r="Y100" s="3550"/>
      <c r="Z100" s="3743"/>
      <c r="AA100" s="3550"/>
      <c r="AB100" s="3588"/>
      <c r="AC100" s="3549"/>
      <c r="AD100" s="4074"/>
      <c r="AE100" s="4075"/>
      <c r="AF100" s="4077"/>
      <c r="AG100" s="4075"/>
      <c r="AH100" s="4066"/>
      <c r="AI100" s="4067"/>
      <c r="AJ100" s="4068"/>
      <c r="AK100" s="4066"/>
      <c r="AL100" s="4067"/>
      <c r="AM100" s="4067"/>
      <c r="AN100" s="4068"/>
      <c r="AO100" s="4069"/>
      <c r="AP100" s="4070"/>
      <c r="AQ100" s="4070"/>
      <c r="AR100" s="4071"/>
      <c r="AS100" s="3566"/>
      <c r="AT100" s="3567"/>
      <c r="AU100" s="3982"/>
      <c r="AV100" s="4094"/>
      <c r="AW100" s="4095"/>
      <c r="AX100" s="4096"/>
      <c r="AY100" s="1064"/>
      <c r="AZ100" s="1064"/>
      <c r="BA100" s="1064"/>
      <c r="BB100" s="1064"/>
      <c r="BC100" s="4100"/>
      <c r="BD100" s="4101"/>
      <c r="BE100" s="4101"/>
      <c r="BF100" s="4101"/>
      <c r="BG100" s="4101"/>
      <c r="BH100" s="4101"/>
      <c r="BI100" s="4101"/>
      <c r="BJ100" s="4101"/>
      <c r="BK100" s="4101"/>
      <c r="BL100" s="4102"/>
    </row>
    <row r="101" spans="1:71" s="735" customFormat="1" ht="15" customHeight="1">
      <c r="A101" s="3543"/>
      <c r="B101" s="3775"/>
      <c r="C101" s="3776"/>
      <c r="D101" s="3777"/>
      <c r="E101" s="3778"/>
      <c r="F101" s="3779"/>
      <c r="G101" s="3758"/>
      <c r="H101" s="3759"/>
      <c r="I101" s="3759"/>
      <c r="J101" s="3759"/>
      <c r="K101" s="3759"/>
      <c r="L101" s="3760"/>
      <c r="M101" s="3766"/>
      <c r="N101" s="3769"/>
      <c r="O101" s="3798"/>
      <c r="P101" s="3799"/>
      <c r="Q101" s="3800"/>
      <c r="R101" s="3811"/>
      <c r="S101" s="3812"/>
      <c r="T101" s="3813"/>
      <c r="U101" s="3823"/>
      <c r="V101" s="3824"/>
      <c r="W101" s="3824"/>
      <c r="X101" s="1037"/>
      <c r="Y101" s="1065" t="s">
        <v>28</v>
      </c>
      <c r="Z101" s="1038"/>
      <c r="AA101" s="1065" t="s">
        <v>28</v>
      </c>
      <c r="AB101" s="1073">
        <f>IF((X101+Z101)&gt;=12,X101+Z101-12,X101+Z101)</f>
        <v>0</v>
      </c>
      <c r="AC101" s="1066" t="s">
        <v>28</v>
      </c>
      <c r="AD101" s="1102"/>
      <c r="AE101" s="1106"/>
      <c r="AF101" s="1104"/>
      <c r="AG101" s="1105"/>
      <c r="AH101" s="4066"/>
      <c r="AI101" s="4067"/>
      <c r="AJ101" s="4068"/>
      <c r="AK101" s="4066"/>
      <c r="AL101" s="4067"/>
      <c r="AM101" s="4067"/>
      <c r="AN101" s="4068"/>
      <c r="AO101" s="4069"/>
      <c r="AP101" s="4070"/>
      <c r="AQ101" s="4070"/>
      <c r="AR101" s="4071"/>
      <c r="AS101" s="3566"/>
      <c r="AT101" s="3567"/>
      <c r="AU101" s="3982"/>
      <c r="AV101" s="4106"/>
      <c r="AW101" s="4107"/>
      <c r="AX101" s="4108"/>
      <c r="AY101" s="954"/>
      <c r="AZ101" s="954"/>
      <c r="BA101" s="954"/>
      <c r="BB101" s="954"/>
      <c r="BC101" s="4103"/>
      <c r="BD101" s="4104"/>
      <c r="BE101" s="4104"/>
      <c r="BF101" s="4104"/>
      <c r="BG101" s="4104"/>
      <c r="BH101" s="4104"/>
      <c r="BI101" s="4104"/>
      <c r="BJ101" s="4104"/>
      <c r="BK101" s="4104"/>
      <c r="BL101" s="4105"/>
    </row>
    <row r="102" spans="1:71" s="735" customFormat="1" ht="15" customHeight="1">
      <c r="A102" s="3542">
        <v>18</v>
      </c>
      <c r="B102" s="3755"/>
      <c r="C102" s="3756"/>
      <c r="D102" s="3756"/>
      <c r="E102" s="3756"/>
      <c r="F102" s="3757"/>
      <c r="G102" s="3755"/>
      <c r="H102" s="3756"/>
      <c r="I102" s="3756"/>
      <c r="J102" s="3756"/>
      <c r="K102" s="3756"/>
      <c r="L102" s="3757"/>
      <c r="M102" s="3764"/>
      <c r="N102" s="3767"/>
      <c r="O102" s="3808"/>
      <c r="P102" s="3809"/>
      <c r="Q102" s="3810"/>
      <c r="R102" s="3808"/>
      <c r="S102" s="3809"/>
      <c r="T102" s="3810"/>
      <c r="U102" s="3814"/>
      <c r="V102" s="3815"/>
      <c r="W102" s="3815"/>
      <c r="X102" s="3818"/>
      <c r="Y102" s="3469" t="s">
        <v>99</v>
      </c>
      <c r="Z102" s="3819"/>
      <c r="AA102" s="3469" t="s">
        <v>99</v>
      </c>
      <c r="AB102" s="3983">
        <f>IF((X104+Z104)&gt;=12,X102+Z102+1,X102+Z102)</f>
        <v>0</v>
      </c>
      <c r="AC102" s="3468" t="s">
        <v>99</v>
      </c>
      <c r="AD102" s="4109"/>
      <c r="AE102" s="4110"/>
      <c r="AF102" s="4111"/>
      <c r="AG102" s="4110"/>
      <c r="AH102" s="4066"/>
      <c r="AI102" s="4067"/>
      <c r="AJ102" s="4068"/>
      <c r="AK102" s="4066"/>
      <c r="AL102" s="4067"/>
      <c r="AM102" s="4067"/>
      <c r="AN102" s="4068"/>
      <c r="AO102" s="4069"/>
      <c r="AP102" s="4070"/>
      <c r="AQ102" s="4070"/>
      <c r="AR102" s="4071"/>
      <c r="AS102" s="3566">
        <f>AF102+SUM(AH102:AR104)</f>
        <v>0</v>
      </c>
      <c r="AT102" s="3567"/>
      <c r="AU102" s="3982"/>
      <c r="AV102" s="4094"/>
      <c r="AW102" s="4095"/>
      <c r="AX102" s="4096"/>
      <c r="AY102" s="1071"/>
      <c r="AZ102" s="1071"/>
      <c r="BA102" s="1071"/>
      <c r="BB102" s="1071"/>
      <c r="BC102" s="4097"/>
      <c r="BD102" s="4098"/>
      <c r="BE102" s="4098"/>
      <c r="BF102" s="4098"/>
      <c r="BG102" s="4098"/>
      <c r="BH102" s="4098"/>
      <c r="BI102" s="4098"/>
      <c r="BJ102" s="4098"/>
      <c r="BK102" s="4098"/>
      <c r="BL102" s="4099"/>
    </row>
    <row r="103" spans="1:71" s="735" customFormat="1" ht="15" customHeight="1">
      <c r="A103" s="3543"/>
      <c r="B103" s="3758"/>
      <c r="C103" s="3759"/>
      <c r="D103" s="3759"/>
      <c r="E103" s="3759"/>
      <c r="F103" s="3760"/>
      <c r="G103" s="3761"/>
      <c r="H103" s="3762"/>
      <c r="I103" s="3762"/>
      <c r="J103" s="3762"/>
      <c r="K103" s="3762"/>
      <c r="L103" s="3763"/>
      <c r="M103" s="3765"/>
      <c r="N103" s="3768"/>
      <c r="O103" s="3795"/>
      <c r="P103" s="3796"/>
      <c r="Q103" s="3797"/>
      <c r="R103" s="3731"/>
      <c r="S103" s="3732"/>
      <c r="T103" s="3733"/>
      <c r="U103" s="3816"/>
      <c r="V103" s="3817"/>
      <c r="W103" s="3817"/>
      <c r="X103" s="3741"/>
      <c r="Y103" s="3550"/>
      <c r="Z103" s="3743"/>
      <c r="AA103" s="3550"/>
      <c r="AB103" s="3588"/>
      <c r="AC103" s="3549"/>
      <c r="AD103" s="4074"/>
      <c r="AE103" s="4075"/>
      <c r="AF103" s="4077"/>
      <c r="AG103" s="4075"/>
      <c r="AH103" s="4066"/>
      <c r="AI103" s="4067"/>
      <c r="AJ103" s="4068"/>
      <c r="AK103" s="4066"/>
      <c r="AL103" s="4067"/>
      <c r="AM103" s="4067"/>
      <c r="AN103" s="4068"/>
      <c r="AO103" s="4069"/>
      <c r="AP103" s="4070"/>
      <c r="AQ103" s="4070"/>
      <c r="AR103" s="4071"/>
      <c r="AS103" s="3566"/>
      <c r="AT103" s="3567"/>
      <c r="AU103" s="3982"/>
      <c r="AV103" s="4094"/>
      <c r="AW103" s="4095"/>
      <c r="AX103" s="4096"/>
      <c r="AY103" s="1064"/>
      <c r="AZ103" s="1064"/>
      <c r="BA103" s="1064"/>
      <c r="BB103" s="1064"/>
      <c r="BC103" s="4100"/>
      <c r="BD103" s="4101"/>
      <c r="BE103" s="4101"/>
      <c r="BF103" s="4101"/>
      <c r="BG103" s="4101"/>
      <c r="BH103" s="4101"/>
      <c r="BI103" s="4101"/>
      <c r="BJ103" s="4101"/>
      <c r="BK103" s="4101"/>
      <c r="BL103" s="4102"/>
    </row>
    <row r="104" spans="1:71" s="735" customFormat="1" ht="15" customHeight="1">
      <c r="A104" s="3544"/>
      <c r="B104" s="3775"/>
      <c r="C104" s="3776"/>
      <c r="D104" s="3777"/>
      <c r="E104" s="3778"/>
      <c r="F104" s="3779"/>
      <c r="G104" s="3758"/>
      <c r="H104" s="3759"/>
      <c r="I104" s="3759"/>
      <c r="J104" s="3759"/>
      <c r="K104" s="3759"/>
      <c r="L104" s="3760"/>
      <c r="M104" s="3766"/>
      <c r="N104" s="3769"/>
      <c r="O104" s="3798"/>
      <c r="P104" s="3799"/>
      <c r="Q104" s="3800"/>
      <c r="R104" s="3811"/>
      <c r="S104" s="3812"/>
      <c r="T104" s="3813"/>
      <c r="U104" s="3823"/>
      <c r="V104" s="3824"/>
      <c r="W104" s="3824"/>
      <c r="X104" s="1037"/>
      <c r="Y104" s="1065" t="s">
        <v>28</v>
      </c>
      <c r="Z104" s="1038"/>
      <c r="AA104" s="1065" t="s">
        <v>28</v>
      </c>
      <c r="AB104" s="1073">
        <f>IF((X104+Z104)&gt;=12,X104+Z104-12,X104+Z104)</f>
        <v>0</v>
      </c>
      <c r="AC104" s="1066" t="s">
        <v>28</v>
      </c>
      <c r="AD104" s="1102"/>
      <c r="AE104" s="1103"/>
      <c r="AF104" s="1104"/>
      <c r="AG104" s="1105"/>
      <c r="AH104" s="4066"/>
      <c r="AI104" s="4067"/>
      <c r="AJ104" s="4068"/>
      <c r="AK104" s="4066"/>
      <c r="AL104" s="4067"/>
      <c r="AM104" s="4067"/>
      <c r="AN104" s="4068"/>
      <c r="AO104" s="4069"/>
      <c r="AP104" s="4070"/>
      <c r="AQ104" s="4070"/>
      <c r="AR104" s="4071"/>
      <c r="AS104" s="3566"/>
      <c r="AT104" s="3567"/>
      <c r="AU104" s="3982"/>
      <c r="AV104" s="4106"/>
      <c r="AW104" s="4107"/>
      <c r="AX104" s="4108"/>
      <c r="AY104" s="954"/>
      <c r="AZ104" s="954"/>
      <c r="BA104" s="954"/>
      <c r="BB104" s="954"/>
      <c r="BC104" s="4103"/>
      <c r="BD104" s="4104"/>
      <c r="BE104" s="4104"/>
      <c r="BF104" s="4104"/>
      <c r="BG104" s="4104"/>
      <c r="BH104" s="4104"/>
      <c r="BI104" s="4104"/>
      <c r="BJ104" s="4104"/>
      <c r="BK104" s="4104"/>
      <c r="BL104" s="4105"/>
    </row>
    <row r="105" spans="1:71" s="735" customFormat="1" ht="15" customHeight="1">
      <c r="A105" s="3543">
        <v>19</v>
      </c>
      <c r="B105" s="3761"/>
      <c r="C105" s="3762"/>
      <c r="D105" s="3762"/>
      <c r="E105" s="3762"/>
      <c r="F105" s="3763"/>
      <c r="G105" s="3755"/>
      <c r="H105" s="3756"/>
      <c r="I105" s="3756"/>
      <c r="J105" s="3756"/>
      <c r="K105" s="3756"/>
      <c r="L105" s="3757"/>
      <c r="M105" s="3765"/>
      <c r="N105" s="3768"/>
      <c r="O105" s="3808"/>
      <c r="P105" s="3809"/>
      <c r="Q105" s="3810"/>
      <c r="R105" s="3731"/>
      <c r="S105" s="3732"/>
      <c r="T105" s="3733"/>
      <c r="U105" s="3816"/>
      <c r="V105" s="3817"/>
      <c r="W105" s="3817"/>
      <c r="X105" s="3741"/>
      <c r="Y105" s="3550" t="s">
        <v>99</v>
      </c>
      <c r="Z105" s="3743"/>
      <c r="AA105" s="3550" t="s">
        <v>99</v>
      </c>
      <c r="AB105" s="3983">
        <f>IF((X107+Z107)&gt;=12,X105+Z105+1,X105+Z105)</f>
        <v>0</v>
      </c>
      <c r="AC105" s="3549" t="s">
        <v>99</v>
      </c>
      <c r="AD105" s="4112"/>
      <c r="AE105" s="4113"/>
      <c r="AF105" s="4114"/>
      <c r="AG105" s="4113"/>
      <c r="AH105" s="4066"/>
      <c r="AI105" s="4067"/>
      <c r="AJ105" s="4068"/>
      <c r="AK105" s="4066"/>
      <c r="AL105" s="4067"/>
      <c r="AM105" s="4067"/>
      <c r="AN105" s="4068"/>
      <c r="AO105" s="4069"/>
      <c r="AP105" s="4070"/>
      <c r="AQ105" s="4070"/>
      <c r="AR105" s="4071"/>
      <c r="AS105" s="3566">
        <f>AF105+SUM(AH105:AR107)</f>
        <v>0</v>
      </c>
      <c r="AT105" s="3567"/>
      <c r="AU105" s="3982"/>
      <c r="AV105" s="4094"/>
      <c r="AW105" s="4095"/>
      <c r="AX105" s="4096"/>
      <c r="AY105" s="1071"/>
      <c r="AZ105" s="1071"/>
      <c r="BA105" s="1071"/>
      <c r="BB105" s="1071"/>
      <c r="BC105" s="4097"/>
      <c r="BD105" s="4098"/>
      <c r="BE105" s="4098"/>
      <c r="BF105" s="4098"/>
      <c r="BG105" s="4098"/>
      <c r="BH105" s="4098"/>
      <c r="BI105" s="4098"/>
      <c r="BJ105" s="4098"/>
      <c r="BK105" s="4098"/>
      <c r="BL105" s="4099"/>
    </row>
    <row r="106" spans="1:71" s="735" customFormat="1" ht="15" customHeight="1">
      <c r="A106" s="3543"/>
      <c r="B106" s="3758"/>
      <c r="C106" s="3759"/>
      <c r="D106" s="3759"/>
      <c r="E106" s="3759"/>
      <c r="F106" s="3760"/>
      <c r="G106" s="3761"/>
      <c r="H106" s="3762"/>
      <c r="I106" s="3762"/>
      <c r="J106" s="3762"/>
      <c r="K106" s="3762"/>
      <c r="L106" s="3763"/>
      <c r="M106" s="3765"/>
      <c r="N106" s="3768"/>
      <c r="O106" s="3795"/>
      <c r="P106" s="3796"/>
      <c r="Q106" s="3797"/>
      <c r="R106" s="3731"/>
      <c r="S106" s="3732"/>
      <c r="T106" s="3733"/>
      <c r="U106" s="3816"/>
      <c r="V106" s="3817"/>
      <c r="W106" s="3817"/>
      <c r="X106" s="3741"/>
      <c r="Y106" s="3550"/>
      <c r="Z106" s="3743"/>
      <c r="AA106" s="3550"/>
      <c r="AB106" s="3588"/>
      <c r="AC106" s="3549"/>
      <c r="AD106" s="4074"/>
      <c r="AE106" s="4075"/>
      <c r="AF106" s="4077"/>
      <c r="AG106" s="4075"/>
      <c r="AH106" s="4066"/>
      <c r="AI106" s="4067"/>
      <c r="AJ106" s="4068"/>
      <c r="AK106" s="4066"/>
      <c r="AL106" s="4067"/>
      <c r="AM106" s="4067"/>
      <c r="AN106" s="4068"/>
      <c r="AO106" s="4069"/>
      <c r="AP106" s="4070"/>
      <c r="AQ106" s="4070"/>
      <c r="AR106" s="4071"/>
      <c r="AS106" s="3566"/>
      <c r="AT106" s="3567"/>
      <c r="AU106" s="3982"/>
      <c r="AV106" s="4094"/>
      <c r="AW106" s="4095"/>
      <c r="AX106" s="4096"/>
      <c r="AY106" s="1064"/>
      <c r="AZ106" s="1064"/>
      <c r="BA106" s="1064"/>
      <c r="BB106" s="1064"/>
      <c r="BC106" s="4100"/>
      <c r="BD106" s="4101"/>
      <c r="BE106" s="4101"/>
      <c r="BF106" s="4101"/>
      <c r="BG106" s="4101"/>
      <c r="BH106" s="4101"/>
      <c r="BI106" s="4101"/>
      <c r="BJ106" s="4101"/>
      <c r="BK106" s="4101"/>
      <c r="BL106" s="4102"/>
    </row>
    <row r="107" spans="1:71" s="735" customFormat="1" ht="15" customHeight="1">
      <c r="A107" s="3543"/>
      <c r="B107" s="4115"/>
      <c r="C107" s="4116"/>
      <c r="D107" s="4117"/>
      <c r="E107" s="4118"/>
      <c r="F107" s="4119"/>
      <c r="G107" s="3758"/>
      <c r="H107" s="3759"/>
      <c r="I107" s="3759"/>
      <c r="J107" s="3759"/>
      <c r="K107" s="3759"/>
      <c r="L107" s="3760"/>
      <c r="M107" s="3765"/>
      <c r="N107" s="3768"/>
      <c r="O107" s="3798"/>
      <c r="P107" s="3799"/>
      <c r="Q107" s="3800"/>
      <c r="R107" s="3731"/>
      <c r="S107" s="3732"/>
      <c r="T107" s="3733"/>
      <c r="U107" s="3714"/>
      <c r="V107" s="3715"/>
      <c r="W107" s="3715"/>
      <c r="X107" s="1031"/>
      <c r="Y107" s="1075" t="s">
        <v>28</v>
      </c>
      <c r="Z107" s="1032"/>
      <c r="AA107" s="1075" t="s">
        <v>28</v>
      </c>
      <c r="AB107" s="1073">
        <f>IF((X107+Z107)&gt;=12,X107+Z107-12,X107+Z107)</f>
        <v>0</v>
      </c>
      <c r="AC107" s="1022" t="s">
        <v>28</v>
      </c>
      <c r="AD107" s="1107"/>
      <c r="AE107" s="1108"/>
      <c r="AF107" s="1109"/>
      <c r="AG107" s="1110"/>
      <c r="AH107" s="4066"/>
      <c r="AI107" s="4067"/>
      <c r="AJ107" s="4068"/>
      <c r="AK107" s="4066"/>
      <c r="AL107" s="4067"/>
      <c r="AM107" s="4067"/>
      <c r="AN107" s="4068"/>
      <c r="AO107" s="4069"/>
      <c r="AP107" s="4070"/>
      <c r="AQ107" s="4070"/>
      <c r="AR107" s="4071"/>
      <c r="AS107" s="3566"/>
      <c r="AT107" s="3567"/>
      <c r="AU107" s="3982"/>
      <c r="AV107" s="4106"/>
      <c r="AW107" s="4107"/>
      <c r="AX107" s="4108"/>
      <c r="AY107" s="954"/>
      <c r="AZ107" s="954"/>
      <c r="BA107" s="954"/>
      <c r="BB107" s="954"/>
      <c r="BC107" s="4103"/>
      <c r="BD107" s="4104"/>
      <c r="BE107" s="4104"/>
      <c r="BF107" s="4104"/>
      <c r="BG107" s="4104"/>
      <c r="BH107" s="4104"/>
      <c r="BI107" s="4104"/>
      <c r="BJ107" s="4104"/>
      <c r="BK107" s="4104"/>
      <c r="BL107" s="4105"/>
    </row>
    <row r="108" spans="1:71" s="735" customFormat="1" ht="15" customHeight="1">
      <c r="A108" s="3542">
        <v>20</v>
      </c>
      <c r="B108" s="3755"/>
      <c r="C108" s="3756"/>
      <c r="D108" s="3756"/>
      <c r="E108" s="3756"/>
      <c r="F108" s="3757"/>
      <c r="G108" s="3755"/>
      <c r="H108" s="3756"/>
      <c r="I108" s="3756"/>
      <c r="J108" s="3756"/>
      <c r="K108" s="3756"/>
      <c r="L108" s="3757"/>
      <c r="M108" s="3764"/>
      <c r="N108" s="3767"/>
      <c r="O108" s="3808"/>
      <c r="P108" s="3809"/>
      <c r="Q108" s="3810"/>
      <c r="R108" s="3808"/>
      <c r="S108" s="3809"/>
      <c r="T108" s="3810"/>
      <c r="U108" s="3814"/>
      <c r="V108" s="3815"/>
      <c r="W108" s="3815"/>
      <c r="X108" s="3818"/>
      <c r="Y108" s="3469" t="s">
        <v>99</v>
      </c>
      <c r="Z108" s="3819"/>
      <c r="AA108" s="3469" t="s">
        <v>99</v>
      </c>
      <c r="AB108" s="3502">
        <f>IF((X110+Z110)&gt;=12,X108+Z108+1,X108+Z108)</f>
        <v>0</v>
      </c>
      <c r="AC108" s="3468" t="s">
        <v>99</v>
      </c>
      <c r="AD108" s="4109"/>
      <c r="AE108" s="4110"/>
      <c r="AF108" s="4111"/>
      <c r="AG108" s="4110"/>
      <c r="AH108" s="4066"/>
      <c r="AI108" s="4067"/>
      <c r="AJ108" s="4068"/>
      <c r="AK108" s="4066"/>
      <c r="AL108" s="4067"/>
      <c r="AM108" s="4067"/>
      <c r="AN108" s="4068"/>
      <c r="AO108" s="4069"/>
      <c r="AP108" s="4070"/>
      <c r="AQ108" s="4070"/>
      <c r="AR108" s="4071"/>
      <c r="AS108" s="3566">
        <f>AF108+SUM(AH108:AR110)</f>
        <v>0</v>
      </c>
      <c r="AT108" s="3567"/>
      <c r="AU108" s="3982"/>
      <c r="AV108" s="4094"/>
      <c r="AW108" s="4095"/>
      <c r="AX108" s="4096"/>
      <c r="AY108" s="1071"/>
      <c r="AZ108" s="1071"/>
      <c r="BA108" s="1071"/>
      <c r="BB108" s="1071"/>
      <c r="BC108" s="4097"/>
      <c r="BD108" s="4120"/>
      <c r="BE108" s="4120"/>
      <c r="BF108" s="4120"/>
      <c r="BG108" s="4120"/>
      <c r="BH108" s="4120"/>
      <c r="BI108" s="4120"/>
      <c r="BJ108" s="4120"/>
      <c r="BK108" s="4120"/>
      <c r="BL108" s="4121"/>
    </row>
    <row r="109" spans="1:71" s="735" customFormat="1" ht="15" customHeight="1">
      <c r="A109" s="3543"/>
      <c r="B109" s="3758"/>
      <c r="C109" s="3759"/>
      <c r="D109" s="3759"/>
      <c r="E109" s="3759"/>
      <c r="F109" s="3760"/>
      <c r="G109" s="3761"/>
      <c r="H109" s="3762"/>
      <c r="I109" s="3762"/>
      <c r="J109" s="3762"/>
      <c r="K109" s="3762"/>
      <c r="L109" s="3763"/>
      <c r="M109" s="3765"/>
      <c r="N109" s="3768"/>
      <c r="O109" s="3795"/>
      <c r="P109" s="3796"/>
      <c r="Q109" s="3797"/>
      <c r="R109" s="3731"/>
      <c r="S109" s="3732"/>
      <c r="T109" s="3733"/>
      <c r="U109" s="3816"/>
      <c r="V109" s="3817"/>
      <c r="W109" s="3817"/>
      <c r="X109" s="3741"/>
      <c r="Y109" s="3550"/>
      <c r="Z109" s="3743"/>
      <c r="AA109" s="3550"/>
      <c r="AB109" s="3502"/>
      <c r="AC109" s="3549"/>
      <c r="AD109" s="4074"/>
      <c r="AE109" s="4075"/>
      <c r="AF109" s="4077"/>
      <c r="AG109" s="4075"/>
      <c r="AH109" s="4066"/>
      <c r="AI109" s="4067"/>
      <c r="AJ109" s="4068"/>
      <c r="AK109" s="4066"/>
      <c r="AL109" s="4067"/>
      <c r="AM109" s="4067"/>
      <c r="AN109" s="4068"/>
      <c r="AO109" s="4069"/>
      <c r="AP109" s="4070"/>
      <c r="AQ109" s="4070"/>
      <c r="AR109" s="4071"/>
      <c r="AS109" s="3566"/>
      <c r="AT109" s="3567"/>
      <c r="AU109" s="3982"/>
      <c r="AV109" s="4094"/>
      <c r="AW109" s="4095"/>
      <c r="AX109" s="4096"/>
      <c r="AY109" s="1064"/>
      <c r="AZ109" s="1064"/>
      <c r="BA109" s="1064"/>
      <c r="BB109" s="1064"/>
      <c r="BC109" s="4060"/>
      <c r="BD109" s="4061"/>
      <c r="BE109" s="4061"/>
      <c r="BF109" s="4061"/>
      <c r="BG109" s="4061"/>
      <c r="BH109" s="4061"/>
      <c r="BI109" s="4061"/>
      <c r="BJ109" s="4061"/>
      <c r="BK109" s="4061"/>
      <c r="BL109" s="4062"/>
    </row>
    <row r="110" spans="1:71" s="735" customFormat="1" ht="15" customHeight="1">
      <c r="A110" s="3544"/>
      <c r="B110" s="3775"/>
      <c r="C110" s="3776"/>
      <c r="D110" s="3777"/>
      <c r="E110" s="3778"/>
      <c r="F110" s="3779"/>
      <c r="G110" s="3758"/>
      <c r="H110" s="3759"/>
      <c r="I110" s="3759"/>
      <c r="J110" s="3759"/>
      <c r="K110" s="3759"/>
      <c r="L110" s="3760"/>
      <c r="M110" s="3766"/>
      <c r="N110" s="3769"/>
      <c r="O110" s="3798"/>
      <c r="P110" s="3799"/>
      <c r="Q110" s="3800"/>
      <c r="R110" s="3811"/>
      <c r="S110" s="3812"/>
      <c r="T110" s="3813"/>
      <c r="U110" s="3823"/>
      <c r="V110" s="3824"/>
      <c r="W110" s="3824"/>
      <c r="X110" s="1037"/>
      <c r="Y110" s="1065" t="s">
        <v>28</v>
      </c>
      <c r="Z110" s="1038"/>
      <c r="AA110" s="1065" t="s">
        <v>28</v>
      </c>
      <c r="AB110" s="1073">
        <f>IF((X110+Z110)&gt;=12,X110+Z110-12,X110+Z110)</f>
        <v>0</v>
      </c>
      <c r="AC110" s="1066" t="s">
        <v>28</v>
      </c>
      <c r="AD110" s="1102"/>
      <c r="AE110" s="1103"/>
      <c r="AF110" s="1104"/>
      <c r="AG110" s="1105"/>
      <c r="AH110" s="4066"/>
      <c r="AI110" s="4067"/>
      <c r="AJ110" s="4068"/>
      <c r="AK110" s="4066"/>
      <c r="AL110" s="4067"/>
      <c r="AM110" s="4067"/>
      <c r="AN110" s="4068"/>
      <c r="AO110" s="4069"/>
      <c r="AP110" s="4070"/>
      <c r="AQ110" s="4070"/>
      <c r="AR110" s="4071"/>
      <c r="AS110" s="3566"/>
      <c r="AT110" s="3567"/>
      <c r="AU110" s="3982"/>
      <c r="AV110" s="4106"/>
      <c r="AW110" s="4107"/>
      <c r="AX110" s="4108"/>
      <c r="AY110" s="954"/>
      <c r="AZ110" s="954"/>
      <c r="BA110" s="954"/>
      <c r="BB110" s="954"/>
      <c r="BC110" s="4063"/>
      <c r="BD110" s="4064"/>
      <c r="BE110" s="4064"/>
      <c r="BF110" s="4064"/>
      <c r="BG110" s="4064"/>
      <c r="BH110" s="4064"/>
      <c r="BI110" s="4064"/>
      <c r="BJ110" s="4064"/>
      <c r="BK110" s="4064"/>
      <c r="BL110" s="4065"/>
      <c r="BS110" s="1080"/>
    </row>
    <row r="111" spans="1:71" s="735" customFormat="1" ht="15" customHeight="1">
      <c r="A111" s="3543">
        <v>21</v>
      </c>
      <c r="B111" s="3761"/>
      <c r="C111" s="3762"/>
      <c r="D111" s="3762"/>
      <c r="E111" s="3762"/>
      <c r="F111" s="3763"/>
      <c r="G111" s="3755"/>
      <c r="H111" s="3756"/>
      <c r="I111" s="3756"/>
      <c r="J111" s="3756"/>
      <c r="K111" s="3756"/>
      <c r="L111" s="3757"/>
      <c r="M111" s="3765"/>
      <c r="N111" s="3768"/>
      <c r="O111" s="3808"/>
      <c r="P111" s="3809"/>
      <c r="Q111" s="3810"/>
      <c r="R111" s="3731"/>
      <c r="S111" s="3732"/>
      <c r="T111" s="3733"/>
      <c r="U111" s="3816"/>
      <c r="V111" s="3817"/>
      <c r="W111" s="3817"/>
      <c r="X111" s="3741"/>
      <c r="Y111" s="3550" t="s">
        <v>99</v>
      </c>
      <c r="Z111" s="3743"/>
      <c r="AA111" s="3550" t="s">
        <v>99</v>
      </c>
      <c r="AB111" s="3502">
        <f>IF((X113+Z113)&gt;=12,X111+Z111+1,X111+Z111)</f>
        <v>0</v>
      </c>
      <c r="AC111" s="3549" t="s">
        <v>99</v>
      </c>
      <c r="AD111" s="4112"/>
      <c r="AE111" s="4113"/>
      <c r="AF111" s="4114"/>
      <c r="AG111" s="4113"/>
      <c r="AH111" s="4066"/>
      <c r="AI111" s="4067"/>
      <c r="AJ111" s="4068"/>
      <c r="AK111" s="4066"/>
      <c r="AL111" s="4067"/>
      <c r="AM111" s="4067"/>
      <c r="AN111" s="4068"/>
      <c r="AO111" s="4069"/>
      <c r="AP111" s="4070"/>
      <c r="AQ111" s="4070"/>
      <c r="AR111" s="4071"/>
      <c r="AS111" s="3979">
        <f>AF111+SUM(AH111:AR113)</f>
        <v>0</v>
      </c>
      <c r="AT111" s="3980"/>
      <c r="AU111" s="3981"/>
      <c r="AV111" s="4094"/>
      <c r="AW111" s="4095"/>
      <c r="AX111" s="4096"/>
      <c r="AY111" s="1071"/>
      <c r="AZ111" s="1071"/>
      <c r="BA111" s="1071"/>
      <c r="BB111" s="1071"/>
      <c r="BC111" s="4097"/>
      <c r="BD111" s="4120"/>
      <c r="BE111" s="4120"/>
      <c r="BF111" s="4120"/>
      <c r="BG111" s="4120"/>
      <c r="BH111" s="4120"/>
      <c r="BI111" s="4120"/>
      <c r="BJ111" s="4120"/>
      <c r="BK111" s="4120"/>
      <c r="BL111" s="4121"/>
    </row>
    <row r="112" spans="1:71" s="735" customFormat="1" ht="15" customHeight="1">
      <c r="A112" s="3543"/>
      <c r="B112" s="3758"/>
      <c r="C112" s="3759"/>
      <c r="D112" s="3759"/>
      <c r="E112" s="3759"/>
      <c r="F112" s="3760"/>
      <c r="G112" s="3761"/>
      <c r="H112" s="3762"/>
      <c r="I112" s="3762"/>
      <c r="J112" s="3762"/>
      <c r="K112" s="3762"/>
      <c r="L112" s="3763"/>
      <c r="M112" s="3765"/>
      <c r="N112" s="3768"/>
      <c r="O112" s="3795"/>
      <c r="P112" s="3796"/>
      <c r="Q112" s="3797"/>
      <c r="R112" s="3731"/>
      <c r="S112" s="3732"/>
      <c r="T112" s="3733"/>
      <c r="U112" s="3816"/>
      <c r="V112" s="3817"/>
      <c r="W112" s="3817"/>
      <c r="X112" s="3741"/>
      <c r="Y112" s="3550"/>
      <c r="Z112" s="3743"/>
      <c r="AA112" s="3550"/>
      <c r="AB112" s="3502"/>
      <c r="AC112" s="3549"/>
      <c r="AD112" s="4074"/>
      <c r="AE112" s="4075"/>
      <c r="AF112" s="4077"/>
      <c r="AG112" s="4075"/>
      <c r="AH112" s="4066"/>
      <c r="AI112" s="4067"/>
      <c r="AJ112" s="4068"/>
      <c r="AK112" s="4066"/>
      <c r="AL112" s="4067"/>
      <c r="AM112" s="4067"/>
      <c r="AN112" s="4068"/>
      <c r="AO112" s="4069"/>
      <c r="AP112" s="4070"/>
      <c r="AQ112" s="4070"/>
      <c r="AR112" s="4071"/>
      <c r="AS112" s="3979"/>
      <c r="AT112" s="3980"/>
      <c r="AU112" s="3981"/>
      <c r="AV112" s="4094"/>
      <c r="AW112" s="4095"/>
      <c r="AX112" s="4096"/>
      <c r="AY112" s="1064"/>
      <c r="AZ112" s="1064"/>
      <c r="BA112" s="1064"/>
      <c r="BB112" s="1064"/>
      <c r="BC112" s="4060"/>
      <c r="BD112" s="4061"/>
      <c r="BE112" s="4061"/>
      <c r="BF112" s="4061"/>
      <c r="BG112" s="4061"/>
      <c r="BH112" s="4061"/>
      <c r="BI112" s="4061"/>
      <c r="BJ112" s="4061"/>
      <c r="BK112" s="4061"/>
      <c r="BL112" s="4062"/>
    </row>
    <row r="113" spans="1:70" s="735" customFormat="1" ht="15" customHeight="1" thickBot="1">
      <c r="A113" s="3543"/>
      <c r="B113" s="4115"/>
      <c r="C113" s="4116"/>
      <c r="D113" s="4117"/>
      <c r="E113" s="4118"/>
      <c r="F113" s="4119"/>
      <c r="G113" s="4131"/>
      <c r="H113" s="4132"/>
      <c r="I113" s="4132"/>
      <c r="J113" s="4132"/>
      <c r="K113" s="4132"/>
      <c r="L113" s="4133"/>
      <c r="M113" s="3765"/>
      <c r="N113" s="3768"/>
      <c r="O113" s="3798"/>
      <c r="P113" s="3799"/>
      <c r="Q113" s="3800"/>
      <c r="R113" s="3731"/>
      <c r="S113" s="3732"/>
      <c r="T113" s="3733"/>
      <c r="U113" s="3714"/>
      <c r="V113" s="3715"/>
      <c r="W113" s="3715"/>
      <c r="X113" s="1031"/>
      <c r="Y113" s="1075" t="s">
        <v>28</v>
      </c>
      <c r="Z113" s="1032"/>
      <c r="AA113" s="1075" t="s">
        <v>28</v>
      </c>
      <c r="AB113" s="978">
        <f>IF((X113+Z113)&gt;=12,X113+Z113-12,X113+Z113)</f>
        <v>0</v>
      </c>
      <c r="AC113" s="1022" t="s">
        <v>28</v>
      </c>
      <c r="AD113" s="1107"/>
      <c r="AE113" s="1108"/>
      <c r="AF113" s="1109"/>
      <c r="AG113" s="1110"/>
      <c r="AH113" s="3856"/>
      <c r="AI113" s="3857"/>
      <c r="AJ113" s="3858"/>
      <c r="AK113" s="4066"/>
      <c r="AL113" s="4067"/>
      <c r="AM113" s="4067"/>
      <c r="AN113" s="4068"/>
      <c r="AO113" s="4125"/>
      <c r="AP113" s="4126"/>
      <c r="AQ113" s="4126"/>
      <c r="AR113" s="4127"/>
      <c r="AS113" s="4045"/>
      <c r="AT113" s="4046"/>
      <c r="AU113" s="4047"/>
      <c r="AV113" s="4128"/>
      <c r="AW113" s="4129"/>
      <c r="AX113" s="4130"/>
      <c r="AY113" s="1081"/>
      <c r="AZ113" s="1081"/>
      <c r="BA113" s="1081"/>
      <c r="BB113" s="1081"/>
      <c r="BC113" s="4122"/>
      <c r="BD113" s="4123"/>
      <c r="BE113" s="4123"/>
      <c r="BF113" s="4123"/>
      <c r="BG113" s="4123"/>
      <c r="BH113" s="4123"/>
      <c r="BI113" s="4123"/>
      <c r="BJ113" s="4123"/>
      <c r="BK113" s="4123"/>
      <c r="BL113" s="4124"/>
    </row>
    <row r="114" spans="1:70" s="735" customFormat="1" ht="14.1" customHeight="1">
      <c r="A114" s="3662" t="s">
        <v>963</v>
      </c>
      <c r="B114" s="3663"/>
      <c r="C114" s="3663"/>
      <c r="D114" s="3663"/>
      <c r="E114" s="3663"/>
      <c r="F114" s="3663"/>
      <c r="G114" s="3663"/>
      <c r="H114" s="3663"/>
      <c r="I114" s="3663"/>
      <c r="J114" s="3663"/>
      <c r="K114" s="3663"/>
      <c r="L114" s="3663"/>
      <c r="M114" s="3663"/>
      <c r="N114" s="3663"/>
      <c r="O114" s="3663"/>
      <c r="P114" s="3663"/>
      <c r="Q114" s="3663"/>
      <c r="R114" s="3663"/>
      <c r="S114" s="3663"/>
      <c r="T114" s="3663"/>
      <c r="U114" s="3663"/>
      <c r="V114" s="3663"/>
      <c r="W114" s="3664"/>
      <c r="X114" s="1082" t="str">
        <f>IFERROR((X93+X96+X99+X102+X105+X108+X111)/COUNTA(G93:L113),"")</f>
        <v/>
      </c>
      <c r="Y114" s="1083" t="s">
        <v>99</v>
      </c>
      <c r="Z114" s="1084" t="str">
        <f>IFERROR((Z93+Z96+Z99+Z102+Z105+Z108+Z111)/COUNTA(G93:L113),"")</f>
        <v/>
      </c>
      <c r="AA114" s="1083" t="s">
        <v>99</v>
      </c>
      <c r="AB114" s="984">
        <f>BP115</f>
        <v>0</v>
      </c>
      <c r="AC114" s="1083" t="s">
        <v>99</v>
      </c>
      <c r="AD114" s="4023" t="str">
        <f>IFERROR(AVERAGE(AD93,AD96,AD99,AD102,AD105,AD108,AD111),"")</f>
        <v/>
      </c>
      <c r="AE114" s="4024"/>
      <c r="AF114" s="4023" t="str">
        <f>IFERROR(AVERAGE(AF93,AF96,AF99,AF102,AF105,AF108,AF111),"")</f>
        <v/>
      </c>
      <c r="AG114" s="4024"/>
      <c r="AH114" s="4027"/>
      <c r="AI114" s="4028"/>
      <c r="AJ114" s="4028"/>
      <c r="AK114" s="4028"/>
      <c r="AL114" s="4028"/>
      <c r="AM114" s="4028"/>
      <c r="AN114" s="4028"/>
      <c r="AO114" s="4028"/>
      <c r="AP114" s="4028"/>
      <c r="AQ114" s="4028"/>
      <c r="AR114" s="4029"/>
      <c r="AS114" s="4033" t="str">
        <f>IFERROR(SUM(AS93:AU113)/COUNTA(G93:L113),"")</f>
        <v/>
      </c>
      <c r="AT114" s="4034"/>
      <c r="AU114" s="4035"/>
      <c r="AV114" s="4039" t="str">
        <f>IFERROR(AVERAGE(AV93,AV96,AV99,AV102,AV105,AV108,AV111),"")</f>
        <v/>
      </c>
      <c r="AW114" s="4040"/>
      <c r="AX114" s="4041"/>
      <c r="AY114" s="4010"/>
      <c r="AZ114" s="4011"/>
      <c r="BA114" s="4011"/>
      <c r="BB114" s="4012"/>
      <c r="BC114" s="4010" t="str">
        <f>IFERROR(AVERAGE(BC93,BC96,BC99,BC102,#REF!,BC108,BC111),"")</f>
        <v/>
      </c>
      <c r="BD114" s="4011"/>
      <c r="BE114" s="4011"/>
      <c r="BF114" s="4011"/>
      <c r="BG114" s="4011"/>
      <c r="BH114" s="4011"/>
      <c r="BI114" s="4011"/>
      <c r="BJ114" s="4011"/>
      <c r="BK114" s="4011"/>
      <c r="BL114" s="4012"/>
      <c r="BO114" s="1085">
        <f>INT(BO115/12)</f>
        <v>0</v>
      </c>
      <c r="BP114" s="1085">
        <f>MOD(BO115,12)</f>
        <v>0</v>
      </c>
    </row>
    <row r="115" spans="1:70" ht="14.1" customHeight="1" thickBot="1">
      <c r="A115" s="3665"/>
      <c r="B115" s="3666"/>
      <c r="C115" s="3666"/>
      <c r="D115" s="3666"/>
      <c r="E115" s="3666"/>
      <c r="F115" s="3666"/>
      <c r="G115" s="3666"/>
      <c r="H115" s="3666"/>
      <c r="I115" s="3666"/>
      <c r="J115" s="3666"/>
      <c r="K115" s="3666"/>
      <c r="L115" s="3666"/>
      <c r="M115" s="3666"/>
      <c r="N115" s="3666"/>
      <c r="O115" s="3666"/>
      <c r="P115" s="3666"/>
      <c r="Q115" s="3666"/>
      <c r="R115" s="3666"/>
      <c r="S115" s="3666"/>
      <c r="T115" s="3666"/>
      <c r="U115" s="3666"/>
      <c r="V115" s="3666"/>
      <c r="W115" s="3667"/>
      <c r="X115" s="1086" t="str">
        <f>IFERROR((X95+X98+X101+X104+X107+X110+X113)/COUNTA(G93:L113),"")</f>
        <v/>
      </c>
      <c r="Y115" s="1087" t="s">
        <v>28</v>
      </c>
      <c r="Z115" s="1086" t="str">
        <f>IFERROR((Z95+Z98+Z101+Z104+Z107+Z110+Z113)/COUNTA(G93:L113),"")</f>
        <v/>
      </c>
      <c r="AA115" s="1087" t="s">
        <v>28</v>
      </c>
      <c r="AB115" s="989">
        <f>BP114</f>
        <v>0</v>
      </c>
      <c r="AC115" s="1087" t="s">
        <v>28</v>
      </c>
      <c r="AD115" s="4025"/>
      <c r="AE115" s="4026"/>
      <c r="AF115" s="4025"/>
      <c r="AG115" s="4026"/>
      <c r="AH115" s="4030"/>
      <c r="AI115" s="4031"/>
      <c r="AJ115" s="4031"/>
      <c r="AK115" s="4031"/>
      <c r="AL115" s="4031"/>
      <c r="AM115" s="4031"/>
      <c r="AN115" s="4031"/>
      <c r="AO115" s="4031"/>
      <c r="AP115" s="4031"/>
      <c r="AQ115" s="4031"/>
      <c r="AR115" s="4032"/>
      <c r="AS115" s="4036"/>
      <c r="AT115" s="4037"/>
      <c r="AU115" s="4038"/>
      <c r="AV115" s="4042"/>
      <c r="AW115" s="4043"/>
      <c r="AX115" s="4044"/>
      <c r="AY115" s="4013"/>
      <c r="AZ115" s="4014"/>
      <c r="BA115" s="4014"/>
      <c r="BB115" s="4015"/>
      <c r="BC115" s="4013"/>
      <c r="BD115" s="4014"/>
      <c r="BE115" s="4014"/>
      <c r="BF115" s="4014"/>
      <c r="BG115" s="4014"/>
      <c r="BH115" s="4014"/>
      <c r="BI115" s="4014"/>
      <c r="BJ115" s="4014"/>
      <c r="BK115" s="4014"/>
      <c r="BL115" s="4015"/>
      <c r="BM115" s="1088"/>
      <c r="BN115" s="1088"/>
      <c r="BO115" s="1085">
        <f>IFERROR(SUM(AB95,AB98,AB101,AB104,AB107,AB110,AB113)/COUNTA(G93:L113),0)</f>
        <v>0</v>
      </c>
      <c r="BP115" s="1085">
        <f>IFERROR(SUM(AB93,AB96,AB99,AB102,AB105,AB108,AB111)/COUNTA(G93:L113),0)</f>
        <v>0</v>
      </c>
      <c r="BQ115" s="1088"/>
      <c r="BR115" s="1088"/>
    </row>
    <row r="116" spans="1:70" s="735" customFormat="1" ht="14.1" customHeight="1">
      <c r="A116" s="1968" t="s">
        <v>91</v>
      </c>
      <c r="B116" s="1968"/>
      <c r="C116" s="992" t="s">
        <v>92</v>
      </c>
      <c r="D116" s="3628" t="s">
        <v>1654</v>
      </c>
      <c r="E116" s="3628"/>
      <c r="F116" s="3628"/>
      <c r="G116" s="3628"/>
      <c r="H116" s="3628"/>
      <c r="I116" s="3628"/>
      <c r="J116" s="3628"/>
      <c r="K116" s="3628"/>
      <c r="L116" s="3628"/>
      <c r="M116" s="3628"/>
      <c r="N116" s="3628"/>
      <c r="O116" s="3628"/>
      <c r="P116" s="3628"/>
      <c r="Q116" s="3628"/>
      <c r="R116" s="3628"/>
      <c r="S116" s="3628"/>
      <c r="T116" s="3628"/>
      <c r="U116" s="3628"/>
      <c r="V116" s="3628"/>
      <c r="W116" s="3628"/>
      <c r="X116" s="3628"/>
      <c r="Y116" s="3628"/>
      <c r="Z116" s="3628"/>
      <c r="AA116" s="3628"/>
      <c r="AB116" s="3628"/>
      <c r="AC116" s="3628"/>
      <c r="AD116" s="3628"/>
      <c r="AE116" s="3628"/>
      <c r="AF116" s="3628"/>
      <c r="AG116" s="3628"/>
      <c r="AH116" s="3628"/>
      <c r="AI116" s="3628"/>
      <c r="AJ116" s="3628"/>
      <c r="AK116" s="3628"/>
      <c r="AL116" s="3628"/>
      <c r="AM116" s="3628"/>
      <c r="AN116" s="3628"/>
      <c r="AO116" s="3628"/>
      <c r="AP116" s="3628"/>
      <c r="AQ116" s="3628"/>
      <c r="AR116" s="3628"/>
      <c r="AS116" s="3628"/>
      <c r="AT116" s="3628"/>
      <c r="AU116" s="3628"/>
      <c r="AV116" s="3628"/>
      <c r="AW116" s="3628"/>
      <c r="AX116" s="3628"/>
      <c r="AY116" s="3628"/>
      <c r="AZ116" s="3628"/>
      <c r="BA116" s="3628"/>
      <c r="BB116" s="3628"/>
      <c r="BC116" s="3628"/>
      <c r="BD116" s="3628"/>
      <c r="BE116" s="3628"/>
      <c r="BF116" s="3628"/>
      <c r="BG116" s="3628"/>
      <c r="BH116" s="3628"/>
      <c r="BI116" s="3628"/>
      <c r="BJ116" s="724"/>
      <c r="BK116" s="724"/>
    </row>
    <row r="117" spans="1:70" s="735" customFormat="1" ht="14.1" customHeight="1">
      <c r="A117" s="725"/>
      <c r="B117" s="725"/>
      <c r="C117" s="992"/>
      <c r="D117" s="1603"/>
      <c r="E117" s="1603"/>
      <c r="F117" s="1603"/>
      <c r="G117" s="1603"/>
      <c r="H117" s="1603"/>
      <c r="I117" s="1603"/>
      <c r="J117" s="1603"/>
      <c r="K117" s="1603"/>
      <c r="L117" s="1603"/>
      <c r="M117" s="1603"/>
      <c r="N117" s="1603"/>
      <c r="O117" s="1603"/>
      <c r="P117" s="1603"/>
      <c r="Q117" s="1603"/>
      <c r="R117" s="1603"/>
      <c r="S117" s="1603"/>
      <c r="T117" s="1603"/>
      <c r="U117" s="1603"/>
      <c r="V117" s="1603"/>
      <c r="W117" s="1603"/>
      <c r="X117" s="1603"/>
      <c r="Y117" s="1603"/>
      <c r="Z117" s="1603"/>
      <c r="AA117" s="1603"/>
      <c r="AB117" s="1603"/>
      <c r="AC117" s="1603"/>
      <c r="AD117" s="1603"/>
      <c r="AE117" s="1603"/>
      <c r="AF117" s="1603"/>
      <c r="AG117" s="1603"/>
      <c r="AH117" s="1603"/>
      <c r="AI117" s="1603"/>
      <c r="AJ117" s="1603"/>
      <c r="AK117" s="1603"/>
      <c r="AL117" s="1603"/>
      <c r="AM117" s="1603"/>
      <c r="AN117" s="1603"/>
      <c r="AO117" s="1603"/>
      <c r="AP117" s="1603"/>
      <c r="AQ117" s="1603"/>
      <c r="AR117" s="1603"/>
      <c r="AS117" s="1603"/>
      <c r="AT117" s="1603"/>
      <c r="AU117" s="1603"/>
      <c r="AV117" s="1603"/>
      <c r="AW117" s="1603"/>
      <c r="AX117" s="1603"/>
      <c r="AY117" s="1603"/>
      <c r="AZ117" s="1603"/>
      <c r="BA117" s="1603"/>
      <c r="BB117" s="1603"/>
      <c r="BC117" s="1603"/>
      <c r="BD117" s="1603"/>
      <c r="BE117" s="1603"/>
      <c r="BF117" s="1603"/>
      <c r="BG117" s="1603"/>
      <c r="BH117" s="1603"/>
      <c r="BI117" s="1603"/>
      <c r="BJ117" s="724"/>
      <c r="BK117" s="724"/>
    </row>
    <row r="118" spans="1:70" s="735" customFormat="1" ht="12" customHeight="1">
      <c r="C118" s="993" t="s">
        <v>1442</v>
      </c>
      <c r="D118" s="4016" t="s">
        <v>1432</v>
      </c>
      <c r="E118" s="4016"/>
      <c r="F118" s="4016"/>
      <c r="G118" s="4016"/>
      <c r="H118" s="4016"/>
      <c r="I118" s="4016"/>
      <c r="J118" s="4016"/>
      <c r="K118" s="4016"/>
      <c r="L118" s="4016"/>
      <c r="M118" s="4016"/>
      <c r="N118" s="4016"/>
      <c r="O118" s="4016"/>
      <c r="P118" s="4016"/>
      <c r="Q118" s="4016"/>
      <c r="R118" s="4016"/>
      <c r="S118" s="4016"/>
      <c r="T118" s="4016"/>
      <c r="U118" s="4016"/>
      <c r="V118" s="4016"/>
      <c r="W118" s="4016"/>
      <c r="X118" s="4016"/>
      <c r="Y118" s="4016"/>
      <c r="Z118" s="4016"/>
      <c r="AA118" s="4016"/>
      <c r="AB118" s="4016"/>
      <c r="AC118" s="4016"/>
      <c r="AD118" s="4016"/>
      <c r="AE118" s="4016"/>
      <c r="AF118" s="4016"/>
      <c r="AG118" s="4016"/>
      <c r="AH118" s="4016"/>
      <c r="AI118" s="4016"/>
      <c r="AJ118" s="4016"/>
      <c r="AK118" s="4016"/>
      <c r="AL118" s="4016"/>
      <c r="AM118" s="4016"/>
      <c r="AN118" s="4016"/>
      <c r="AO118" s="4016"/>
      <c r="AP118" s="4016"/>
      <c r="AQ118" s="4016"/>
      <c r="AR118" s="4016"/>
      <c r="AS118" s="4016"/>
      <c r="AT118" s="4016"/>
      <c r="AU118" s="4016"/>
      <c r="AV118" s="4016"/>
      <c r="AW118" s="4016"/>
      <c r="AX118" s="4016"/>
      <c r="AY118" s="4016"/>
      <c r="AZ118" s="4016"/>
      <c r="BA118" s="4016"/>
      <c r="BB118" s="4016"/>
      <c r="BC118" s="4016"/>
      <c r="BD118" s="4016"/>
      <c r="BE118" s="4016"/>
      <c r="BF118" s="4016"/>
      <c r="BG118" s="4016"/>
      <c r="BH118" s="4016"/>
      <c r="BI118" s="4016"/>
      <c r="BJ118" s="1030"/>
      <c r="BK118" s="1030"/>
      <c r="BL118" s="1029"/>
    </row>
    <row r="119" spans="1:70" s="735" customFormat="1" ht="12" customHeight="1">
      <c r="B119" s="994"/>
      <c r="C119" s="4006" t="s">
        <v>267</v>
      </c>
      <c r="D119" s="2134" t="s">
        <v>1646</v>
      </c>
      <c r="E119" s="2134"/>
      <c r="F119" s="2134"/>
      <c r="G119" s="2134"/>
      <c r="H119" s="2134"/>
      <c r="I119" s="2134"/>
      <c r="J119" s="2134"/>
      <c r="K119" s="2134"/>
      <c r="L119" s="2134"/>
      <c r="M119" s="2134"/>
      <c r="N119" s="2134"/>
      <c r="O119" s="2134"/>
      <c r="P119" s="2134"/>
      <c r="Q119" s="2134"/>
      <c r="R119" s="2134"/>
      <c r="S119" s="2134"/>
      <c r="T119" s="2134"/>
      <c r="U119" s="2134"/>
      <c r="V119" s="2134"/>
      <c r="W119" s="2134"/>
      <c r="X119" s="2134"/>
      <c r="Y119" s="2134"/>
      <c r="Z119" s="2134"/>
      <c r="AA119" s="2134"/>
      <c r="AB119" s="2134"/>
      <c r="AC119" s="2134"/>
      <c r="AD119" s="2134"/>
      <c r="AE119" s="2134"/>
      <c r="AF119" s="2134"/>
      <c r="AG119" s="2134"/>
      <c r="AH119" s="2134"/>
      <c r="AI119" s="2134"/>
      <c r="AJ119" s="2134"/>
      <c r="AK119" s="2134"/>
      <c r="AL119" s="2134"/>
      <c r="AM119" s="2134"/>
      <c r="AN119" s="2134"/>
      <c r="AO119" s="2134"/>
      <c r="AP119" s="2134"/>
      <c r="AQ119" s="2134"/>
      <c r="AR119" s="2134"/>
      <c r="AS119" s="2134"/>
      <c r="AT119" s="2134"/>
      <c r="AU119" s="2134"/>
      <c r="AV119" s="2134"/>
      <c r="AW119" s="2134"/>
      <c r="AX119" s="2134"/>
      <c r="AY119" s="2134"/>
      <c r="AZ119" s="2134"/>
      <c r="BA119" s="2134"/>
      <c r="BB119" s="2134"/>
      <c r="BC119" s="2134"/>
      <c r="BD119" s="2134"/>
      <c r="BE119" s="2134"/>
      <c r="BF119" s="2134"/>
      <c r="BG119" s="2134"/>
      <c r="BH119" s="2134"/>
      <c r="BI119" s="2134"/>
      <c r="BJ119" s="732"/>
      <c r="BK119" s="732"/>
      <c r="BL119" s="1029"/>
    </row>
    <row r="120" spans="1:70" s="735" customFormat="1" ht="12" customHeight="1">
      <c r="C120" s="4006"/>
      <c r="D120" s="2134"/>
      <c r="E120" s="2134"/>
      <c r="F120" s="2134"/>
      <c r="G120" s="2134"/>
      <c r="H120" s="2134"/>
      <c r="I120" s="2134"/>
      <c r="J120" s="2134"/>
      <c r="K120" s="2134"/>
      <c r="L120" s="2134"/>
      <c r="M120" s="2134"/>
      <c r="N120" s="2134"/>
      <c r="O120" s="2134"/>
      <c r="P120" s="2134"/>
      <c r="Q120" s="2134"/>
      <c r="R120" s="2134"/>
      <c r="S120" s="2134"/>
      <c r="T120" s="2134"/>
      <c r="U120" s="2134"/>
      <c r="V120" s="2134"/>
      <c r="W120" s="2134"/>
      <c r="X120" s="2134"/>
      <c r="Y120" s="2134"/>
      <c r="Z120" s="2134"/>
      <c r="AA120" s="2134"/>
      <c r="AB120" s="2134"/>
      <c r="AC120" s="2134"/>
      <c r="AD120" s="2134"/>
      <c r="AE120" s="2134"/>
      <c r="AF120" s="2134"/>
      <c r="AG120" s="2134"/>
      <c r="AH120" s="2134"/>
      <c r="AI120" s="2134"/>
      <c r="AJ120" s="2134"/>
      <c r="AK120" s="2134"/>
      <c r="AL120" s="2134"/>
      <c r="AM120" s="2134"/>
      <c r="AN120" s="2134"/>
      <c r="AO120" s="2134"/>
      <c r="AP120" s="2134"/>
      <c r="AQ120" s="2134"/>
      <c r="AR120" s="2134"/>
      <c r="AS120" s="2134"/>
      <c r="AT120" s="2134"/>
      <c r="AU120" s="2134"/>
      <c r="AV120" s="2134"/>
      <c r="AW120" s="2134"/>
      <c r="AX120" s="2134"/>
      <c r="AY120" s="2134"/>
      <c r="AZ120" s="2134"/>
      <c r="BA120" s="2134"/>
      <c r="BB120" s="2134"/>
      <c r="BC120" s="2134"/>
      <c r="BD120" s="2134"/>
      <c r="BE120" s="2134"/>
      <c r="BF120" s="2134"/>
      <c r="BG120" s="2134"/>
      <c r="BH120" s="2134"/>
      <c r="BI120" s="2134"/>
      <c r="BJ120" s="732"/>
      <c r="BK120" s="732"/>
      <c r="BL120" s="1029"/>
    </row>
    <row r="121" spans="1:70" s="735" customFormat="1" ht="12" customHeight="1">
      <c r="C121" s="4007" t="s">
        <v>268</v>
      </c>
      <c r="D121" s="2134" t="s">
        <v>1293</v>
      </c>
      <c r="E121" s="2134"/>
      <c r="F121" s="2134"/>
      <c r="G121" s="2134"/>
      <c r="H121" s="2134"/>
      <c r="I121" s="2134"/>
      <c r="J121" s="2134"/>
      <c r="K121" s="2134"/>
      <c r="L121" s="2134"/>
      <c r="M121" s="2134"/>
      <c r="N121" s="2134"/>
      <c r="O121" s="2134"/>
      <c r="P121" s="2134"/>
      <c r="Q121" s="2134"/>
      <c r="R121" s="2134"/>
      <c r="S121" s="2134"/>
      <c r="T121" s="2134"/>
      <c r="U121" s="2134"/>
      <c r="V121" s="2134"/>
      <c r="W121" s="2134"/>
      <c r="X121" s="2134"/>
      <c r="Y121" s="2134"/>
      <c r="Z121" s="2134"/>
      <c r="AA121" s="2134"/>
      <c r="AB121" s="2134"/>
      <c r="AC121" s="2134"/>
      <c r="AD121" s="2134"/>
      <c r="AE121" s="2134"/>
      <c r="AF121" s="2134"/>
      <c r="AG121" s="2134"/>
      <c r="AH121" s="2134"/>
      <c r="AI121" s="2134"/>
      <c r="AJ121" s="2134"/>
      <c r="AK121" s="2134"/>
      <c r="AL121" s="2134"/>
      <c r="AM121" s="2134"/>
      <c r="AN121" s="2134"/>
      <c r="AO121" s="2134"/>
      <c r="AP121" s="2134"/>
      <c r="AQ121" s="2134"/>
      <c r="AR121" s="2134"/>
      <c r="AS121" s="2134"/>
      <c r="AT121" s="2134"/>
      <c r="AU121" s="2134"/>
      <c r="AV121" s="2134"/>
      <c r="AW121" s="2134"/>
      <c r="AX121" s="2134"/>
      <c r="AY121" s="2134"/>
      <c r="AZ121" s="2134"/>
      <c r="BA121" s="2134"/>
      <c r="BB121" s="2134"/>
      <c r="BC121" s="2134"/>
      <c r="BD121" s="2134"/>
      <c r="BE121" s="2134"/>
      <c r="BF121" s="2134"/>
      <c r="BG121" s="2134"/>
      <c r="BH121" s="2134"/>
      <c r="BI121" s="2134"/>
      <c r="BJ121" s="732"/>
      <c r="BK121" s="732"/>
      <c r="BL121" s="1029"/>
    </row>
    <row r="122" spans="1:70" s="735" customFormat="1" ht="12" customHeight="1">
      <c r="C122" s="4008"/>
      <c r="D122" s="2134"/>
      <c r="E122" s="2134"/>
      <c r="F122" s="2134"/>
      <c r="G122" s="2134"/>
      <c r="H122" s="2134"/>
      <c r="I122" s="2134"/>
      <c r="J122" s="2134"/>
      <c r="K122" s="2134"/>
      <c r="L122" s="2134"/>
      <c r="M122" s="2134"/>
      <c r="N122" s="2134"/>
      <c r="O122" s="2134"/>
      <c r="P122" s="2134"/>
      <c r="Q122" s="2134"/>
      <c r="R122" s="2134"/>
      <c r="S122" s="2134"/>
      <c r="T122" s="2134"/>
      <c r="U122" s="2134"/>
      <c r="V122" s="2134"/>
      <c r="W122" s="2134"/>
      <c r="X122" s="2134"/>
      <c r="Y122" s="2134"/>
      <c r="Z122" s="2134"/>
      <c r="AA122" s="2134"/>
      <c r="AB122" s="2134"/>
      <c r="AC122" s="2134"/>
      <c r="AD122" s="2134"/>
      <c r="AE122" s="2134"/>
      <c r="AF122" s="2134"/>
      <c r="AG122" s="2134"/>
      <c r="AH122" s="2134"/>
      <c r="AI122" s="2134"/>
      <c r="AJ122" s="2134"/>
      <c r="AK122" s="2134"/>
      <c r="AL122" s="2134"/>
      <c r="AM122" s="2134"/>
      <c r="AN122" s="2134"/>
      <c r="AO122" s="2134"/>
      <c r="AP122" s="2134"/>
      <c r="AQ122" s="2134"/>
      <c r="AR122" s="2134"/>
      <c r="AS122" s="2134"/>
      <c r="AT122" s="2134"/>
      <c r="AU122" s="2134"/>
      <c r="AV122" s="2134"/>
      <c r="AW122" s="2134"/>
      <c r="AX122" s="2134"/>
      <c r="AY122" s="2134"/>
      <c r="AZ122" s="2134"/>
      <c r="BA122" s="2134"/>
      <c r="BB122" s="2134"/>
      <c r="BC122" s="2134"/>
      <c r="BD122" s="2134"/>
      <c r="BE122" s="2134"/>
      <c r="BF122" s="2134"/>
      <c r="BG122" s="2134"/>
      <c r="BH122" s="2134"/>
      <c r="BI122" s="2134"/>
      <c r="BJ122" s="732"/>
      <c r="BK122" s="732"/>
    </row>
    <row r="123" spans="1:70" s="735" customFormat="1" ht="12" customHeight="1">
      <c r="C123" s="995" t="s">
        <v>1443</v>
      </c>
      <c r="D123" s="3626" t="s">
        <v>1440</v>
      </c>
      <c r="E123" s="3626"/>
      <c r="F123" s="3626"/>
      <c r="G123" s="3626"/>
      <c r="H123" s="3626"/>
      <c r="I123" s="3626"/>
      <c r="J123" s="3626"/>
      <c r="K123" s="3626"/>
      <c r="L123" s="3626"/>
      <c r="M123" s="3626"/>
      <c r="N123" s="3626"/>
      <c r="O123" s="3626"/>
      <c r="P123" s="3626"/>
      <c r="Q123" s="3626"/>
      <c r="R123" s="3626"/>
      <c r="S123" s="3626"/>
      <c r="T123" s="3626"/>
      <c r="U123" s="3626"/>
      <c r="V123" s="3626"/>
      <c r="W123" s="3626"/>
      <c r="X123" s="3626"/>
      <c r="Y123" s="3626"/>
      <c r="Z123" s="3626"/>
      <c r="AA123" s="3626"/>
      <c r="AB123" s="3626"/>
      <c r="AC123" s="3626"/>
      <c r="AD123" s="3626"/>
      <c r="AE123" s="3626"/>
      <c r="AF123" s="3626"/>
      <c r="AG123" s="3626"/>
      <c r="AH123" s="3626"/>
      <c r="AI123" s="3626"/>
      <c r="AJ123" s="3626"/>
      <c r="AK123" s="3626"/>
      <c r="AL123" s="3626"/>
      <c r="AM123" s="3626"/>
      <c r="AN123" s="3626"/>
      <c r="AO123" s="3626"/>
      <c r="AP123" s="3626"/>
      <c r="AQ123" s="3626"/>
      <c r="AR123" s="3626"/>
      <c r="AS123" s="3626"/>
      <c r="AT123" s="3626"/>
      <c r="AU123" s="3626"/>
      <c r="AV123" s="3626"/>
      <c r="AW123" s="3626"/>
      <c r="AX123" s="3626"/>
      <c r="AY123" s="3626"/>
      <c r="AZ123" s="3626"/>
      <c r="BA123" s="3626"/>
      <c r="BB123" s="3626"/>
      <c r="BC123" s="3626"/>
      <c r="BD123" s="3626"/>
      <c r="BE123" s="3626"/>
      <c r="BF123" s="3626"/>
      <c r="BG123" s="3626"/>
      <c r="BH123" s="3626"/>
      <c r="BI123" s="3626"/>
      <c r="BJ123" s="996"/>
      <c r="BK123" s="996"/>
    </row>
    <row r="124" spans="1:70">
      <c r="C124" s="995"/>
      <c r="D124" s="735"/>
      <c r="E124" s="735"/>
      <c r="F124" s="735"/>
      <c r="G124" s="735"/>
      <c r="H124" s="735"/>
      <c r="I124" s="735"/>
      <c r="J124" s="735"/>
      <c r="K124" s="735"/>
      <c r="L124" s="735"/>
      <c r="M124" s="735"/>
      <c r="N124" s="735"/>
      <c r="O124" s="735"/>
      <c r="P124" s="735"/>
      <c r="Q124" s="735"/>
      <c r="R124" s="735"/>
      <c r="S124" s="735"/>
      <c r="T124" s="735"/>
      <c r="U124" s="735"/>
      <c r="V124" s="735"/>
      <c r="W124" s="735"/>
      <c r="X124" s="735"/>
      <c r="Y124" s="735"/>
      <c r="Z124" s="735"/>
      <c r="AA124" s="735"/>
      <c r="AB124" s="735"/>
      <c r="AC124" s="735"/>
      <c r="AD124" s="735"/>
      <c r="AE124" s="735"/>
      <c r="AF124" s="735"/>
      <c r="AG124" s="735"/>
      <c r="AH124" s="735"/>
      <c r="AI124" s="735"/>
      <c r="AJ124" s="735"/>
      <c r="AK124" s="735"/>
      <c r="AL124" s="735"/>
      <c r="AM124" s="735"/>
      <c r="AN124" s="735"/>
      <c r="AO124" s="735"/>
      <c r="AP124" s="735"/>
      <c r="AQ124" s="735"/>
      <c r="AR124" s="735"/>
      <c r="AS124" s="735"/>
      <c r="AT124" s="735"/>
      <c r="AU124" s="735"/>
      <c r="AV124" s="735"/>
      <c r="AW124" s="735"/>
      <c r="AX124" s="735"/>
      <c r="AY124" s="735"/>
      <c r="AZ124" s="735"/>
      <c r="BA124" s="735"/>
      <c r="BB124" s="735"/>
      <c r="BC124" s="735"/>
      <c r="BD124" s="735"/>
      <c r="BE124" s="735"/>
      <c r="BF124" s="735"/>
      <c r="BG124" s="735"/>
      <c r="BH124" s="735"/>
      <c r="BI124" s="735"/>
      <c r="BJ124" s="735"/>
      <c r="BK124" s="735"/>
    </row>
    <row r="125" spans="1:70">
      <c r="A125" s="997"/>
      <c r="B125" s="998"/>
      <c r="C125" s="998"/>
      <c r="D125" s="998"/>
      <c r="E125" s="998"/>
      <c r="F125" s="998"/>
      <c r="G125" s="998"/>
      <c r="H125" s="998"/>
      <c r="I125" s="998"/>
      <c r="J125" s="998"/>
      <c r="K125" s="998"/>
      <c r="L125" s="998"/>
      <c r="M125" s="998"/>
      <c r="N125" s="998"/>
      <c r="O125" s="998"/>
      <c r="P125" s="998"/>
      <c r="Q125" s="998"/>
      <c r="R125" s="998"/>
      <c r="S125" s="998"/>
      <c r="T125" s="998"/>
      <c r="U125" s="998"/>
      <c r="V125" s="998"/>
      <c r="W125" s="998"/>
      <c r="X125" s="998"/>
      <c r="Y125" s="998"/>
      <c r="Z125" s="998"/>
      <c r="AA125" s="998"/>
      <c r="AB125" s="998"/>
      <c r="AC125" s="998"/>
      <c r="AD125" s="998"/>
      <c r="AE125" s="998"/>
      <c r="AF125" s="998"/>
      <c r="AG125" s="998"/>
      <c r="AH125" s="998"/>
      <c r="AI125" s="998"/>
      <c r="AJ125" s="998"/>
      <c r="AK125" s="998"/>
      <c r="AL125" s="998"/>
      <c r="AM125" s="998"/>
      <c r="AN125" s="998"/>
      <c r="AO125" s="998"/>
      <c r="AP125" s="998"/>
      <c r="AQ125" s="998"/>
      <c r="AR125" s="998"/>
      <c r="AS125" s="998"/>
      <c r="AT125" s="998"/>
      <c r="AU125" s="998"/>
      <c r="AV125" s="998"/>
      <c r="AW125" s="998"/>
      <c r="AX125" s="998"/>
      <c r="AY125" s="998"/>
      <c r="AZ125" s="998"/>
      <c r="BA125" s="998"/>
      <c r="BB125" s="998"/>
      <c r="BC125" s="998"/>
      <c r="BD125" s="998"/>
      <c r="BE125" s="998"/>
      <c r="BF125" s="998"/>
      <c r="BG125" s="998"/>
      <c r="BH125" s="998"/>
      <c r="BI125" s="998"/>
      <c r="BJ125" s="998"/>
      <c r="BK125" s="998"/>
      <c r="BL125" s="998"/>
    </row>
    <row r="126" spans="1:70" ht="5.0999999999999996" customHeight="1"/>
    <row r="127" spans="1:70" ht="14.1" customHeight="1">
      <c r="A127" s="1000"/>
      <c r="B127" s="1000"/>
      <c r="C127" s="1000"/>
      <c r="D127" s="1000"/>
      <c r="E127" s="1000"/>
      <c r="F127" s="1000"/>
      <c r="G127" s="1000"/>
      <c r="H127" s="1000"/>
      <c r="I127" s="1000"/>
      <c r="J127" s="1000"/>
      <c r="K127" s="1000"/>
      <c r="L127" s="1000"/>
      <c r="M127" s="1000"/>
      <c r="N127" s="1000"/>
      <c r="O127" s="1000"/>
      <c r="P127" s="1000"/>
      <c r="Q127" s="1000"/>
      <c r="R127" s="1000"/>
      <c r="S127" s="1000"/>
      <c r="T127" s="1000"/>
      <c r="U127" s="1000"/>
      <c r="V127" s="1000"/>
      <c r="W127" s="1000"/>
      <c r="X127" s="1000"/>
      <c r="Y127" s="1000"/>
      <c r="Z127" s="1000"/>
      <c r="AA127" s="1000"/>
      <c r="AB127" s="1000"/>
      <c r="AC127" s="1000"/>
      <c r="AD127" s="1000"/>
      <c r="AE127" s="1000"/>
      <c r="AF127" s="1000"/>
      <c r="AG127" s="1000"/>
      <c r="AH127" s="1000"/>
      <c r="AI127" s="1000"/>
      <c r="AJ127" s="1000"/>
      <c r="AK127" s="1000"/>
      <c r="AL127" s="1000"/>
      <c r="AM127" s="1000"/>
      <c r="AN127" s="1000"/>
      <c r="AO127" s="1000"/>
      <c r="AP127" s="1000"/>
      <c r="AQ127" s="1000"/>
      <c r="AR127" s="1000"/>
      <c r="AS127" s="1000"/>
      <c r="AT127" s="1000"/>
      <c r="AU127" s="1000"/>
      <c r="AV127" s="1000"/>
      <c r="AW127" s="1000"/>
      <c r="AX127" s="1000"/>
      <c r="AY127" s="1000"/>
      <c r="AZ127" s="1000"/>
      <c r="BA127" s="1000"/>
      <c r="BB127" s="1000"/>
      <c r="BC127" s="1000"/>
      <c r="BD127" s="1000"/>
      <c r="BE127" s="1000"/>
      <c r="BF127" s="1000"/>
      <c r="BG127" s="1000"/>
      <c r="BH127" s="1000"/>
      <c r="BI127" s="1000"/>
      <c r="BJ127" s="1000"/>
      <c r="BK127" s="1000"/>
      <c r="BL127" s="1000"/>
    </row>
    <row r="128" spans="1:70" ht="6.95" customHeight="1">
      <c r="A128" s="1000"/>
      <c r="B128" s="1000"/>
    </row>
    <row r="129" spans="1:71" ht="12.95" customHeight="1">
      <c r="A129" s="1001"/>
      <c r="B129" s="1002"/>
      <c r="C129" s="1002"/>
      <c r="D129" s="1002"/>
      <c r="E129" s="1002"/>
      <c r="F129" s="1002"/>
      <c r="G129" s="1002"/>
      <c r="H129" s="1002"/>
      <c r="I129" s="1002"/>
      <c r="J129" s="1002"/>
      <c r="K129" s="1002"/>
      <c r="L129" s="1002"/>
      <c r="M129" s="1001"/>
      <c r="N129" s="1003"/>
      <c r="O129" s="1004"/>
      <c r="P129" s="1004"/>
      <c r="Q129" s="1004"/>
      <c r="R129" s="1004"/>
      <c r="S129" s="1004"/>
      <c r="T129" s="1004"/>
      <c r="U129" s="1002"/>
      <c r="V129" s="1002"/>
      <c r="W129" s="1002"/>
      <c r="X129" s="1002"/>
      <c r="Y129" s="1002"/>
      <c r="Z129" s="1002"/>
      <c r="AA129" s="1002"/>
      <c r="AB129" s="1002"/>
      <c r="AC129" s="1002"/>
      <c r="AD129" s="958"/>
      <c r="AE129" s="958"/>
      <c r="AF129" s="958"/>
      <c r="AG129" s="958"/>
      <c r="AH129" s="1004"/>
      <c r="AI129" s="1004"/>
      <c r="AJ129" s="1004"/>
      <c r="AK129" s="1004"/>
      <c r="AL129" s="1004"/>
      <c r="AM129" s="1004"/>
      <c r="AN129" s="1004"/>
      <c r="AO129" s="1004"/>
      <c r="AP129" s="1004"/>
      <c r="AQ129" s="1004"/>
      <c r="AR129" s="1004"/>
      <c r="AS129" s="124"/>
      <c r="AT129" s="124"/>
      <c r="AU129" s="124"/>
      <c r="AV129" s="1089"/>
      <c r="AW129" s="1089"/>
      <c r="AX129" s="1089"/>
      <c r="AY129" s="1089"/>
      <c r="AZ129" s="1089"/>
      <c r="BA129" s="1089"/>
      <c r="BB129" s="1089"/>
      <c r="BC129" s="1004"/>
      <c r="BD129" s="1004"/>
      <c r="BE129" s="1004"/>
      <c r="BF129" s="1004"/>
      <c r="BG129" s="1004"/>
      <c r="BH129" s="1004"/>
      <c r="BI129" s="1004"/>
      <c r="BJ129" s="1004"/>
      <c r="BK129" s="1004"/>
      <c r="BL129" s="1004"/>
    </row>
    <row r="130" spans="1:71" ht="12.95" customHeight="1">
      <c r="A130" s="1001"/>
      <c r="B130" s="1002"/>
      <c r="C130" s="1002"/>
      <c r="D130" s="1002"/>
      <c r="E130" s="1002"/>
      <c r="F130" s="1002"/>
      <c r="G130" s="1002"/>
      <c r="H130" s="1002"/>
      <c r="I130" s="1002"/>
      <c r="J130" s="1002"/>
      <c r="K130" s="1002"/>
      <c r="L130" s="1002"/>
      <c r="M130" s="1001"/>
      <c r="N130" s="1003"/>
      <c r="O130" s="1004"/>
      <c r="P130" s="1004"/>
      <c r="Q130" s="1004"/>
      <c r="R130" s="1004"/>
      <c r="S130" s="1004"/>
      <c r="T130" s="1004"/>
      <c r="U130" s="1002"/>
      <c r="V130" s="1002"/>
      <c r="W130" s="1002"/>
      <c r="X130" s="1002"/>
      <c r="Y130" s="1002"/>
      <c r="Z130" s="1002"/>
      <c r="AA130" s="1002"/>
      <c r="AB130" s="1002"/>
      <c r="AC130" s="1002"/>
      <c r="AD130" s="1004"/>
      <c r="AE130" s="1004"/>
      <c r="AF130" s="1004"/>
      <c r="AG130" s="1004"/>
      <c r="AH130" s="1004"/>
      <c r="AI130" s="1004"/>
      <c r="AJ130" s="1004"/>
      <c r="AK130" s="1004"/>
      <c r="AL130" s="1004"/>
      <c r="AM130" s="1004"/>
      <c r="AN130" s="1004"/>
      <c r="AO130" s="1004"/>
      <c r="AP130" s="1004"/>
      <c r="AQ130" s="1004"/>
      <c r="AR130" s="1004"/>
      <c r="AS130" s="124"/>
      <c r="AT130" s="124"/>
      <c r="AU130" s="124"/>
      <c r="AV130" s="1089"/>
      <c r="AW130" s="1089"/>
      <c r="AX130" s="1089"/>
      <c r="AY130" s="1089"/>
      <c r="AZ130" s="1089"/>
      <c r="BA130" s="1089"/>
      <c r="BB130" s="1089"/>
      <c r="BC130" s="1004"/>
      <c r="BD130" s="1004"/>
      <c r="BE130" s="1004"/>
      <c r="BF130" s="1004"/>
      <c r="BG130" s="1004"/>
      <c r="BH130" s="1004"/>
      <c r="BI130" s="1004"/>
      <c r="BJ130" s="1004"/>
      <c r="BK130" s="1004"/>
      <c r="BL130" s="1004"/>
    </row>
    <row r="131" spans="1:71" ht="15" customHeight="1">
      <c r="A131" s="1001"/>
      <c r="B131" s="1002"/>
      <c r="C131" s="1002"/>
      <c r="D131" s="1002"/>
      <c r="E131" s="1002"/>
      <c r="F131" s="1002"/>
      <c r="G131" s="1002"/>
      <c r="H131" s="1002"/>
      <c r="I131" s="1002"/>
      <c r="J131" s="1002"/>
      <c r="K131" s="1002"/>
      <c r="L131" s="1002"/>
      <c r="M131" s="1001"/>
      <c r="N131" s="1003"/>
      <c r="O131" s="1004"/>
      <c r="P131" s="1004"/>
      <c r="Q131" s="1004"/>
      <c r="R131" s="1004"/>
      <c r="S131" s="1004"/>
      <c r="T131" s="1004"/>
      <c r="U131" s="735"/>
      <c r="V131" s="735"/>
      <c r="W131" s="735"/>
      <c r="X131" s="735"/>
      <c r="Y131" s="735"/>
      <c r="Z131" s="1007"/>
      <c r="AA131" s="1007"/>
      <c r="AB131" s="1004"/>
      <c r="AC131" s="1004"/>
      <c r="AD131" s="1004"/>
      <c r="AE131" s="1004"/>
      <c r="AF131" s="1004"/>
      <c r="AG131" s="1004"/>
      <c r="AH131" s="1002"/>
      <c r="AI131" s="1002"/>
      <c r="AJ131" s="1002"/>
      <c r="AK131" s="1002"/>
      <c r="AL131" s="1002"/>
      <c r="AM131" s="1002"/>
      <c r="AN131" s="1002"/>
      <c r="AO131" s="1002"/>
      <c r="AP131" s="1002"/>
      <c r="AQ131" s="1002"/>
      <c r="AR131" s="1002"/>
      <c r="AS131" s="124"/>
      <c r="AT131" s="124"/>
      <c r="AU131" s="124"/>
      <c r="AV131" s="1008"/>
      <c r="AW131" s="1008"/>
      <c r="AX131" s="1008"/>
      <c r="AY131" s="1008"/>
      <c r="AZ131" s="1008"/>
      <c r="BA131" s="1008"/>
      <c r="BB131" s="1008"/>
      <c r="BC131" s="1004"/>
      <c r="BD131" s="1004"/>
      <c r="BE131" s="1004"/>
      <c r="BF131" s="1004"/>
      <c r="BG131" s="1004"/>
      <c r="BH131" s="1004"/>
      <c r="BI131" s="1004"/>
      <c r="BJ131" s="1004"/>
      <c r="BK131" s="1004"/>
      <c r="BL131" s="1004"/>
    </row>
    <row r="132" spans="1:71" ht="15" customHeight="1">
      <c r="A132" s="1001"/>
      <c r="B132" s="1002"/>
      <c r="C132" s="1002"/>
      <c r="D132" s="1002"/>
      <c r="E132" s="1002"/>
      <c r="F132" s="1002"/>
      <c r="G132" s="1002"/>
      <c r="H132" s="1002"/>
      <c r="I132" s="1002"/>
      <c r="J132" s="1002"/>
      <c r="K132" s="1002"/>
      <c r="L132" s="1002"/>
      <c r="M132" s="1001"/>
      <c r="N132" s="1003"/>
      <c r="O132" s="124"/>
      <c r="P132" s="124"/>
      <c r="Q132" s="124"/>
      <c r="R132" s="1004"/>
      <c r="S132" s="1004"/>
      <c r="T132" s="1004"/>
      <c r="U132" s="1004"/>
      <c r="V132" s="1004"/>
      <c r="W132" s="1004"/>
      <c r="X132" s="1004"/>
      <c r="Y132" s="1004"/>
      <c r="Z132" s="1007"/>
      <c r="AA132" s="1007"/>
      <c r="AB132" s="1004"/>
      <c r="AC132" s="1004"/>
      <c r="AD132" s="1004"/>
      <c r="AE132" s="1004"/>
      <c r="AF132" s="1004"/>
      <c r="AG132" s="1004"/>
      <c r="AH132" s="958"/>
      <c r="AI132" s="958"/>
      <c r="AJ132" s="958"/>
      <c r="AK132" s="1002"/>
      <c r="AL132" s="1002"/>
      <c r="AM132" s="1002"/>
      <c r="AN132" s="1002"/>
      <c r="AO132" s="1002"/>
      <c r="AP132" s="1002"/>
      <c r="AQ132" s="1002"/>
      <c r="AR132" s="1002"/>
      <c r="AS132" s="124"/>
      <c r="AT132" s="124"/>
      <c r="AU132" s="124"/>
      <c r="AV132" s="1008"/>
      <c r="AW132" s="1008"/>
      <c r="AX132" s="1008"/>
      <c r="AY132" s="1008"/>
      <c r="AZ132" s="1008"/>
      <c r="BA132" s="1008"/>
      <c r="BB132" s="1008"/>
      <c r="BC132" s="1004"/>
      <c r="BD132" s="1004"/>
      <c r="BE132" s="1004"/>
      <c r="BF132" s="1004"/>
      <c r="BG132" s="1004"/>
      <c r="BH132" s="1004"/>
      <c r="BI132" s="1004"/>
      <c r="BJ132" s="1004"/>
      <c r="BK132" s="1004"/>
      <c r="BL132" s="1004"/>
    </row>
    <row r="133" spans="1:71" ht="15" customHeight="1">
      <c r="A133" s="1001"/>
      <c r="B133" s="1002"/>
      <c r="C133" s="1002"/>
      <c r="D133" s="1002"/>
      <c r="E133" s="1002"/>
      <c r="F133" s="1002"/>
      <c r="G133" s="1002"/>
      <c r="H133" s="1002"/>
      <c r="I133" s="1002"/>
      <c r="J133" s="1002"/>
      <c r="K133" s="1002"/>
      <c r="L133" s="1002"/>
      <c r="M133" s="1002"/>
      <c r="N133" s="1002"/>
      <c r="O133" s="1002"/>
      <c r="P133" s="1002"/>
      <c r="Q133" s="1002"/>
      <c r="R133" s="1002"/>
      <c r="S133" s="1002"/>
      <c r="T133" s="1002"/>
      <c r="U133" s="1002"/>
      <c r="V133" s="1002"/>
      <c r="W133" s="1002"/>
      <c r="X133" s="1002"/>
      <c r="Y133" s="1002"/>
      <c r="Z133" s="1002"/>
      <c r="AA133" s="1002"/>
      <c r="AB133" s="1002"/>
      <c r="AC133" s="1002"/>
      <c r="AD133" s="1002"/>
      <c r="AE133" s="1002"/>
      <c r="AF133" s="1002"/>
      <c r="AG133" s="1002"/>
      <c r="AH133" s="1002"/>
      <c r="AI133" s="1002"/>
      <c r="AJ133" s="1002"/>
      <c r="AK133" s="1002"/>
      <c r="AL133" s="1002"/>
      <c r="AM133" s="1002"/>
      <c r="AN133" s="1002"/>
      <c r="AO133" s="1002"/>
      <c r="AP133" s="1002"/>
      <c r="AQ133" s="1002"/>
      <c r="AR133" s="1002"/>
      <c r="AS133" s="1002"/>
      <c r="AT133" s="1002"/>
      <c r="AU133" s="1002"/>
      <c r="AV133" s="1002"/>
      <c r="AW133" s="1002"/>
      <c r="AX133" s="1002"/>
      <c r="AY133" s="1002"/>
      <c r="AZ133" s="1002"/>
      <c r="BA133" s="1002"/>
      <c r="BB133" s="1002"/>
      <c r="BC133" s="1002"/>
      <c r="BD133" s="1002"/>
      <c r="BE133" s="1002"/>
      <c r="BF133" s="1002"/>
      <c r="BG133" s="1002"/>
      <c r="BH133" s="1002"/>
      <c r="BI133" s="1002"/>
      <c r="BJ133" s="1002"/>
      <c r="BK133" s="1002"/>
      <c r="BL133" s="1002"/>
      <c r="BM133" s="1002"/>
      <c r="BN133" s="1002"/>
      <c r="BO133" s="1002"/>
      <c r="BP133" s="1002"/>
      <c r="BQ133" s="1002"/>
      <c r="BR133" s="1002"/>
      <c r="BS133" s="1002"/>
    </row>
    <row r="134" spans="1:71" ht="15" customHeight="1">
      <c r="A134" s="1001"/>
      <c r="B134" s="1002"/>
      <c r="C134" s="1002"/>
      <c r="D134" s="1002"/>
      <c r="E134" s="1002"/>
      <c r="F134" s="1002"/>
      <c r="G134" s="1002"/>
      <c r="H134" s="1002"/>
      <c r="I134" s="1002"/>
      <c r="J134" s="1002"/>
      <c r="K134" s="1002"/>
      <c r="L134" s="1002"/>
      <c r="M134" s="1002"/>
      <c r="N134" s="1002"/>
      <c r="O134" s="1002"/>
      <c r="P134" s="1002"/>
      <c r="Q134" s="1002"/>
      <c r="R134" s="1002"/>
      <c r="S134" s="1002"/>
      <c r="T134" s="1002"/>
      <c r="U134" s="1002"/>
      <c r="V134" s="1002"/>
      <c r="W134" s="1002"/>
      <c r="X134" s="1002"/>
      <c r="Y134" s="1002"/>
      <c r="Z134" s="1002"/>
      <c r="AA134" s="1002"/>
      <c r="AB134" s="1002"/>
      <c r="AC134" s="1002"/>
      <c r="AD134" s="1002"/>
      <c r="AE134" s="1002"/>
      <c r="AF134" s="1002"/>
      <c r="AG134" s="1002"/>
      <c r="AH134" s="1002"/>
      <c r="AI134" s="1002"/>
      <c r="AJ134" s="1002"/>
      <c r="AK134" s="1002"/>
      <c r="AL134" s="1002"/>
      <c r="AM134" s="1002"/>
      <c r="AN134" s="1002"/>
      <c r="AO134" s="1002"/>
      <c r="AP134" s="1002"/>
      <c r="AQ134" s="1002"/>
      <c r="AR134" s="1002"/>
      <c r="AS134" s="1002"/>
      <c r="AT134" s="1002"/>
      <c r="AU134" s="1002"/>
      <c r="AV134" s="1002"/>
      <c r="AW134" s="1002"/>
      <c r="AX134" s="1002"/>
      <c r="AY134" s="1002"/>
      <c r="AZ134" s="1002"/>
      <c r="BA134" s="1002"/>
      <c r="BB134" s="1002"/>
      <c r="BC134" s="1002"/>
      <c r="BD134" s="1002"/>
      <c r="BE134" s="1002"/>
      <c r="BF134" s="1002"/>
      <c r="BG134" s="1002"/>
      <c r="BH134" s="1002"/>
      <c r="BI134" s="1002"/>
      <c r="BJ134" s="1002"/>
      <c r="BK134" s="1002"/>
      <c r="BL134" s="1002"/>
      <c r="BM134" s="1002"/>
      <c r="BN134" s="1002"/>
      <c r="BO134" s="1002"/>
      <c r="BP134" s="1002"/>
      <c r="BQ134" s="1002"/>
      <c r="BR134" s="1002"/>
      <c r="BS134" s="1002"/>
    </row>
    <row r="135" spans="1:71" ht="15" customHeight="1">
      <c r="A135" s="1002"/>
      <c r="B135" s="1002"/>
      <c r="C135" s="1002"/>
      <c r="D135" s="1002"/>
      <c r="E135" s="1002"/>
      <c r="F135" s="1002"/>
      <c r="G135" s="1002"/>
      <c r="H135" s="1002"/>
      <c r="I135" s="1002"/>
      <c r="J135" s="1002"/>
      <c r="K135" s="1002"/>
      <c r="L135" s="1002"/>
      <c r="M135" s="1002"/>
      <c r="N135" s="1002"/>
      <c r="O135" s="1002"/>
      <c r="P135" s="1002"/>
      <c r="Q135" s="1002"/>
      <c r="R135" s="1002"/>
      <c r="S135" s="1002"/>
      <c r="T135" s="1002"/>
      <c r="U135" s="1002"/>
      <c r="V135" s="1002"/>
      <c r="W135" s="1002"/>
      <c r="X135" s="1002"/>
      <c r="Y135" s="1002"/>
      <c r="Z135" s="1002"/>
      <c r="AA135" s="1002"/>
      <c r="AB135" s="1002"/>
      <c r="AC135" s="1002"/>
      <c r="AD135" s="1002"/>
      <c r="AE135" s="1002"/>
      <c r="AF135" s="1002"/>
      <c r="AG135" s="1002"/>
      <c r="AH135" s="1002"/>
      <c r="AI135" s="1002"/>
      <c r="AJ135" s="1002"/>
      <c r="AK135" s="1002"/>
      <c r="AL135" s="1002"/>
      <c r="AM135" s="1002"/>
      <c r="AN135" s="1002"/>
      <c r="AO135" s="1002"/>
      <c r="AP135" s="1002"/>
      <c r="AQ135" s="1002"/>
      <c r="AR135" s="1002"/>
      <c r="AS135" s="1002"/>
      <c r="AT135" s="1002"/>
      <c r="AU135" s="1002"/>
      <c r="AV135" s="1002"/>
      <c r="AW135" s="1002"/>
      <c r="AX135" s="1002"/>
      <c r="AY135" s="1002"/>
      <c r="AZ135" s="1002"/>
      <c r="BA135" s="1002"/>
      <c r="BB135" s="1002"/>
      <c r="BC135" s="1002"/>
      <c r="BD135" s="1002"/>
      <c r="BE135" s="1002"/>
      <c r="BF135" s="1002"/>
      <c r="BG135" s="1002"/>
      <c r="BH135" s="1002"/>
      <c r="BI135" s="1002"/>
      <c r="BJ135" s="1002"/>
      <c r="BK135" s="1002"/>
      <c r="BL135" s="1002"/>
      <c r="BM135" s="1002"/>
      <c r="BN135" s="1002"/>
      <c r="BO135" s="1002"/>
      <c r="BP135" s="1002"/>
      <c r="BQ135" s="1002"/>
      <c r="BR135" s="1002"/>
      <c r="BS135" s="1002"/>
    </row>
    <row r="136" spans="1:71" ht="15" customHeight="1">
      <c r="A136" s="1002"/>
      <c r="B136" s="1002"/>
      <c r="C136" s="1002"/>
      <c r="D136" s="1002"/>
      <c r="E136" s="1002"/>
      <c r="F136" s="1002"/>
      <c r="G136" s="1002"/>
      <c r="H136" s="1002"/>
      <c r="I136" s="1002"/>
      <c r="J136" s="1002"/>
      <c r="K136" s="1002"/>
      <c r="L136" s="1002"/>
      <c r="M136" s="1002"/>
      <c r="N136" s="1002"/>
      <c r="O136" s="1002"/>
      <c r="P136" s="1002"/>
      <c r="Q136" s="1002"/>
      <c r="R136" s="1002"/>
      <c r="S136" s="1002"/>
      <c r="T136" s="1002"/>
      <c r="U136" s="1002"/>
      <c r="V136" s="1002"/>
      <c r="W136" s="1002"/>
      <c r="X136" s="1002"/>
      <c r="Y136" s="1002"/>
      <c r="Z136" s="1002"/>
      <c r="AA136" s="1002"/>
      <c r="AB136" s="1002"/>
      <c r="AC136" s="1002"/>
      <c r="AD136" s="1002"/>
      <c r="AE136" s="1002"/>
      <c r="AF136" s="1002"/>
      <c r="AG136" s="1002"/>
      <c r="AH136" s="1002"/>
      <c r="AI136" s="1002"/>
      <c r="AJ136" s="1002"/>
      <c r="AK136" s="1002"/>
      <c r="AL136" s="1002"/>
      <c r="AM136" s="1002"/>
      <c r="AN136" s="1002"/>
      <c r="AO136" s="1002"/>
      <c r="AP136" s="1002"/>
      <c r="AQ136" s="1002"/>
      <c r="AR136" s="1002"/>
      <c r="AS136" s="1002"/>
      <c r="AT136" s="1002"/>
      <c r="AU136" s="1002"/>
      <c r="AV136" s="1002"/>
      <c r="AW136" s="1002"/>
      <c r="AX136" s="1002"/>
      <c r="AY136" s="1002"/>
      <c r="AZ136" s="1002"/>
      <c r="BA136" s="1002"/>
      <c r="BB136" s="1002"/>
      <c r="BC136" s="1002"/>
      <c r="BD136" s="1002"/>
      <c r="BE136" s="1002"/>
      <c r="BF136" s="1002"/>
      <c r="BG136" s="1002"/>
      <c r="BH136" s="1002"/>
      <c r="BI136" s="1002"/>
      <c r="BJ136" s="1002"/>
      <c r="BK136" s="1002"/>
      <c r="BL136" s="1002"/>
      <c r="BM136" s="1002"/>
      <c r="BN136" s="1002"/>
      <c r="BO136" s="1002"/>
      <c r="BP136" s="1002"/>
      <c r="BQ136" s="1002"/>
      <c r="BR136" s="1002"/>
      <c r="BS136" s="1002"/>
    </row>
    <row r="137" spans="1:71" ht="15" customHeight="1">
      <c r="A137" s="1002"/>
      <c r="B137" s="1002"/>
      <c r="C137" s="1002"/>
      <c r="D137" s="1002"/>
      <c r="E137" s="1002"/>
      <c r="F137" s="1002"/>
      <c r="G137" s="1002"/>
      <c r="H137" s="1002"/>
      <c r="I137" s="1002"/>
      <c r="J137" s="1002"/>
      <c r="K137" s="1002"/>
      <c r="L137" s="1002"/>
      <c r="M137" s="1002"/>
      <c r="N137" s="1002"/>
      <c r="O137" s="1002"/>
      <c r="P137" s="1002"/>
      <c r="Q137" s="1002"/>
      <c r="R137" s="1002"/>
      <c r="S137" s="1002"/>
      <c r="T137" s="1002"/>
      <c r="U137" s="1002"/>
      <c r="V137" s="1002"/>
      <c r="W137" s="1002"/>
      <c r="X137" s="1002"/>
      <c r="Y137" s="1002"/>
      <c r="Z137" s="1002"/>
      <c r="AA137" s="1002"/>
      <c r="AB137" s="1002"/>
      <c r="AC137" s="1002"/>
      <c r="AD137" s="1002"/>
      <c r="AE137" s="1002"/>
      <c r="AF137" s="1002"/>
      <c r="AG137" s="1002"/>
      <c r="AH137" s="1002"/>
      <c r="AI137" s="1002"/>
      <c r="AJ137" s="1002"/>
      <c r="AK137" s="1002"/>
      <c r="AL137" s="1002"/>
      <c r="AM137" s="1002"/>
      <c r="AN137" s="1002"/>
      <c r="AO137" s="1002"/>
      <c r="AP137" s="1002"/>
      <c r="AQ137" s="1002"/>
      <c r="AR137" s="1002"/>
      <c r="AS137" s="1002"/>
      <c r="AT137" s="1002"/>
      <c r="AU137" s="1002"/>
      <c r="AV137" s="1002"/>
      <c r="AW137" s="1002"/>
      <c r="AX137" s="1002"/>
      <c r="AY137" s="1002"/>
      <c r="AZ137" s="1002"/>
      <c r="BA137" s="1002"/>
      <c r="BB137" s="1002"/>
      <c r="BC137" s="1002"/>
      <c r="BD137" s="1002"/>
      <c r="BE137" s="1002"/>
      <c r="BF137" s="1002"/>
      <c r="BG137" s="1002"/>
      <c r="BH137" s="1002"/>
      <c r="BI137" s="1002"/>
      <c r="BJ137" s="1002"/>
      <c r="BK137" s="1002"/>
      <c r="BL137" s="1002"/>
      <c r="BM137" s="1002"/>
      <c r="BN137" s="1002"/>
      <c r="BO137" s="1002"/>
      <c r="BP137" s="1002"/>
      <c r="BQ137" s="1002"/>
      <c r="BR137" s="1002"/>
      <c r="BS137" s="1002"/>
    </row>
    <row r="138" spans="1:71" ht="15" customHeight="1">
      <c r="A138" s="1002"/>
      <c r="B138" s="1002"/>
      <c r="C138" s="1002"/>
      <c r="D138" s="1002"/>
      <c r="E138" s="1002"/>
      <c r="F138" s="1002"/>
      <c r="G138" s="1002"/>
      <c r="H138" s="1002"/>
      <c r="I138" s="1002"/>
      <c r="J138" s="1002"/>
      <c r="K138" s="1002"/>
      <c r="L138" s="1002"/>
      <c r="M138" s="1002"/>
      <c r="N138" s="1002"/>
      <c r="O138" s="1002"/>
      <c r="P138" s="1002"/>
      <c r="Q138" s="1002"/>
      <c r="R138" s="1002"/>
      <c r="S138" s="1002"/>
      <c r="T138" s="1002"/>
      <c r="U138" s="1002"/>
      <c r="V138" s="1002"/>
      <c r="W138" s="1002"/>
      <c r="X138" s="1002"/>
      <c r="Y138" s="1002"/>
      <c r="Z138" s="1002"/>
      <c r="AA138" s="1002"/>
      <c r="AB138" s="1002"/>
      <c r="AC138" s="1002"/>
      <c r="AD138" s="1002"/>
      <c r="AE138" s="1002"/>
      <c r="AF138" s="1002"/>
      <c r="AG138" s="1002"/>
      <c r="AH138" s="1002"/>
      <c r="AI138" s="1002"/>
      <c r="AJ138" s="1002"/>
      <c r="AK138" s="1002"/>
      <c r="AL138" s="1002"/>
      <c r="AM138" s="1002"/>
      <c r="AN138" s="1002"/>
      <c r="AO138" s="1002"/>
      <c r="AP138" s="1002"/>
      <c r="AQ138" s="1002"/>
      <c r="AR138" s="1002"/>
      <c r="AS138" s="1002"/>
      <c r="AT138" s="1002"/>
      <c r="AU138" s="1002"/>
      <c r="AV138" s="1002"/>
      <c r="AW138" s="1002"/>
      <c r="AX138" s="1002"/>
      <c r="AY138" s="1002"/>
      <c r="AZ138" s="1002"/>
      <c r="BA138" s="1002"/>
      <c r="BB138" s="1002"/>
      <c r="BC138" s="1002"/>
      <c r="BD138" s="1002"/>
      <c r="BE138" s="1002"/>
      <c r="BF138" s="1002"/>
      <c r="BG138" s="1002"/>
      <c r="BH138" s="1002"/>
      <c r="BI138" s="1002"/>
      <c r="BJ138" s="1002"/>
      <c r="BK138" s="1002"/>
      <c r="BL138" s="1002"/>
      <c r="BM138" s="1002"/>
      <c r="BN138" s="1002"/>
      <c r="BO138" s="1002"/>
      <c r="BP138" s="1002"/>
      <c r="BQ138" s="1002"/>
      <c r="BR138" s="1002"/>
      <c r="BS138" s="1002"/>
    </row>
    <row r="139" spans="1:71" ht="15" customHeight="1">
      <c r="A139" s="1002"/>
      <c r="B139" s="1002"/>
      <c r="C139" s="1002"/>
      <c r="D139" s="1002"/>
      <c r="E139" s="1002"/>
      <c r="F139" s="1002"/>
      <c r="G139" s="1002"/>
      <c r="H139" s="1002"/>
      <c r="I139" s="1002"/>
      <c r="J139" s="1002"/>
      <c r="K139" s="1002"/>
      <c r="L139" s="1002"/>
      <c r="M139" s="1002"/>
      <c r="N139" s="1002"/>
      <c r="O139" s="1002"/>
      <c r="P139" s="1002"/>
      <c r="Q139" s="1002"/>
      <c r="R139" s="1002"/>
      <c r="S139" s="1002"/>
      <c r="T139" s="1002"/>
      <c r="U139" s="1002"/>
      <c r="V139" s="1002"/>
      <c r="W139" s="1002"/>
      <c r="X139" s="1002"/>
      <c r="Y139" s="1002"/>
      <c r="Z139" s="1002"/>
      <c r="AA139" s="1002"/>
      <c r="AB139" s="1002"/>
      <c r="AC139" s="1002"/>
      <c r="AD139" s="1002"/>
      <c r="AE139" s="1002"/>
      <c r="AF139" s="1002"/>
      <c r="AG139" s="1002"/>
      <c r="AH139" s="1002"/>
      <c r="AI139" s="1002"/>
      <c r="AJ139" s="1002"/>
      <c r="AK139" s="1002"/>
      <c r="AL139" s="1002"/>
      <c r="AM139" s="1002"/>
      <c r="AN139" s="1002"/>
      <c r="AO139" s="1002"/>
      <c r="AP139" s="1002"/>
      <c r="AQ139" s="1002"/>
      <c r="AR139" s="1002"/>
      <c r="AS139" s="1002"/>
      <c r="AT139" s="1002"/>
      <c r="AU139" s="1002"/>
      <c r="AV139" s="1002"/>
      <c r="AW139" s="1002"/>
      <c r="AX139" s="1002"/>
      <c r="AY139" s="1002"/>
      <c r="AZ139" s="1002"/>
      <c r="BA139" s="1002"/>
      <c r="BB139" s="1002"/>
      <c r="BC139" s="1002"/>
      <c r="BD139" s="1002"/>
      <c r="BE139" s="1002"/>
      <c r="BF139" s="1002"/>
      <c r="BG139" s="1002"/>
      <c r="BH139" s="1002"/>
      <c r="BI139" s="1002"/>
      <c r="BJ139" s="1002"/>
      <c r="BK139" s="1002"/>
      <c r="BL139" s="1002"/>
      <c r="BM139" s="1002"/>
      <c r="BN139" s="1002"/>
      <c r="BO139" s="1002"/>
      <c r="BP139" s="1002"/>
      <c r="BQ139" s="1002"/>
      <c r="BR139" s="1002"/>
      <c r="BS139" s="1002"/>
    </row>
    <row r="140" spans="1:71" ht="15" customHeight="1">
      <c r="A140" s="1002"/>
      <c r="B140" s="1002"/>
      <c r="C140" s="1002"/>
      <c r="D140" s="1002"/>
      <c r="E140" s="1002"/>
      <c r="F140" s="1002"/>
      <c r="G140" s="1002"/>
      <c r="H140" s="1002"/>
      <c r="I140" s="1002"/>
      <c r="J140" s="1002"/>
      <c r="K140" s="1002"/>
      <c r="L140" s="1002"/>
      <c r="M140" s="1002"/>
      <c r="N140" s="1002"/>
      <c r="O140" s="1002"/>
      <c r="P140" s="1002"/>
      <c r="Q140" s="1002"/>
      <c r="R140" s="1002"/>
      <c r="S140" s="1002"/>
      <c r="T140" s="1002"/>
      <c r="U140" s="1002"/>
      <c r="V140" s="1002"/>
      <c r="W140" s="1002"/>
      <c r="X140" s="1002"/>
      <c r="Y140" s="1002"/>
      <c r="Z140" s="1002"/>
      <c r="AA140" s="1002"/>
      <c r="AB140" s="1002"/>
      <c r="AC140" s="1002"/>
      <c r="AD140" s="1002"/>
      <c r="AE140" s="1002"/>
      <c r="AF140" s="1002"/>
      <c r="AG140" s="1002"/>
      <c r="AH140" s="1002"/>
      <c r="AI140" s="1002"/>
      <c r="AJ140" s="1002"/>
      <c r="AK140" s="1002"/>
      <c r="AL140" s="1002"/>
      <c r="AM140" s="1002"/>
      <c r="AN140" s="1002"/>
      <c r="AO140" s="1002"/>
      <c r="AP140" s="1002"/>
      <c r="AQ140" s="1002"/>
      <c r="AR140" s="1002"/>
      <c r="AS140" s="1002"/>
      <c r="AT140" s="1002"/>
      <c r="AU140" s="1002"/>
      <c r="AV140" s="1002"/>
      <c r="AW140" s="1002"/>
      <c r="AX140" s="1002"/>
      <c r="AY140" s="1002"/>
      <c r="AZ140" s="1002"/>
      <c r="BA140" s="1002"/>
      <c r="BB140" s="1002"/>
      <c r="BC140" s="1002"/>
      <c r="BD140" s="1002"/>
      <c r="BE140" s="1002"/>
      <c r="BF140" s="1002"/>
      <c r="BG140" s="1002"/>
      <c r="BH140" s="1002"/>
      <c r="BI140" s="1002"/>
      <c r="BJ140" s="1002"/>
      <c r="BK140" s="1002"/>
      <c r="BL140" s="1002"/>
      <c r="BM140" s="1002"/>
      <c r="BN140" s="1002"/>
      <c r="BO140" s="1002"/>
      <c r="BP140" s="1002"/>
      <c r="BQ140" s="1002"/>
      <c r="BR140" s="1002"/>
      <c r="BS140" s="1002"/>
    </row>
    <row r="141" spans="1:71" ht="15" customHeight="1">
      <c r="A141" s="1002"/>
      <c r="B141" s="1002"/>
      <c r="C141" s="1002"/>
      <c r="D141" s="1002"/>
      <c r="E141" s="1002"/>
      <c r="F141" s="1002"/>
      <c r="G141" s="1002"/>
      <c r="H141" s="1002"/>
      <c r="I141" s="1002"/>
      <c r="J141" s="1002"/>
      <c r="K141" s="1002"/>
      <c r="L141" s="1002"/>
      <c r="M141" s="1002"/>
      <c r="N141" s="1002"/>
      <c r="O141" s="1002"/>
      <c r="P141" s="1002"/>
      <c r="Q141" s="1002"/>
      <c r="R141" s="1002"/>
      <c r="S141" s="1002"/>
      <c r="T141" s="1002"/>
      <c r="U141" s="1002"/>
      <c r="V141" s="1002"/>
      <c r="W141" s="1002"/>
      <c r="X141" s="1002"/>
      <c r="Y141" s="1002"/>
      <c r="Z141" s="1002"/>
      <c r="AA141" s="1002"/>
      <c r="AB141" s="1002"/>
      <c r="AC141" s="1002"/>
      <c r="AD141" s="1002"/>
      <c r="AE141" s="1002"/>
      <c r="AF141" s="1002"/>
      <c r="AG141" s="1002"/>
      <c r="AH141" s="1002"/>
      <c r="AI141" s="1002"/>
      <c r="AJ141" s="1002"/>
      <c r="AK141" s="1002"/>
      <c r="AL141" s="1002"/>
      <c r="AM141" s="1002"/>
      <c r="AN141" s="1002"/>
      <c r="AO141" s="1002"/>
      <c r="AP141" s="1002"/>
      <c r="AQ141" s="1002"/>
      <c r="AR141" s="1002"/>
      <c r="AS141" s="1002"/>
      <c r="AT141" s="1002"/>
      <c r="AU141" s="1002"/>
      <c r="AV141" s="1002"/>
      <c r="AW141" s="1002"/>
      <c r="AX141" s="1002"/>
      <c r="AY141" s="1002"/>
      <c r="AZ141" s="1002"/>
      <c r="BA141" s="1002"/>
      <c r="BB141" s="1002"/>
      <c r="BC141" s="1002"/>
      <c r="BD141" s="1002"/>
      <c r="BE141" s="1002"/>
      <c r="BF141" s="1002"/>
      <c r="BG141" s="1002"/>
      <c r="BH141" s="1002"/>
      <c r="BI141" s="1002"/>
      <c r="BJ141" s="1002"/>
      <c r="BK141" s="1002"/>
      <c r="BL141" s="1002"/>
      <c r="BM141" s="1002"/>
      <c r="BN141" s="1002"/>
      <c r="BO141" s="1002"/>
      <c r="BP141" s="1002"/>
      <c r="BQ141" s="1002"/>
      <c r="BR141" s="1002"/>
      <c r="BS141" s="1002"/>
    </row>
    <row r="142" spans="1:71" ht="15" customHeight="1">
      <c r="A142" s="1002"/>
      <c r="B142" s="1002"/>
      <c r="C142" s="1002"/>
      <c r="D142" s="1002"/>
      <c r="E142" s="1002"/>
      <c r="F142" s="1002"/>
      <c r="G142" s="1002"/>
      <c r="H142" s="1002"/>
      <c r="I142" s="1002"/>
      <c r="J142" s="1002"/>
      <c r="K142" s="1002"/>
      <c r="L142" s="1002"/>
      <c r="M142" s="1002"/>
      <c r="N142" s="1002"/>
      <c r="O142" s="1002"/>
      <c r="P142" s="1002"/>
      <c r="Q142" s="1002"/>
      <c r="R142" s="1002"/>
      <c r="S142" s="1002"/>
      <c r="T142" s="1002"/>
      <c r="U142" s="1002"/>
      <c r="V142" s="1002"/>
      <c r="W142" s="1002"/>
      <c r="X142" s="1002"/>
      <c r="Y142" s="1002"/>
      <c r="Z142" s="1002"/>
      <c r="AA142" s="1002"/>
      <c r="AB142" s="1002"/>
      <c r="AC142" s="1002"/>
      <c r="AD142" s="1002"/>
      <c r="AE142" s="1002"/>
      <c r="AF142" s="1002"/>
      <c r="AG142" s="1002"/>
      <c r="AH142" s="1002"/>
      <c r="AI142" s="1002"/>
      <c r="AJ142" s="1002"/>
      <c r="AK142" s="1002"/>
      <c r="AL142" s="1002"/>
      <c r="AM142" s="1002"/>
      <c r="AN142" s="1002"/>
      <c r="AO142" s="1002"/>
      <c r="AP142" s="1002"/>
      <c r="AQ142" s="1002"/>
      <c r="AR142" s="1002"/>
      <c r="AS142" s="1002"/>
      <c r="AT142" s="1002"/>
      <c r="AU142" s="1002"/>
      <c r="AV142" s="1002"/>
      <c r="AW142" s="1002"/>
      <c r="AX142" s="1002"/>
      <c r="AY142" s="1002"/>
      <c r="AZ142" s="1002"/>
      <c r="BA142" s="1002"/>
      <c r="BB142" s="1002"/>
      <c r="BC142" s="1002"/>
      <c r="BD142" s="1002"/>
      <c r="BE142" s="1002"/>
      <c r="BF142" s="1002"/>
      <c r="BG142" s="1002"/>
      <c r="BH142" s="1002"/>
      <c r="BI142" s="1002"/>
      <c r="BJ142" s="1002"/>
      <c r="BK142" s="1002"/>
      <c r="BL142" s="1002"/>
      <c r="BM142" s="1002"/>
      <c r="BN142" s="1002"/>
      <c r="BO142" s="1002"/>
      <c r="BP142" s="1002"/>
      <c r="BQ142" s="1002"/>
      <c r="BR142" s="1002"/>
      <c r="BS142" s="1002"/>
    </row>
    <row r="143" spans="1:71" ht="15" customHeight="1">
      <c r="A143" s="1002"/>
      <c r="B143" s="1002"/>
      <c r="C143" s="1002"/>
      <c r="D143" s="1002"/>
      <c r="E143" s="1002"/>
      <c r="F143" s="1002"/>
      <c r="G143" s="1002"/>
      <c r="H143" s="1002"/>
      <c r="I143" s="1002"/>
      <c r="J143" s="1002"/>
      <c r="K143" s="1002"/>
      <c r="L143" s="1002"/>
      <c r="M143" s="1002"/>
      <c r="N143" s="1002"/>
      <c r="O143" s="1002"/>
      <c r="P143" s="1002"/>
      <c r="Q143" s="1002"/>
      <c r="R143" s="1002"/>
      <c r="S143" s="1002"/>
      <c r="T143" s="1002"/>
      <c r="U143" s="1002"/>
      <c r="V143" s="1002"/>
      <c r="W143" s="1002"/>
      <c r="X143" s="1002"/>
      <c r="Y143" s="1002"/>
      <c r="Z143" s="1002"/>
      <c r="AA143" s="1002"/>
      <c r="AB143" s="1002"/>
      <c r="AC143" s="1002"/>
      <c r="AD143" s="1002"/>
      <c r="AE143" s="1002"/>
      <c r="AF143" s="1002"/>
      <c r="AG143" s="1002"/>
      <c r="AH143" s="1002"/>
      <c r="AI143" s="1002"/>
      <c r="AJ143" s="1002"/>
      <c r="AK143" s="1002"/>
      <c r="AL143" s="1002"/>
      <c r="AM143" s="1002"/>
      <c r="AN143" s="1002"/>
      <c r="AO143" s="1002"/>
      <c r="AP143" s="1002"/>
      <c r="AQ143" s="1002"/>
      <c r="AR143" s="1002"/>
      <c r="AS143" s="1002"/>
      <c r="AT143" s="1002"/>
      <c r="AU143" s="1002"/>
      <c r="AV143" s="1002"/>
      <c r="AW143" s="1002"/>
      <c r="AX143" s="1002"/>
      <c r="AY143" s="1002"/>
      <c r="AZ143" s="1002"/>
      <c r="BA143" s="1002"/>
      <c r="BB143" s="1002"/>
      <c r="BC143" s="1002"/>
      <c r="BD143" s="1002"/>
      <c r="BE143" s="1002"/>
      <c r="BF143" s="1002"/>
      <c r="BG143" s="1002"/>
      <c r="BH143" s="1002"/>
      <c r="BI143" s="1002"/>
      <c r="BJ143" s="1002"/>
      <c r="BK143" s="1002"/>
      <c r="BL143" s="1002"/>
      <c r="BM143" s="1002"/>
      <c r="BN143" s="1002"/>
      <c r="BO143" s="1002"/>
      <c r="BP143" s="1002"/>
      <c r="BQ143" s="1002"/>
      <c r="BR143" s="1002"/>
      <c r="BS143" s="1002"/>
    </row>
    <row r="144" spans="1:71" ht="15" customHeight="1">
      <c r="A144" s="1002"/>
      <c r="B144" s="1002"/>
      <c r="C144" s="1002"/>
      <c r="D144" s="1002"/>
      <c r="E144" s="1002"/>
      <c r="F144" s="1002"/>
      <c r="G144" s="1002"/>
      <c r="H144" s="1002"/>
      <c r="I144" s="1002"/>
      <c r="J144" s="1002"/>
      <c r="K144" s="1002"/>
      <c r="L144" s="1002"/>
      <c r="M144" s="1002"/>
      <c r="N144" s="1002"/>
      <c r="O144" s="1002"/>
      <c r="P144" s="1002"/>
      <c r="Q144" s="1002"/>
      <c r="R144" s="1002"/>
      <c r="S144" s="1002"/>
      <c r="T144" s="1002"/>
      <c r="U144" s="1002"/>
      <c r="V144" s="1002"/>
      <c r="W144" s="1002"/>
      <c r="X144" s="1002"/>
      <c r="Y144" s="1002"/>
      <c r="Z144" s="1002"/>
      <c r="AA144" s="1002"/>
      <c r="AB144" s="1002"/>
      <c r="AC144" s="1002"/>
      <c r="AD144" s="1002"/>
      <c r="AE144" s="1002"/>
      <c r="AF144" s="1002"/>
      <c r="AG144" s="1002"/>
      <c r="AH144" s="1002"/>
      <c r="AI144" s="1002"/>
      <c r="AJ144" s="1002"/>
      <c r="AK144" s="1002"/>
      <c r="AL144" s="1002"/>
      <c r="AM144" s="1002"/>
      <c r="AN144" s="1002"/>
      <c r="AO144" s="1002"/>
      <c r="AP144" s="1002"/>
      <c r="AQ144" s="1002"/>
      <c r="AR144" s="1002"/>
      <c r="AS144" s="1002"/>
      <c r="AT144" s="1002"/>
      <c r="AU144" s="1002"/>
      <c r="AV144" s="1002"/>
      <c r="AW144" s="1002"/>
      <c r="AX144" s="1002"/>
      <c r="AY144" s="1002"/>
      <c r="AZ144" s="1002"/>
      <c r="BA144" s="1002"/>
      <c r="BB144" s="1002"/>
      <c r="BC144" s="1002"/>
      <c r="BD144" s="1002"/>
      <c r="BE144" s="1002"/>
      <c r="BF144" s="1002"/>
      <c r="BG144" s="1002"/>
      <c r="BH144" s="1002"/>
      <c r="BI144" s="1002"/>
      <c r="BJ144" s="1002"/>
      <c r="BK144" s="1002"/>
      <c r="BL144" s="1002"/>
      <c r="BM144" s="1002"/>
      <c r="BN144" s="1002"/>
      <c r="BO144" s="1002"/>
      <c r="BP144" s="1002"/>
      <c r="BQ144" s="1002"/>
      <c r="BR144" s="1002"/>
      <c r="BS144" s="1002"/>
    </row>
    <row r="145" spans="1:71" ht="15" customHeight="1">
      <c r="A145" s="1002"/>
      <c r="B145" s="1002"/>
      <c r="C145" s="1002"/>
      <c r="D145" s="1002"/>
      <c r="E145" s="1002"/>
      <c r="F145" s="1002"/>
      <c r="G145" s="1002"/>
      <c r="H145" s="1002"/>
      <c r="I145" s="1002"/>
      <c r="J145" s="1002"/>
      <c r="K145" s="1002"/>
      <c r="L145" s="1002"/>
      <c r="M145" s="1002"/>
      <c r="N145" s="1002"/>
      <c r="O145" s="1002"/>
      <c r="P145" s="1002"/>
      <c r="Q145" s="1002"/>
      <c r="R145" s="1002"/>
      <c r="S145" s="1002"/>
      <c r="T145" s="1002"/>
      <c r="U145" s="1002"/>
      <c r="V145" s="1002"/>
      <c r="W145" s="1002"/>
      <c r="X145" s="1002"/>
      <c r="Y145" s="1002"/>
      <c r="Z145" s="1002"/>
      <c r="AA145" s="1002"/>
      <c r="AB145" s="1002"/>
      <c r="AC145" s="1002"/>
      <c r="AD145" s="1002"/>
      <c r="AE145" s="1002"/>
      <c r="AF145" s="1002"/>
      <c r="AG145" s="1002"/>
      <c r="AH145" s="1002"/>
      <c r="AI145" s="1002"/>
      <c r="AJ145" s="1002"/>
      <c r="AK145" s="1002"/>
      <c r="AL145" s="1002"/>
      <c r="AM145" s="1002"/>
      <c r="AN145" s="1002"/>
      <c r="AO145" s="1002"/>
      <c r="AP145" s="1002"/>
      <c r="AQ145" s="1002"/>
      <c r="AR145" s="1002"/>
      <c r="AS145" s="1002"/>
      <c r="AT145" s="1002"/>
      <c r="AU145" s="1002"/>
      <c r="AV145" s="1002"/>
      <c r="AW145" s="1002"/>
      <c r="AX145" s="1002"/>
      <c r="AY145" s="1002"/>
      <c r="AZ145" s="1002"/>
      <c r="BA145" s="1002"/>
      <c r="BB145" s="1002"/>
      <c r="BC145" s="1002"/>
      <c r="BD145" s="1002"/>
      <c r="BE145" s="1002"/>
      <c r="BF145" s="1002"/>
      <c r="BG145" s="1002"/>
      <c r="BH145" s="1002"/>
      <c r="BI145" s="1002"/>
      <c r="BJ145" s="1002"/>
      <c r="BK145" s="1002"/>
      <c r="BL145" s="1002"/>
      <c r="BM145" s="1002"/>
      <c r="BN145" s="1002"/>
      <c r="BO145" s="1002"/>
      <c r="BP145" s="1002"/>
      <c r="BQ145" s="1002"/>
      <c r="BR145" s="1002"/>
      <c r="BS145" s="1002"/>
    </row>
    <row r="146" spans="1:71" ht="15" customHeight="1">
      <c r="A146" s="1002"/>
      <c r="B146" s="1002"/>
      <c r="C146" s="1002"/>
      <c r="D146" s="1002"/>
      <c r="E146" s="1002"/>
      <c r="F146" s="1002"/>
      <c r="G146" s="1002"/>
      <c r="H146" s="1002"/>
      <c r="I146" s="1002"/>
      <c r="J146" s="1002"/>
      <c r="K146" s="1002"/>
      <c r="L146" s="1002"/>
      <c r="M146" s="1002"/>
      <c r="N146" s="1002"/>
      <c r="O146" s="1002"/>
      <c r="P146" s="1002"/>
      <c r="Q146" s="1002"/>
      <c r="R146" s="1002"/>
      <c r="S146" s="1002"/>
      <c r="T146" s="1002"/>
      <c r="U146" s="1002"/>
      <c r="V146" s="1002"/>
      <c r="W146" s="1002"/>
      <c r="X146" s="1002"/>
      <c r="Y146" s="1002"/>
      <c r="Z146" s="1002"/>
      <c r="AA146" s="1002"/>
      <c r="AB146" s="1002"/>
      <c r="AC146" s="1002"/>
      <c r="AD146" s="1002"/>
      <c r="AE146" s="1002"/>
      <c r="AF146" s="1002"/>
      <c r="AG146" s="1002"/>
      <c r="AH146" s="1002"/>
      <c r="AI146" s="1002"/>
      <c r="AJ146" s="1002"/>
      <c r="AK146" s="1002"/>
      <c r="AL146" s="1002"/>
      <c r="AM146" s="1002"/>
      <c r="AN146" s="1002"/>
      <c r="AO146" s="1002"/>
      <c r="AP146" s="1002"/>
      <c r="AQ146" s="1002"/>
      <c r="AR146" s="1002"/>
      <c r="AS146" s="1002"/>
      <c r="AT146" s="1002"/>
      <c r="AU146" s="1002"/>
      <c r="AV146" s="1002"/>
      <c r="AW146" s="1002"/>
      <c r="AX146" s="1002"/>
      <c r="AY146" s="1002"/>
      <c r="AZ146" s="1002"/>
      <c r="BA146" s="1002"/>
      <c r="BB146" s="1002"/>
      <c r="BC146" s="1002"/>
      <c r="BD146" s="1002"/>
      <c r="BE146" s="1002"/>
      <c r="BF146" s="1002"/>
      <c r="BG146" s="1002"/>
      <c r="BH146" s="1002"/>
      <c r="BI146" s="1002"/>
      <c r="BJ146" s="1002"/>
      <c r="BK146" s="1002"/>
      <c r="BL146" s="1002"/>
      <c r="BM146" s="1002"/>
      <c r="BN146" s="1002"/>
      <c r="BO146" s="1002"/>
      <c r="BP146" s="1002"/>
      <c r="BQ146" s="1002"/>
      <c r="BR146" s="1002"/>
      <c r="BS146" s="1002"/>
    </row>
    <row r="147" spans="1:71" ht="15" customHeight="1">
      <c r="A147" s="1002"/>
      <c r="B147" s="1002"/>
      <c r="C147" s="1002"/>
      <c r="D147" s="1002"/>
      <c r="E147" s="1002"/>
      <c r="F147" s="1002"/>
      <c r="G147" s="1002"/>
      <c r="H147" s="1002"/>
      <c r="I147" s="1002"/>
      <c r="J147" s="1002"/>
      <c r="K147" s="1002"/>
      <c r="L147" s="1002"/>
      <c r="M147" s="1002"/>
      <c r="N147" s="1002"/>
      <c r="O147" s="1002"/>
      <c r="P147" s="1002"/>
      <c r="Q147" s="1002"/>
      <c r="R147" s="1002"/>
      <c r="S147" s="1002"/>
      <c r="T147" s="1002"/>
      <c r="U147" s="1002"/>
      <c r="V147" s="1002"/>
      <c r="W147" s="1002"/>
      <c r="X147" s="1002"/>
      <c r="Y147" s="1002"/>
      <c r="Z147" s="1002"/>
      <c r="AA147" s="1002"/>
      <c r="AB147" s="1002"/>
      <c r="AC147" s="1002"/>
      <c r="AD147" s="1002"/>
      <c r="AE147" s="1002"/>
      <c r="AF147" s="1002"/>
      <c r="AG147" s="1002"/>
      <c r="AH147" s="1002"/>
      <c r="AI147" s="1002"/>
      <c r="AJ147" s="1002"/>
      <c r="AK147" s="1002"/>
      <c r="AL147" s="1002"/>
      <c r="AM147" s="1002"/>
      <c r="AN147" s="1002"/>
      <c r="AO147" s="1002"/>
      <c r="AP147" s="1002"/>
      <c r="AQ147" s="1002"/>
      <c r="AR147" s="1002"/>
      <c r="AS147" s="1002"/>
      <c r="AT147" s="1002"/>
      <c r="AU147" s="1002"/>
      <c r="AV147" s="1002"/>
      <c r="AW147" s="1002"/>
      <c r="AX147" s="1002"/>
      <c r="AY147" s="1002"/>
      <c r="AZ147" s="1002"/>
      <c r="BA147" s="1002"/>
      <c r="BB147" s="1002"/>
      <c r="BC147" s="1002"/>
      <c r="BD147" s="1002"/>
      <c r="BE147" s="1002"/>
      <c r="BF147" s="1002"/>
      <c r="BG147" s="1002"/>
      <c r="BH147" s="1002"/>
      <c r="BI147" s="1002"/>
      <c r="BJ147" s="1002"/>
      <c r="BK147" s="1002"/>
      <c r="BL147" s="1002"/>
      <c r="BM147" s="1002"/>
      <c r="BN147" s="1002"/>
      <c r="BO147" s="1002"/>
      <c r="BP147" s="1002"/>
      <c r="BQ147" s="1002"/>
      <c r="BR147" s="1002"/>
      <c r="BS147" s="1002"/>
    </row>
    <row r="148" spans="1:71" ht="15" customHeight="1">
      <c r="A148" s="1002"/>
      <c r="B148" s="1002"/>
      <c r="C148" s="1002"/>
      <c r="D148" s="1002"/>
      <c r="E148" s="1002"/>
      <c r="F148" s="1002"/>
      <c r="G148" s="1002"/>
      <c r="H148" s="1002"/>
      <c r="I148" s="1002"/>
      <c r="J148" s="1002"/>
      <c r="K148" s="1002"/>
      <c r="L148" s="1002"/>
      <c r="M148" s="1002"/>
      <c r="N148" s="1002"/>
      <c r="O148" s="1002"/>
      <c r="P148" s="1002"/>
      <c r="Q148" s="1002"/>
      <c r="R148" s="1002"/>
      <c r="S148" s="1002"/>
      <c r="T148" s="1002"/>
      <c r="U148" s="1002"/>
      <c r="V148" s="1002"/>
      <c r="W148" s="1002"/>
      <c r="X148" s="1002"/>
      <c r="Y148" s="1002"/>
      <c r="Z148" s="1002"/>
      <c r="AA148" s="1002"/>
      <c r="AB148" s="1002"/>
      <c r="AC148" s="1002"/>
      <c r="AD148" s="1002"/>
      <c r="AE148" s="1002"/>
      <c r="AF148" s="1002"/>
      <c r="AG148" s="1002"/>
      <c r="AH148" s="1002"/>
      <c r="AI148" s="1002"/>
      <c r="AJ148" s="1002"/>
      <c r="AK148" s="1002"/>
      <c r="AL148" s="1002"/>
      <c r="AM148" s="1002"/>
      <c r="AN148" s="1002"/>
      <c r="AO148" s="1002"/>
      <c r="AP148" s="1002"/>
      <c r="AQ148" s="1002"/>
      <c r="AR148" s="1002"/>
      <c r="AS148" s="1002"/>
      <c r="AT148" s="1002"/>
      <c r="AU148" s="1002"/>
      <c r="AV148" s="1002"/>
      <c r="AW148" s="1002"/>
      <c r="AX148" s="1002"/>
      <c r="AY148" s="1002"/>
      <c r="AZ148" s="1002"/>
      <c r="BA148" s="1002"/>
      <c r="BB148" s="1002"/>
      <c r="BC148" s="1002"/>
      <c r="BD148" s="1002"/>
      <c r="BE148" s="1002"/>
      <c r="BF148" s="1002"/>
      <c r="BG148" s="1002"/>
      <c r="BH148" s="1002"/>
      <c r="BI148" s="1002"/>
      <c r="BJ148" s="1002"/>
      <c r="BK148" s="1002"/>
      <c r="BL148" s="1002"/>
      <c r="BM148" s="1002"/>
      <c r="BN148" s="1002"/>
      <c r="BO148" s="1002"/>
      <c r="BP148" s="1002"/>
      <c r="BQ148" s="1002"/>
      <c r="BR148" s="1002"/>
      <c r="BS148" s="1002"/>
    </row>
    <row r="149" spans="1:71" ht="15" customHeight="1">
      <c r="A149" s="1002"/>
      <c r="B149" s="1002"/>
      <c r="C149" s="1002"/>
      <c r="D149" s="1002"/>
      <c r="E149" s="1002"/>
      <c r="F149" s="1002"/>
      <c r="G149" s="1002"/>
      <c r="H149" s="1002"/>
      <c r="I149" s="1002"/>
      <c r="J149" s="1002"/>
      <c r="K149" s="1002"/>
      <c r="L149" s="1002"/>
      <c r="M149" s="1002"/>
      <c r="N149" s="1002"/>
      <c r="O149" s="1002"/>
      <c r="P149" s="1002"/>
      <c r="Q149" s="1002"/>
      <c r="R149" s="1002"/>
      <c r="S149" s="1002"/>
      <c r="T149" s="1002"/>
      <c r="U149" s="1002"/>
      <c r="V149" s="1002"/>
      <c r="W149" s="1002"/>
      <c r="X149" s="1002"/>
      <c r="Y149" s="1002"/>
      <c r="Z149" s="1002"/>
      <c r="AA149" s="1002"/>
      <c r="AB149" s="1002"/>
      <c r="AC149" s="1002"/>
      <c r="AD149" s="1002"/>
      <c r="AE149" s="1002"/>
      <c r="AF149" s="1002"/>
      <c r="AG149" s="1002"/>
      <c r="AH149" s="1002"/>
      <c r="AI149" s="1002"/>
      <c r="AJ149" s="1002"/>
      <c r="AK149" s="1002"/>
      <c r="AL149" s="1002"/>
      <c r="AM149" s="1002"/>
      <c r="AN149" s="1002"/>
      <c r="AO149" s="1002"/>
      <c r="AP149" s="1002"/>
      <c r="AQ149" s="1002"/>
      <c r="AR149" s="1002"/>
      <c r="AS149" s="1002"/>
      <c r="AT149" s="1002"/>
      <c r="AU149" s="1002"/>
      <c r="AV149" s="1002"/>
      <c r="AW149" s="1002"/>
      <c r="AX149" s="1002"/>
      <c r="AY149" s="1002"/>
      <c r="AZ149" s="1002"/>
      <c r="BA149" s="1002"/>
      <c r="BB149" s="1002"/>
      <c r="BC149" s="1002"/>
      <c r="BD149" s="1002"/>
      <c r="BE149" s="1002"/>
      <c r="BF149" s="1002"/>
      <c r="BG149" s="1002"/>
      <c r="BH149" s="1002"/>
      <c r="BI149" s="1002"/>
      <c r="BJ149" s="1002"/>
      <c r="BK149" s="1002"/>
      <c r="BL149" s="1002"/>
      <c r="BM149" s="1002"/>
      <c r="BN149" s="1002"/>
      <c r="BO149" s="1002"/>
      <c r="BP149" s="1002"/>
      <c r="BQ149" s="1002"/>
      <c r="BR149" s="1002"/>
      <c r="BS149" s="1002"/>
    </row>
    <row r="150" spans="1:71" ht="15" customHeight="1">
      <c r="A150" s="1002"/>
      <c r="B150" s="1002"/>
      <c r="C150" s="1002"/>
      <c r="D150" s="1002"/>
      <c r="E150" s="1002"/>
      <c r="F150" s="1002"/>
      <c r="G150" s="1002"/>
      <c r="H150" s="1002"/>
      <c r="I150" s="1002"/>
      <c r="J150" s="1002"/>
      <c r="K150" s="1002"/>
      <c r="L150" s="1002"/>
      <c r="M150" s="1002"/>
      <c r="N150" s="1002"/>
      <c r="O150" s="1002"/>
      <c r="P150" s="1002"/>
      <c r="Q150" s="1002"/>
      <c r="R150" s="1002"/>
      <c r="S150" s="1002"/>
      <c r="T150" s="1002"/>
      <c r="U150" s="1002"/>
      <c r="V150" s="1002"/>
      <c r="W150" s="1002"/>
      <c r="X150" s="1002"/>
      <c r="Y150" s="1002"/>
      <c r="Z150" s="1002"/>
      <c r="AA150" s="1002"/>
      <c r="AB150" s="1002"/>
      <c r="AC150" s="1002"/>
      <c r="AD150" s="1002"/>
      <c r="AE150" s="1002"/>
      <c r="AF150" s="1002"/>
      <c r="AG150" s="1002"/>
      <c r="AH150" s="1002"/>
      <c r="AI150" s="1002"/>
      <c r="AJ150" s="1002"/>
      <c r="AK150" s="1002"/>
      <c r="AL150" s="1002"/>
      <c r="AM150" s="1002"/>
      <c r="AN150" s="1002"/>
      <c r="AO150" s="1002"/>
      <c r="AP150" s="1002"/>
      <c r="AQ150" s="1002"/>
      <c r="AR150" s="1002"/>
      <c r="AS150" s="1002"/>
      <c r="AT150" s="1002"/>
      <c r="AU150" s="1002"/>
      <c r="AV150" s="1002"/>
      <c r="AW150" s="1002"/>
      <c r="AX150" s="1002"/>
      <c r="AY150" s="1002"/>
      <c r="AZ150" s="1002"/>
      <c r="BA150" s="1002"/>
      <c r="BB150" s="1002"/>
      <c r="BC150" s="1002"/>
      <c r="BD150" s="1002"/>
      <c r="BE150" s="1002"/>
      <c r="BF150" s="1002"/>
      <c r="BG150" s="1002"/>
      <c r="BH150" s="1002"/>
      <c r="BI150" s="1002"/>
      <c r="BJ150" s="1002"/>
      <c r="BK150" s="1002"/>
      <c r="BL150" s="1002"/>
      <c r="BM150" s="1002"/>
      <c r="BN150" s="1002"/>
      <c r="BO150" s="1002"/>
      <c r="BP150" s="1002"/>
      <c r="BQ150" s="1002"/>
      <c r="BR150" s="1002"/>
      <c r="BS150" s="1002"/>
    </row>
    <row r="151" spans="1:71" ht="15" customHeight="1">
      <c r="A151" s="1002"/>
      <c r="B151" s="1002"/>
      <c r="C151" s="1002"/>
      <c r="D151" s="1002"/>
      <c r="E151" s="1002"/>
      <c r="F151" s="1002"/>
      <c r="G151" s="1002"/>
      <c r="H151" s="1002"/>
      <c r="I151" s="1002"/>
      <c r="J151" s="1002"/>
      <c r="K151" s="1002"/>
      <c r="L151" s="1002"/>
      <c r="M151" s="1002"/>
      <c r="N151" s="1002"/>
      <c r="O151" s="1002"/>
      <c r="P151" s="1002"/>
      <c r="Q151" s="1002"/>
      <c r="R151" s="1002"/>
      <c r="S151" s="1002"/>
      <c r="T151" s="1002"/>
      <c r="U151" s="1002"/>
      <c r="V151" s="1002"/>
      <c r="W151" s="1002"/>
      <c r="X151" s="1002"/>
      <c r="Y151" s="1002"/>
      <c r="Z151" s="1002"/>
      <c r="AA151" s="1002"/>
      <c r="AB151" s="1002"/>
      <c r="AC151" s="1002"/>
      <c r="AD151" s="1002"/>
      <c r="AE151" s="1002"/>
      <c r="AF151" s="1002"/>
      <c r="AG151" s="1002"/>
      <c r="AH151" s="1002"/>
      <c r="AI151" s="1002"/>
      <c r="AJ151" s="1002"/>
      <c r="AK151" s="1002"/>
      <c r="AL151" s="1002"/>
      <c r="AM151" s="1002"/>
      <c r="AN151" s="1002"/>
      <c r="AO151" s="1002"/>
      <c r="AP151" s="1002"/>
      <c r="AQ151" s="1002"/>
      <c r="AR151" s="1002"/>
      <c r="AS151" s="1002"/>
      <c r="AT151" s="1002"/>
      <c r="AU151" s="1002"/>
      <c r="AV151" s="1002"/>
      <c r="AW151" s="1002"/>
      <c r="AX151" s="1002"/>
      <c r="AY151" s="1002"/>
      <c r="AZ151" s="1002"/>
      <c r="BA151" s="1002"/>
      <c r="BB151" s="1002"/>
      <c r="BC151" s="1002"/>
      <c r="BD151" s="1002"/>
      <c r="BE151" s="1002"/>
      <c r="BF151" s="1002"/>
      <c r="BG151" s="1002"/>
      <c r="BH151" s="1002"/>
      <c r="BI151" s="1002"/>
      <c r="BJ151" s="1002"/>
      <c r="BK151" s="1002"/>
      <c r="BL151" s="1002"/>
      <c r="BM151" s="1002"/>
      <c r="BN151" s="1002"/>
      <c r="BO151" s="1002"/>
      <c r="BP151" s="1002"/>
      <c r="BQ151" s="1002"/>
      <c r="BR151" s="1002"/>
      <c r="BS151" s="1002"/>
    </row>
    <row r="152" spans="1:71" ht="15" customHeight="1">
      <c r="A152" s="1002"/>
      <c r="B152" s="1002"/>
      <c r="C152" s="1002"/>
      <c r="D152" s="1002"/>
      <c r="E152" s="1002"/>
      <c r="F152" s="1002"/>
      <c r="G152" s="1002"/>
      <c r="H152" s="1002"/>
      <c r="I152" s="1002"/>
      <c r="J152" s="1002"/>
      <c r="K152" s="1002"/>
      <c r="L152" s="1002"/>
      <c r="M152" s="1002"/>
      <c r="N152" s="1002"/>
      <c r="O152" s="1002"/>
      <c r="P152" s="1002"/>
      <c r="Q152" s="1002"/>
      <c r="R152" s="1002"/>
      <c r="S152" s="1002"/>
      <c r="T152" s="1002"/>
      <c r="U152" s="1002"/>
      <c r="V152" s="1002"/>
      <c r="W152" s="1002"/>
      <c r="X152" s="1002"/>
      <c r="Y152" s="1002"/>
      <c r="Z152" s="1002"/>
      <c r="AA152" s="1002"/>
      <c r="AB152" s="1002"/>
      <c r="AC152" s="1002"/>
      <c r="AD152" s="1002"/>
      <c r="AE152" s="1002"/>
      <c r="AF152" s="1002"/>
      <c r="AG152" s="1002"/>
      <c r="AH152" s="1002"/>
      <c r="AI152" s="1002"/>
      <c r="AJ152" s="1002"/>
      <c r="AK152" s="1002"/>
      <c r="AL152" s="1002"/>
      <c r="AM152" s="1002"/>
      <c r="AN152" s="1002"/>
      <c r="AO152" s="1002"/>
      <c r="AP152" s="1002"/>
      <c r="AQ152" s="1002"/>
      <c r="AR152" s="1002"/>
      <c r="AS152" s="1002"/>
      <c r="AT152" s="1002"/>
      <c r="AU152" s="1002"/>
      <c r="AV152" s="1002"/>
      <c r="AW152" s="1002"/>
      <c r="AX152" s="1002"/>
      <c r="AY152" s="1002"/>
      <c r="AZ152" s="1002"/>
      <c r="BA152" s="1002"/>
      <c r="BB152" s="1002"/>
      <c r="BC152" s="1002"/>
      <c r="BD152" s="1002"/>
      <c r="BE152" s="1002"/>
      <c r="BF152" s="1002"/>
      <c r="BG152" s="1002"/>
      <c r="BH152" s="1002"/>
      <c r="BI152" s="1002"/>
      <c r="BJ152" s="1002"/>
      <c r="BK152" s="1002"/>
      <c r="BL152" s="1002"/>
      <c r="BM152" s="1002"/>
      <c r="BN152" s="1002"/>
      <c r="BO152" s="1002"/>
      <c r="BP152" s="1002"/>
      <c r="BQ152" s="1002"/>
      <c r="BR152" s="1002"/>
      <c r="BS152" s="1002"/>
    </row>
    <row r="153" spans="1:71" ht="15" customHeight="1">
      <c r="A153" s="1002"/>
      <c r="B153" s="1002"/>
      <c r="C153" s="1002"/>
      <c r="D153" s="1002"/>
      <c r="E153" s="1002"/>
      <c r="F153" s="1002"/>
      <c r="G153" s="1002"/>
      <c r="H153" s="1002"/>
      <c r="I153" s="1002"/>
      <c r="J153" s="1002"/>
      <c r="K153" s="1002"/>
      <c r="L153" s="1002"/>
      <c r="M153" s="1002"/>
      <c r="N153" s="1002"/>
      <c r="O153" s="1002"/>
      <c r="P153" s="1002"/>
      <c r="Q153" s="1002"/>
      <c r="R153" s="1002"/>
      <c r="S153" s="1002"/>
      <c r="T153" s="1002"/>
      <c r="U153" s="1002"/>
      <c r="V153" s="1002"/>
      <c r="W153" s="1002"/>
      <c r="X153" s="1002"/>
      <c r="Y153" s="1002"/>
      <c r="Z153" s="1002"/>
      <c r="AA153" s="1002"/>
      <c r="AB153" s="1002"/>
      <c r="AC153" s="1002"/>
      <c r="AD153" s="1002"/>
      <c r="AE153" s="1002"/>
      <c r="AF153" s="1002"/>
      <c r="AG153" s="1002"/>
      <c r="AH153" s="1002"/>
      <c r="AI153" s="1002"/>
      <c r="AJ153" s="1002"/>
      <c r="AK153" s="1002"/>
      <c r="AL153" s="1002"/>
      <c r="AM153" s="1002"/>
      <c r="AN153" s="1002"/>
      <c r="AO153" s="1002"/>
      <c r="AP153" s="1002"/>
      <c r="AQ153" s="1002"/>
      <c r="AR153" s="1002"/>
      <c r="AS153" s="1002"/>
      <c r="AT153" s="1002"/>
      <c r="AU153" s="1002"/>
      <c r="AV153" s="1002"/>
      <c r="AW153" s="1002"/>
      <c r="AX153" s="1002"/>
      <c r="AY153" s="1002"/>
      <c r="AZ153" s="1002"/>
      <c r="BA153" s="1002"/>
      <c r="BB153" s="1002"/>
      <c r="BC153" s="1002"/>
      <c r="BD153" s="1002"/>
      <c r="BE153" s="1002"/>
      <c r="BF153" s="1002"/>
      <c r="BG153" s="1002"/>
      <c r="BH153" s="1002"/>
      <c r="BI153" s="1002"/>
      <c r="BJ153" s="1002"/>
      <c r="BK153" s="1002"/>
      <c r="BL153" s="1002"/>
      <c r="BM153" s="1002"/>
      <c r="BN153" s="1002"/>
      <c r="BO153" s="1002"/>
      <c r="BP153" s="1002"/>
      <c r="BQ153" s="1002"/>
      <c r="BR153" s="1002"/>
      <c r="BS153" s="1002"/>
    </row>
    <row r="154" spans="1:71" ht="15" customHeight="1">
      <c r="A154" s="1002"/>
      <c r="B154" s="1002"/>
      <c r="C154" s="1002"/>
      <c r="D154" s="1002"/>
      <c r="E154" s="1002"/>
      <c r="F154" s="1002"/>
      <c r="G154" s="1002"/>
      <c r="H154" s="1002"/>
      <c r="I154" s="1002"/>
      <c r="J154" s="1002"/>
      <c r="K154" s="1002"/>
      <c r="L154" s="1002"/>
      <c r="M154" s="1002"/>
      <c r="N154" s="1002"/>
      <c r="O154" s="1002"/>
      <c r="P154" s="1002"/>
      <c r="Q154" s="1002"/>
      <c r="R154" s="1002"/>
      <c r="S154" s="1002"/>
      <c r="T154" s="1002"/>
      <c r="U154" s="1002"/>
      <c r="V154" s="1002"/>
      <c r="W154" s="1002"/>
      <c r="X154" s="1002"/>
      <c r="Y154" s="1002"/>
      <c r="Z154" s="1002"/>
      <c r="AA154" s="1002"/>
      <c r="AB154" s="1002"/>
      <c r="AC154" s="1002"/>
      <c r="AD154" s="1002"/>
      <c r="AE154" s="1002"/>
      <c r="AF154" s="1002"/>
      <c r="AG154" s="1002"/>
      <c r="AH154" s="1002"/>
      <c r="AI154" s="1002"/>
      <c r="AJ154" s="1002"/>
      <c r="AK154" s="1002"/>
      <c r="AL154" s="1002"/>
      <c r="AM154" s="1002"/>
      <c r="AN154" s="1002"/>
      <c r="AO154" s="1002"/>
      <c r="AP154" s="1002"/>
      <c r="AQ154" s="1002"/>
      <c r="AR154" s="1002"/>
      <c r="AS154" s="1002"/>
      <c r="AT154" s="1002"/>
      <c r="AU154" s="1002"/>
      <c r="AV154" s="1002"/>
      <c r="AW154" s="1002"/>
      <c r="AX154" s="1002"/>
      <c r="AY154" s="1002"/>
      <c r="AZ154" s="1002"/>
      <c r="BA154" s="1002"/>
      <c r="BB154" s="1002"/>
      <c r="BC154" s="1002"/>
      <c r="BD154" s="1002"/>
      <c r="BE154" s="1002"/>
      <c r="BF154" s="1002"/>
      <c r="BG154" s="1002"/>
      <c r="BH154" s="1002"/>
      <c r="BI154" s="1002"/>
      <c r="BJ154" s="1002"/>
      <c r="BK154" s="1002"/>
      <c r="BL154" s="1002"/>
      <c r="BM154" s="1002"/>
      <c r="BN154" s="1002"/>
      <c r="BO154" s="1002"/>
      <c r="BP154" s="1002"/>
      <c r="BQ154" s="1002"/>
      <c r="BR154" s="1002"/>
      <c r="BS154" s="1002"/>
    </row>
    <row r="155" spans="1:71" ht="15" customHeight="1">
      <c r="A155" s="1002"/>
      <c r="B155" s="1002"/>
      <c r="C155" s="1002"/>
      <c r="D155" s="1002"/>
      <c r="E155" s="1002"/>
      <c r="F155" s="1002"/>
      <c r="G155" s="1002"/>
      <c r="H155" s="1002"/>
      <c r="I155" s="1002"/>
      <c r="J155" s="1002"/>
      <c r="K155" s="1002"/>
      <c r="L155" s="1002"/>
      <c r="M155" s="1002"/>
      <c r="N155" s="1002"/>
      <c r="O155" s="1002"/>
      <c r="P155" s="1002"/>
      <c r="Q155" s="1002"/>
      <c r="R155" s="1002"/>
      <c r="S155" s="1002"/>
      <c r="T155" s="1002"/>
      <c r="U155" s="1002"/>
      <c r="V155" s="1002"/>
      <c r="W155" s="1002"/>
      <c r="X155" s="1002"/>
      <c r="Y155" s="1002"/>
      <c r="Z155" s="1002"/>
      <c r="AA155" s="1002"/>
      <c r="AB155" s="1002"/>
      <c r="AC155" s="1002"/>
      <c r="AD155" s="1002"/>
      <c r="AE155" s="1002"/>
      <c r="AF155" s="1002"/>
      <c r="AG155" s="1002"/>
      <c r="AH155" s="1002"/>
      <c r="AI155" s="1002"/>
      <c r="AJ155" s="1002"/>
      <c r="AK155" s="1002"/>
      <c r="AL155" s="1002"/>
      <c r="AM155" s="1002"/>
      <c r="AN155" s="1002"/>
      <c r="AO155" s="1002"/>
      <c r="AP155" s="1002"/>
      <c r="AQ155" s="1002"/>
      <c r="AR155" s="1002"/>
      <c r="AS155" s="1002"/>
      <c r="AT155" s="1002"/>
      <c r="AU155" s="1002"/>
      <c r="AV155" s="1002"/>
      <c r="AW155" s="1002"/>
      <c r="AX155" s="1002"/>
      <c r="AY155" s="1002"/>
      <c r="AZ155" s="1002"/>
      <c r="BA155" s="1002"/>
      <c r="BB155" s="1002"/>
      <c r="BC155" s="1002"/>
      <c r="BD155" s="1002"/>
      <c r="BE155" s="1002"/>
      <c r="BF155" s="1002"/>
      <c r="BG155" s="1002"/>
      <c r="BH155" s="1002"/>
      <c r="BI155" s="1002"/>
      <c r="BJ155" s="1002"/>
      <c r="BK155" s="1002"/>
      <c r="BL155" s="1002"/>
      <c r="BM155" s="1002"/>
      <c r="BN155" s="1002"/>
      <c r="BO155" s="1002"/>
      <c r="BP155" s="1002"/>
      <c r="BQ155" s="1002"/>
      <c r="BR155" s="1002"/>
      <c r="BS155" s="1002"/>
    </row>
    <row r="156" spans="1:71" ht="14.1" customHeight="1">
      <c r="A156" s="1004"/>
      <c r="B156" s="1002"/>
      <c r="C156" s="1002"/>
      <c r="D156" s="1002"/>
      <c r="E156" s="1002"/>
      <c r="F156" s="1002"/>
      <c r="G156" s="1002"/>
      <c r="H156" s="1002"/>
      <c r="I156" s="1002"/>
      <c r="J156" s="1002"/>
      <c r="K156" s="1002"/>
      <c r="L156" s="1002"/>
      <c r="M156" s="1002"/>
      <c r="N156" s="1002"/>
      <c r="O156" s="1002"/>
      <c r="P156" s="1002"/>
      <c r="Q156" s="1002"/>
      <c r="R156" s="1002"/>
      <c r="S156" s="1002"/>
      <c r="T156" s="1002"/>
      <c r="U156" s="1002"/>
      <c r="V156" s="1002"/>
      <c r="W156" s="1002"/>
      <c r="X156" s="1002"/>
      <c r="Y156" s="1002"/>
      <c r="Z156" s="1002"/>
      <c r="AA156" s="1002"/>
      <c r="AB156" s="1002"/>
      <c r="AC156" s="1002"/>
      <c r="AD156" s="1002"/>
      <c r="AE156" s="1002"/>
      <c r="AF156" s="1002"/>
      <c r="AG156" s="1002"/>
      <c r="AH156" s="1002"/>
      <c r="AI156" s="1002"/>
      <c r="AJ156" s="1002"/>
      <c r="AK156" s="1002"/>
      <c r="AL156" s="1002"/>
      <c r="AM156" s="1002"/>
      <c r="AN156" s="1002"/>
      <c r="AO156" s="1002"/>
      <c r="AP156" s="1002"/>
      <c r="AQ156" s="1002"/>
      <c r="AR156" s="1002"/>
      <c r="AS156" s="1002"/>
      <c r="AT156" s="1002"/>
      <c r="AU156" s="1002"/>
      <c r="AV156" s="1002"/>
      <c r="AW156" s="1002"/>
      <c r="AX156" s="1002"/>
      <c r="AY156" s="1002"/>
      <c r="AZ156" s="1002"/>
      <c r="BA156" s="1002"/>
      <c r="BB156" s="1002"/>
      <c r="BC156" s="1002"/>
      <c r="BD156" s="1002"/>
      <c r="BE156" s="1002"/>
      <c r="BF156" s="1002"/>
      <c r="BG156" s="1002"/>
      <c r="BH156" s="1002"/>
      <c r="BI156" s="1002"/>
      <c r="BJ156" s="1002"/>
      <c r="BK156" s="1002"/>
      <c r="BL156" s="1002"/>
      <c r="BM156" s="1002"/>
      <c r="BN156" s="1002"/>
      <c r="BO156" s="1002"/>
      <c r="BP156" s="1002"/>
      <c r="BQ156" s="1002"/>
      <c r="BR156" s="1002"/>
      <c r="BS156" s="1002"/>
    </row>
    <row r="157" spans="1:71" ht="14.1" customHeight="1">
      <c r="A157" s="1004"/>
      <c r="B157" s="1002"/>
      <c r="C157" s="1002"/>
      <c r="D157" s="1002"/>
      <c r="E157" s="1002"/>
      <c r="F157" s="1002"/>
      <c r="G157" s="1002"/>
      <c r="H157" s="1002"/>
      <c r="I157" s="1002"/>
      <c r="J157" s="1002"/>
      <c r="K157" s="1002"/>
      <c r="L157" s="1002"/>
      <c r="M157" s="1002"/>
      <c r="N157" s="1002"/>
      <c r="O157" s="1002"/>
      <c r="P157" s="1002"/>
      <c r="Q157" s="1002"/>
      <c r="R157" s="1002"/>
      <c r="S157" s="1002"/>
      <c r="T157" s="1002"/>
      <c r="U157" s="1002"/>
      <c r="V157" s="1002"/>
      <c r="W157" s="1002"/>
      <c r="X157" s="1002"/>
      <c r="Y157" s="1002"/>
      <c r="Z157" s="1002"/>
      <c r="AA157" s="1002"/>
      <c r="AB157" s="1002"/>
      <c r="AC157" s="1002"/>
      <c r="AD157" s="1002"/>
      <c r="AE157" s="1002"/>
      <c r="AF157" s="1002"/>
      <c r="AG157" s="1002"/>
      <c r="AH157" s="1002"/>
      <c r="AI157" s="1002"/>
      <c r="AJ157" s="1002"/>
      <c r="AK157" s="1002"/>
      <c r="AL157" s="1002"/>
      <c r="AM157" s="1002"/>
      <c r="AN157" s="1002"/>
      <c r="AO157" s="1002"/>
      <c r="AP157" s="1002"/>
      <c r="AQ157" s="1002"/>
      <c r="AR157" s="1002"/>
      <c r="AS157" s="1002"/>
      <c r="AT157" s="1002"/>
      <c r="AU157" s="1002"/>
      <c r="AV157" s="1002"/>
      <c r="AW157" s="1002"/>
      <c r="AX157" s="1002"/>
      <c r="AY157" s="1002"/>
      <c r="AZ157" s="1002"/>
      <c r="BA157" s="1002"/>
      <c r="BB157" s="1002"/>
      <c r="BC157" s="1002"/>
      <c r="BD157" s="1002"/>
      <c r="BE157" s="1002"/>
      <c r="BF157" s="1002"/>
      <c r="BG157" s="1002"/>
      <c r="BH157" s="1002"/>
      <c r="BI157" s="1002"/>
      <c r="BJ157" s="1002"/>
      <c r="BK157" s="1002"/>
      <c r="BL157" s="1002"/>
      <c r="BM157" s="1002"/>
      <c r="BN157" s="1002"/>
      <c r="BO157" s="1002"/>
      <c r="BP157" s="1002"/>
      <c r="BQ157" s="1002"/>
      <c r="BR157" s="1002"/>
      <c r="BS157" s="1002"/>
    </row>
    <row r="158" spans="1:71">
      <c r="A158" s="735"/>
      <c r="B158" s="1002"/>
      <c r="C158" s="1002"/>
      <c r="D158" s="1002"/>
      <c r="E158" s="1002"/>
      <c r="F158" s="1002"/>
      <c r="G158" s="1002"/>
      <c r="H158" s="1002"/>
      <c r="I158" s="1002"/>
      <c r="J158" s="1002"/>
      <c r="K158" s="1002"/>
      <c r="L158" s="1002"/>
      <c r="M158" s="1002"/>
      <c r="N158" s="1002"/>
      <c r="O158" s="1002"/>
      <c r="P158" s="1002"/>
      <c r="Q158" s="1002"/>
      <c r="R158" s="1002"/>
      <c r="S158" s="1002"/>
      <c r="T158" s="1002"/>
      <c r="U158" s="1002"/>
      <c r="V158" s="1002"/>
      <c r="W158" s="1002"/>
      <c r="X158" s="1002"/>
      <c r="Y158" s="1002"/>
      <c r="Z158" s="1002"/>
      <c r="AA158" s="1002"/>
      <c r="AB158" s="1002"/>
      <c r="AC158" s="1002"/>
      <c r="AD158" s="1002"/>
      <c r="AE158" s="1002"/>
      <c r="AF158" s="1002"/>
      <c r="AG158" s="1002"/>
      <c r="AH158" s="1002"/>
      <c r="AI158" s="1002"/>
      <c r="AJ158" s="1002"/>
      <c r="AK158" s="1002"/>
      <c r="AL158" s="1002"/>
      <c r="AM158" s="1002"/>
      <c r="AN158" s="1002"/>
      <c r="AO158" s="1002"/>
      <c r="AP158" s="1002"/>
      <c r="AQ158" s="1002"/>
      <c r="AR158" s="1002"/>
      <c r="AS158" s="1002"/>
      <c r="AT158" s="1002"/>
      <c r="AU158" s="1002"/>
      <c r="AV158" s="1002"/>
      <c r="AW158" s="1002"/>
      <c r="AX158" s="1002"/>
      <c r="AY158" s="1002"/>
      <c r="AZ158" s="1002"/>
      <c r="BA158" s="1002"/>
      <c r="BB158" s="1002"/>
      <c r="BC158" s="1002"/>
      <c r="BD158" s="1002"/>
      <c r="BE158" s="1002"/>
      <c r="BF158" s="1002"/>
      <c r="BG158" s="1002"/>
      <c r="BH158" s="1002"/>
      <c r="BI158" s="1002"/>
      <c r="BJ158" s="1002"/>
      <c r="BK158" s="1002"/>
      <c r="BL158" s="1002"/>
      <c r="BM158" s="1002"/>
      <c r="BN158" s="1002"/>
      <c r="BO158" s="1002"/>
      <c r="BP158" s="1002"/>
      <c r="BQ158" s="1002"/>
      <c r="BR158" s="1002"/>
      <c r="BS158" s="1002"/>
    </row>
    <row r="159" spans="1:71">
      <c r="A159" s="725"/>
      <c r="B159" s="1002"/>
      <c r="C159" s="1002"/>
      <c r="D159" s="1002"/>
      <c r="E159" s="1002"/>
      <c r="F159" s="1002"/>
      <c r="G159" s="1002"/>
      <c r="H159" s="1002"/>
      <c r="I159" s="1002"/>
      <c r="J159" s="1002"/>
      <c r="K159" s="1002"/>
      <c r="L159" s="1002"/>
      <c r="M159" s="1002"/>
      <c r="N159" s="1002"/>
      <c r="O159" s="1002"/>
      <c r="P159" s="1002"/>
      <c r="Q159" s="1002"/>
      <c r="R159" s="1002"/>
      <c r="S159" s="1002"/>
      <c r="T159" s="1002"/>
      <c r="U159" s="1002"/>
      <c r="V159" s="1002"/>
      <c r="W159" s="1002"/>
      <c r="X159" s="1002"/>
      <c r="Y159" s="1002"/>
      <c r="Z159" s="1002"/>
      <c r="AA159" s="1002"/>
      <c r="AB159" s="1002"/>
      <c r="AC159" s="1002"/>
      <c r="AD159" s="1002"/>
      <c r="AE159" s="1002"/>
      <c r="AF159" s="1002"/>
      <c r="AG159" s="1002"/>
      <c r="AH159" s="1002"/>
      <c r="AI159" s="1002"/>
      <c r="AJ159" s="1002"/>
      <c r="AK159" s="1002"/>
      <c r="AL159" s="1002"/>
      <c r="AM159" s="1002"/>
      <c r="AN159" s="1002"/>
      <c r="AO159" s="1002"/>
      <c r="AP159" s="1002"/>
      <c r="AQ159" s="1002"/>
      <c r="AR159" s="1002"/>
      <c r="AS159" s="1002"/>
      <c r="AT159" s="1002"/>
      <c r="AU159" s="1002"/>
      <c r="AV159" s="1002"/>
      <c r="AW159" s="1002"/>
      <c r="AX159" s="1002"/>
      <c r="AY159" s="1002"/>
      <c r="AZ159" s="1002"/>
      <c r="BA159" s="1002"/>
      <c r="BB159" s="1002"/>
      <c r="BC159" s="1002"/>
      <c r="BD159" s="1002"/>
      <c r="BE159" s="1002"/>
      <c r="BF159" s="1002"/>
      <c r="BG159" s="1002"/>
      <c r="BH159" s="1002"/>
      <c r="BI159" s="1002"/>
      <c r="BJ159" s="1002"/>
      <c r="BK159" s="1002"/>
      <c r="BL159" s="1002"/>
      <c r="BM159" s="1002"/>
      <c r="BN159" s="1002"/>
      <c r="BO159" s="1002"/>
      <c r="BP159" s="1002"/>
      <c r="BQ159" s="1002"/>
      <c r="BR159" s="1002"/>
      <c r="BS159" s="1002"/>
    </row>
    <row r="160" spans="1:71">
      <c r="A160" s="735"/>
      <c r="B160" s="1002"/>
      <c r="C160" s="1002"/>
      <c r="D160" s="1002"/>
      <c r="E160" s="1002"/>
      <c r="F160" s="1002"/>
      <c r="G160" s="1002"/>
      <c r="H160" s="1002"/>
      <c r="I160" s="1002"/>
      <c r="J160" s="1002"/>
      <c r="K160" s="1002"/>
      <c r="L160" s="1002"/>
      <c r="M160" s="1002"/>
      <c r="N160" s="1002"/>
      <c r="O160" s="1002"/>
      <c r="P160" s="1002"/>
      <c r="Q160" s="1002"/>
      <c r="R160" s="1002"/>
      <c r="S160" s="1002"/>
      <c r="T160" s="1002"/>
      <c r="U160" s="1002"/>
      <c r="V160" s="1002"/>
      <c r="W160" s="1002"/>
      <c r="X160" s="1002"/>
      <c r="Y160" s="1002"/>
      <c r="Z160" s="1002"/>
      <c r="AA160" s="1002"/>
      <c r="AB160" s="1002"/>
      <c r="AC160" s="1002"/>
      <c r="AD160" s="1002"/>
      <c r="AE160" s="1002"/>
      <c r="AF160" s="1002"/>
      <c r="AG160" s="1002"/>
      <c r="AH160" s="1002"/>
      <c r="AI160" s="1002"/>
      <c r="AJ160" s="1002"/>
      <c r="AK160" s="1002"/>
      <c r="AL160" s="1002"/>
      <c r="AM160" s="1002"/>
      <c r="AN160" s="1002"/>
      <c r="AO160" s="1002"/>
      <c r="AP160" s="1002"/>
      <c r="AQ160" s="1002"/>
      <c r="AR160" s="1002"/>
      <c r="AS160" s="1002"/>
      <c r="AT160" s="1002"/>
      <c r="AU160" s="1002"/>
      <c r="AV160" s="1002"/>
      <c r="AW160" s="1002"/>
      <c r="AX160" s="1002"/>
      <c r="AY160" s="1002"/>
      <c r="AZ160" s="1002"/>
      <c r="BA160" s="1002"/>
      <c r="BB160" s="1002"/>
      <c r="BC160" s="1002"/>
      <c r="BD160" s="1002"/>
      <c r="BE160" s="1002"/>
      <c r="BF160" s="1002"/>
      <c r="BG160" s="1002"/>
      <c r="BH160" s="1002"/>
      <c r="BI160" s="1002"/>
      <c r="BJ160" s="1002"/>
      <c r="BK160" s="1002"/>
      <c r="BL160" s="1002"/>
      <c r="BM160" s="1002"/>
      <c r="BN160" s="1002"/>
      <c r="BO160" s="1002"/>
      <c r="BP160" s="1002"/>
      <c r="BQ160" s="1002"/>
      <c r="BR160" s="1002"/>
      <c r="BS160" s="1002"/>
    </row>
    <row r="161" spans="1:71">
      <c r="A161" s="735"/>
      <c r="B161" s="1002"/>
      <c r="C161" s="1002"/>
      <c r="D161" s="1002"/>
      <c r="E161" s="1002"/>
      <c r="F161" s="1002"/>
      <c r="G161" s="1002"/>
      <c r="H161" s="1002"/>
      <c r="I161" s="1002"/>
      <c r="J161" s="1002"/>
      <c r="K161" s="1002"/>
      <c r="L161" s="1002"/>
      <c r="M161" s="1002"/>
      <c r="N161" s="1002"/>
      <c r="O161" s="1002"/>
      <c r="P161" s="1002"/>
      <c r="Q161" s="1002"/>
      <c r="R161" s="1002"/>
      <c r="S161" s="1002"/>
      <c r="T161" s="1002"/>
      <c r="U161" s="1002"/>
      <c r="V161" s="1002"/>
      <c r="W161" s="1002"/>
      <c r="X161" s="1002"/>
      <c r="Y161" s="1002"/>
      <c r="Z161" s="1002"/>
      <c r="AA161" s="1002"/>
      <c r="AB161" s="1002"/>
      <c r="AC161" s="1002"/>
      <c r="AD161" s="1002"/>
      <c r="AE161" s="1002"/>
      <c r="AF161" s="1002"/>
      <c r="AG161" s="1002"/>
      <c r="AH161" s="1002"/>
      <c r="AI161" s="1002"/>
      <c r="AJ161" s="1002"/>
      <c r="AK161" s="1002"/>
      <c r="AL161" s="1002"/>
      <c r="AM161" s="1002"/>
      <c r="AN161" s="1002"/>
      <c r="AO161" s="1002"/>
      <c r="AP161" s="1002"/>
      <c r="AQ161" s="1002"/>
      <c r="AR161" s="1002"/>
      <c r="AS161" s="1002"/>
      <c r="AT161" s="1002"/>
      <c r="AU161" s="1002"/>
      <c r="AV161" s="1002"/>
      <c r="AW161" s="1002"/>
      <c r="AX161" s="1002"/>
      <c r="AY161" s="1002"/>
      <c r="AZ161" s="1002"/>
      <c r="BA161" s="1002"/>
      <c r="BB161" s="1002"/>
      <c r="BC161" s="1002"/>
      <c r="BD161" s="1002"/>
      <c r="BE161" s="1002"/>
      <c r="BF161" s="1002"/>
      <c r="BG161" s="1002"/>
      <c r="BH161" s="1002"/>
      <c r="BI161" s="1002"/>
      <c r="BJ161" s="1002"/>
      <c r="BK161" s="1002"/>
      <c r="BL161" s="1002"/>
      <c r="BM161" s="1002"/>
      <c r="BN161" s="1002"/>
      <c r="BO161" s="1002"/>
      <c r="BP161" s="1002"/>
      <c r="BQ161" s="1002"/>
      <c r="BR161" s="1002"/>
      <c r="BS161" s="1002"/>
    </row>
    <row r="162" spans="1:71">
      <c r="A162" s="735"/>
      <c r="B162" s="994"/>
      <c r="C162" s="993"/>
      <c r="D162" s="1029"/>
      <c r="E162" s="1029"/>
      <c r="F162" s="1029"/>
      <c r="G162" s="1029"/>
      <c r="H162" s="1029"/>
      <c r="I162" s="1029"/>
      <c r="J162" s="1029"/>
      <c r="K162" s="1029"/>
      <c r="L162" s="1029"/>
      <c r="M162" s="1029"/>
      <c r="N162" s="1029"/>
      <c r="O162" s="1029"/>
      <c r="P162" s="1029"/>
      <c r="Q162" s="1029"/>
      <c r="R162" s="1029"/>
      <c r="S162" s="1029"/>
      <c r="T162" s="1029"/>
      <c r="U162" s="1029"/>
      <c r="V162" s="1029"/>
      <c r="W162" s="1029"/>
      <c r="X162" s="1029"/>
      <c r="Y162" s="1029"/>
      <c r="Z162" s="1029"/>
      <c r="AA162" s="1029"/>
      <c r="AB162" s="1029"/>
      <c r="AC162" s="1029"/>
      <c r="AD162" s="1029"/>
      <c r="AE162" s="1029"/>
      <c r="AF162" s="1029"/>
      <c r="AG162" s="1029"/>
      <c r="AH162" s="1029"/>
      <c r="AI162" s="1029"/>
      <c r="AJ162" s="1029"/>
      <c r="AK162" s="1029"/>
      <c r="AL162" s="1029"/>
      <c r="AM162" s="1029"/>
      <c r="AN162" s="1029"/>
      <c r="AO162" s="1029"/>
      <c r="AP162" s="1029"/>
      <c r="AQ162" s="1029"/>
      <c r="AR162" s="1029"/>
      <c r="AS162" s="1029"/>
      <c r="AT162" s="1029"/>
      <c r="AU162" s="1029"/>
      <c r="AV162" s="1029"/>
      <c r="AW162" s="1029"/>
      <c r="AX162" s="1029"/>
      <c r="AY162" s="1029"/>
      <c r="AZ162" s="1029"/>
      <c r="BA162" s="1029"/>
      <c r="BB162" s="1029"/>
      <c r="BC162" s="1029"/>
      <c r="BD162" s="1029"/>
      <c r="BE162" s="1029"/>
      <c r="BF162" s="1029"/>
      <c r="BG162" s="1029"/>
      <c r="BH162" s="1029"/>
      <c r="BI162" s="1029"/>
      <c r="BJ162" s="1029"/>
      <c r="BK162" s="1029"/>
      <c r="BL162" s="1029"/>
    </row>
    <row r="163" spans="1:71">
      <c r="A163" s="735"/>
      <c r="B163" s="735"/>
      <c r="C163" s="993"/>
      <c r="D163" s="1029"/>
      <c r="E163" s="1029"/>
      <c r="F163" s="1029"/>
      <c r="G163" s="1029"/>
      <c r="H163" s="1029"/>
      <c r="I163" s="1029"/>
      <c r="J163" s="1029"/>
      <c r="K163" s="1029"/>
      <c r="L163" s="1029"/>
      <c r="M163" s="1029"/>
      <c r="N163" s="1029"/>
      <c r="O163" s="1029"/>
      <c r="P163" s="1029"/>
      <c r="Q163" s="1029"/>
      <c r="R163" s="1029"/>
      <c r="S163" s="1029"/>
      <c r="T163" s="1029"/>
      <c r="U163" s="1029"/>
      <c r="V163" s="1029"/>
      <c r="W163" s="1029"/>
      <c r="X163" s="1029"/>
      <c r="Y163" s="1029"/>
      <c r="Z163" s="1029"/>
      <c r="AA163" s="1029"/>
      <c r="AB163" s="1029"/>
      <c r="AC163" s="1029"/>
      <c r="AD163" s="1029"/>
      <c r="AE163" s="1029"/>
      <c r="AF163" s="1029"/>
      <c r="AG163" s="1029"/>
      <c r="AH163" s="1029"/>
      <c r="AI163" s="1029"/>
      <c r="AJ163" s="1029"/>
      <c r="AK163" s="1029"/>
      <c r="AL163" s="1029"/>
      <c r="AM163" s="1029"/>
      <c r="AN163" s="1029"/>
      <c r="AO163" s="1029"/>
      <c r="AP163" s="1029"/>
      <c r="AQ163" s="1029"/>
      <c r="AR163" s="1029"/>
      <c r="AS163" s="1029"/>
      <c r="AT163" s="1029"/>
      <c r="AU163" s="1029"/>
      <c r="AV163" s="1029"/>
      <c r="AW163" s="1029"/>
      <c r="AX163" s="1029"/>
      <c r="AY163" s="1029"/>
      <c r="AZ163" s="1029"/>
      <c r="BA163" s="1029"/>
      <c r="BB163" s="1029"/>
      <c r="BC163" s="1029"/>
      <c r="BD163" s="1029"/>
      <c r="BE163" s="1029"/>
      <c r="BF163" s="1029"/>
      <c r="BG163" s="1029"/>
      <c r="BH163" s="1029"/>
      <c r="BI163" s="1029"/>
      <c r="BJ163" s="1029"/>
      <c r="BK163" s="1029"/>
      <c r="BL163" s="1029"/>
    </row>
    <row r="164" spans="1:71">
      <c r="A164" s="735"/>
      <c r="B164" s="735"/>
      <c r="C164" s="993"/>
      <c r="D164" s="1029"/>
      <c r="E164" s="1029"/>
      <c r="F164" s="1029"/>
      <c r="G164" s="1029"/>
      <c r="H164" s="1029"/>
      <c r="I164" s="1029"/>
      <c r="J164" s="1029"/>
      <c r="K164" s="1029"/>
      <c r="L164" s="1029"/>
      <c r="M164" s="1029"/>
      <c r="N164" s="1029"/>
      <c r="O164" s="1029"/>
      <c r="P164" s="1029"/>
      <c r="Q164" s="1029"/>
      <c r="R164" s="1029"/>
      <c r="S164" s="1029"/>
      <c r="T164" s="1029"/>
      <c r="U164" s="1029"/>
      <c r="V164" s="1029"/>
      <c r="W164" s="1029"/>
      <c r="X164" s="1029"/>
      <c r="Y164" s="1029"/>
      <c r="Z164" s="1029"/>
      <c r="AA164" s="1029"/>
      <c r="AB164" s="1029"/>
      <c r="AC164" s="1029"/>
      <c r="AD164" s="1029"/>
      <c r="AE164" s="1029"/>
      <c r="AF164" s="1029"/>
      <c r="AG164" s="1029"/>
      <c r="AH164" s="1029"/>
      <c r="AI164" s="1029"/>
      <c r="AJ164" s="1029"/>
      <c r="AK164" s="1029"/>
      <c r="AL164" s="1029"/>
      <c r="AM164" s="1029"/>
      <c r="AN164" s="1029"/>
      <c r="AO164" s="1029"/>
      <c r="AP164" s="1029"/>
      <c r="AQ164" s="1029"/>
      <c r="AR164" s="1029"/>
      <c r="AS164" s="1029"/>
      <c r="AT164" s="1029"/>
      <c r="AU164" s="1029"/>
      <c r="AV164" s="1029"/>
      <c r="AW164" s="1029"/>
      <c r="AX164" s="1029"/>
      <c r="AY164" s="1029"/>
      <c r="AZ164" s="1029"/>
      <c r="BA164" s="1029"/>
      <c r="BB164" s="1029"/>
      <c r="BC164" s="1029"/>
      <c r="BD164" s="1029"/>
      <c r="BE164" s="1029"/>
      <c r="BF164" s="1029"/>
      <c r="BG164" s="1029"/>
      <c r="BH164" s="1029"/>
      <c r="BI164" s="1029"/>
      <c r="BJ164" s="1029"/>
      <c r="BK164" s="1029"/>
      <c r="BL164" s="1029"/>
    </row>
    <row r="165" spans="1:71">
      <c r="A165" s="735"/>
      <c r="B165" s="735"/>
      <c r="C165" s="1100"/>
      <c r="D165" s="1029"/>
      <c r="E165" s="1029"/>
      <c r="F165" s="1029"/>
      <c r="G165" s="1029"/>
      <c r="H165" s="1029"/>
      <c r="I165" s="1029"/>
      <c r="J165" s="1029"/>
      <c r="K165" s="1029"/>
      <c r="L165" s="1029"/>
      <c r="M165" s="1029"/>
      <c r="N165" s="1029"/>
      <c r="O165" s="1029"/>
      <c r="P165" s="1029"/>
      <c r="Q165" s="1029"/>
      <c r="R165" s="1029"/>
      <c r="S165" s="1029"/>
      <c r="T165" s="1029"/>
      <c r="U165" s="1029"/>
      <c r="V165" s="1029"/>
      <c r="W165" s="1029"/>
      <c r="X165" s="1029"/>
      <c r="Y165" s="1029"/>
      <c r="Z165" s="1029"/>
      <c r="AA165" s="1029"/>
      <c r="AB165" s="1029"/>
      <c r="AC165" s="1029"/>
      <c r="AD165" s="1029"/>
      <c r="AE165" s="1029"/>
      <c r="AF165" s="1029"/>
      <c r="AG165" s="1029"/>
      <c r="AH165" s="1029"/>
      <c r="AI165" s="1029"/>
      <c r="AJ165" s="1029"/>
      <c r="AK165" s="1029"/>
      <c r="AL165" s="1029"/>
      <c r="AM165" s="1029"/>
      <c r="AN165" s="1029"/>
      <c r="AO165" s="1029"/>
      <c r="AP165" s="1029"/>
      <c r="AQ165" s="1029"/>
      <c r="AR165" s="1029"/>
      <c r="AS165" s="1029"/>
      <c r="AT165" s="1029"/>
      <c r="AU165" s="1029"/>
      <c r="AV165" s="1029"/>
      <c r="AW165" s="1029"/>
      <c r="AX165" s="1029"/>
      <c r="AY165" s="1029"/>
      <c r="AZ165" s="1029"/>
      <c r="BA165" s="1029"/>
      <c r="BB165" s="1029"/>
      <c r="BC165" s="1029"/>
      <c r="BD165" s="1029"/>
      <c r="BE165" s="1029"/>
      <c r="BF165" s="1029"/>
      <c r="BG165" s="1029"/>
      <c r="BH165" s="1029"/>
      <c r="BI165" s="1029"/>
      <c r="BJ165" s="1029"/>
      <c r="BK165" s="1029"/>
      <c r="BL165" s="735"/>
    </row>
    <row r="166" spans="1:71">
      <c r="A166" s="735"/>
      <c r="B166" s="735"/>
      <c r="C166" s="1101"/>
      <c r="D166" s="1029"/>
      <c r="E166" s="1029"/>
      <c r="F166" s="1029"/>
      <c r="G166" s="1029"/>
      <c r="H166" s="1029"/>
      <c r="I166" s="1029"/>
      <c r="J166" s="1029"/>
      <c r="K166" s="1029"/>
      <c r="L166" s="1029"/>
      <c r="M166" s="1029"/>
      <c r="N166" s="1029"/>
      <c r="O166" s="1029"/>
      <c r="P166" s="1029"/>
      <c r="Q166" s="1029"/>
      <c r="R166" s="1029"/>
      <c r="S166" s="1029"/>
      <c r="T166" s="1029"/>
      <c r="U166" s="1029"/>
      <c r="V166" s="1029"/>
      <c r="W166" s="1029"/>
      <c r="X166" s="1029"/>
      <c r="Y166" s="1029"/>
      <c r="Z166" s="1029"/>
      <c r="AA166" s="1029"/>
      <c r="AB166" s="1029"/>
      <c r="AC166" s="1029"/>
      <c r="AD166" s="1029"/>
      <c r="AE166" s="1029"/>
      <c r="AF166" s="1029"/>
      <c r="AG166" s="1029"/>
      <c r="AH166" s="1029"/>
      <c r="AI166" s="1029"/>
      <c r="AJ166" s="1029"/>
      <c r="AK166" s="1029"/>
      <c r="AL166" s="1029"/>
      <c r="AM166" s="1029"/>
      <c r="AN166" s="1029"/>
      <c r="AO166" s="1029"/>
      <c r="AP166" s="1029"/>
      <c r="AQ166" s="1029"/>
      <c r="AR166" s="1029"/>
      <c r="AS166" s="1029"/>
      <c r="AT166" s="1029"/>
      <c r="AU166" s="1029"/>
      <c r="AV166" s="1029"/>
      <c r="AW166" s="1029"/>
      <c r="AX166" s="1029"/>
      <c r="AY166" s="1029"/>
      <c r="AZ166" s="1029"/>
      <c r="BA166" s="1029"/>
      <c r="BB166" s="1029"/>
      <c r="BC166" s="1029"/>
      <c r="BD166" s="1029"/>
      <c r="BE166" s="1029"/>
      <c r="BF166" s="1029"/>
      <c r="BG166" s="1029"/>
      <c r="BH166" s="1029"/>
      <c r="BI166" s="1029"/>
      <c r="BJ166" s="1029"/>
      <c r="BK166" s="1029"/>
      <c r="BL166" s="735"/>
    </row>
    <row r="167" spans="1:71">
      <c r="C167" s="995"/>
      <c r="D167" s="735"/>
      <c r="E167" s="735"/>
      <c r="F167" s="735"/>
      <c r="G167" s="735"/>
      <c r="H167" s="735"/>
      <c r="I167" s="735"/>
      <c r="J167" s="735"/>
      <c r="K167" s="735"/>
      <c r="L167" s="735"/>
      <c r="M167" s="735"/>
      <c r="N167" s="735"/>
      <c r="O167" s="735"/>
      <c r="P167" s="735"/>
      <c r="Q167" s="735"/>
      <c r="R167" s="735"/>
      <c r="S167" s="735"/>
      <c r="T167" s="735"/>
      <c r="U167" s="735"/>
      <c r="V167" s="735"/>
      <c r="W167" s="735"/>
      <c r="X167" s="735"/>
      <c r="Y167" s="735"/>
      <c r="Z167" s="735"/>
      <c r="AA167" s="735"/>
      <c r="AB167" s="735"/>
      <c r="AC167" s="735"/>
      <c r="AD167" s="735"/>
      <c r="AE167" s="735"/>
      <c r="AF167" s="735"/>
      <c r="AG167" s="735"/>
      <c r="AH167" s="735"/>
      <c r="AI167" s="735"/>
      <c r="AJ167" s="735"/>
      <c r="AK167" s="735"/>
      <c r="AL167" s="735"/>
      <c r="AM167" s="735"/>
      <c r="AN167" s="735"/>
      <c r="AO167" s="735"/>
      <c r="AP167" s="735"/>
      <c r="AQ167" s="735"/>
      <c r="AR167" s="735"/>
      <c r="AS167" s="735"/>
      <c r="AT167" s="735"/>
      <c r="AU167" s="735"/>
      <c r="AV167" s="735"/>
      <c r="AW167" s="735"/>
      <c r="AX167" s="735"/>
      <c r="AY167" s="735"/>
      <c r="AZ167" s="735"/>
      <c r="BA167" s="735"/>
      <c r="BB167" s="735"/>
      <c r="BC167" s="735"/>
      <c r="BD167" s="735"/>
      <c r="BE167" s="735"/>
      <c r="BF167" s="735"/>
      <c r="BG167" s="735"/>
      <c r="BH167" s="735"/>
      <c r="BI167" s="735"/>
      <c r="BJ167" s="735"/>
      <c r="BK167" s="735"/>
    </row>
  </sheetData>
  <sheetProtection algorithmName="SHA-512" hashValue="CS3cHrN9KC0K8AYz+g7edbcTYR8q4mhjT/ncCeUJQgP9FS2fh+LFG+Ryr8cUXtVvqOK1S9X51Bpnv6cNQ1BwOg==" saltValue="zfqBFItBJe2W7h+FUyizKA==" spinCount="100000" sheet="1" formatCells="0" formatColumns="0" formatRows="0"/>
  <mergeCells count="864">
    <mergeCell ref="C121:C122"/>
    <mergeCell ref="D121:BI122"/>
    <mergeCell ref="D123:BI123"/>
    <mergeCell ref="AY114:BB115"/>
    <mergeCell ref="BC114:BL115"/>
    <mergeCell ref="A116:B116"/>
    <mergeCell ref="D116:BI117"/>
    <mergeCell ref="D118:BI118"/>
    <mergeCell ref="C119:C120"/>
    <mergeCell ref="D119:BI120"/>
    <mergeCell ref="A114:W115"/>
    <mergeCell ref="AD114:AE115"/>
    <mergeCell ref="AF114:AG115"/>
    <mergeCell ref="AH114:AR115"/>
    <mergeCell ref="AS114:AU115"/>
    <mergeCell ref="AV114:AX115"/>
    <mergeCell ref="A111:A113"/>
    <mergeCell ref="B111:F112"/>
    <mergeCell ref="G111:L113"/>
    <mergeCell ref="M111:M113"/>
    <mergeCell ref="N111:N113"/>
    <mergeCell ref="B113:D113"/>
    <mergeCell ref="E113:F113"/>
    <mergeCell ref="AO111:AR111"/>
    <mergeCell ref="AS111:AU113"/>
    <mergeCell ref="BC111:BL113"/>
    <mergeCell ref="O112:Q113"/>
    <mergeCell ref="AH112:AJ112"/>
    <mergeCell ref="AK112:AN112"/>
    <mergeCell ref="AO112:AR112"/>
    <mergeCell ref="U113:W113"/>
    <mergeCell ref="AH113:AJ113"/>
    <mergeCell ref="AB111:AB112"/>
    <mergeCell ref="AC111:AC112"/>
    <mergeCell ref="AD111:AE112"/>
    <mergeCell ref="AF111:AG112"/>
    <mergeCell ref="AH111:AJ111"/>
    <mergeCell ref="AK111:AN111"/>
    <mergeCell ref="R111:T113"/>
    <mergeCell ref="U111:W112"/>
    <mergeCell ref="X111:X112"/>
    <mergeCell ref="Y111:Y112"/>
    <mergeCell ref="Z111:Z112"/>
    <mergeCell ref="AA111:AA112"/>
    <mergeCell ref="O111:Q111"/>
    <mergeCell ref="AK113:AN113"/>
    <mergeCell ref="AO113:AR113"/>
    <mergeCell ref="AV113:AX113"/>
    <mergeCell ref="AV111:AX112"/>
    <mergeCell ref="U110:W110"/>
    <mergeCell ref="AH110:AJ110"/>
    <mergeCell ref="AK110:AN110"/>
    <mergeCell ref="AO105:AR105"/>
    <mergeCell ref="AS105:AU107"/>
    <mergeCell ref="AO110:AR110"/>
    <mergeCell ref="AS108:AU110"/>
    <mergeCell ref="AV108:AX109"/>
    <mergeCell ref="U108:W109"/>
    <mergeCell ref="X108:X109"/>
    <mergeCell ref="Y108:Y109"/>
    <mergeCell ref="Z108:Z109"/>
    <mergeCell ref="AA108:AA109"/>
    <mergeCell ref="AV105:AX106"/>
    <mergeCell ref="AB108:AB109"/>
    <mergeCell ref="BC108:BL110"/>
    <mergeCell ref="AH109:AJ109"/>
    <mergeCell ref="AK109:AN109"/>
    <mergeCell ref="AO109:AR109"/>
    <mergeCell ref="AV110:AX110"/>
    <mergeCell ref="AC108:AC109"/>
    <mergeCell ref="AD108:AE109"/>
    <mergeCell ref="AF108:AG109"/>
    <mergeCell ref="AH108:AJ108"/>
    <mergeCell ref="AK108:AN108"/>
    <mergeCell ref="AO108:AR108"/>
    <mergeCell ref="A108:A110"/>
    <mergeCell ref="B108:F109"/>
    <mergeCell ref="G108:L110"/>
    <mergeCell ref="M108:M110"/>
    <mergeCell ref="N108:N110"/>
    <mergeCell ref="O108:Q108"/>
    <mergeCell ref="R108:T110"/>
    <mergeCell ref="A105:A107"/>
    <mergeCell ref="B105:F106"/>
    <mergeCell ref="G105:L107"/>
    <mergeCell ref="M105:M107"/>
    <mergeCell ref="N105:N107"/>
    <mergeCell ref="B107:D107"/>
    <mergeCell ref="E107:F107"/>
    <mergeCell ref="B110:D110"/>
    <mergeCell ref="E110:F110"/>
    <mergeCell ref="O109:Q110"/>
    <mergeCell ref="BC105:BL107"/>
    <mergeCell ref="O106:Q107"/>
    <mergeCell ref="AH106:AJ106"/>
    <mergeCell ref="AK106:AN106"/>
    <mergeCell ref="AO106:AR106"/>
    <mergeCell ref="U107:W107"/>
    <mergeCell ref="AH107:AJ107"/>
    <mergeCell ref="AB105:AB106"/>
    <mergeCell ref="AC105:AC106"/>
    <mergeCell ref="AD105:AE106"/>
    <mergeCell ref="AF105:AG106"/>
    <mergeCell ref="AH105:AJ105"/>
    <mergeCell ref="AK105:AN105"/>
    <mergeCell ref="R105:T107"/>
    <mergeCell ref="U105:W106"/>
    <mergeCell ref="X105:X106"/>
    <mergeCell ref="Y105:Y106"/>
    <mergeCell ref="Z105:Z106"/>
    <mergeCell ref="AA105:AA106"/>
    <mergeCell ref="O105:Q105"/>
    <mergeCell ref="AK107:AN107"/>
    <mergeCell ref="AO107:AR107"/>
    <mergeCell ref="AV107:AX107"/>
    <mergeCell ref="AV102:AX103"/>
    <mergeCell ref="BC102:BL104"/>
    <mergeCell ref="O103:Q104"/>
    <mergeCell ref="AH103:AJ103"/>
    <mergeCell ref="AK103:AN103"/>
    <mergeCell ref="AO103:AR103"/>
    <mergeCell ref="AV104:AX104"/>
    <mergeCell ref="AC102:AC103"/>
    <mergeCell ref="AD102:AE103"/>
    <mergeCell ref="AF102:AG103"/>
    <mergeCell ref="AH102:AJ102"/>
    <mergeCell ref="AK102:AN102"/>
    <mergeCell ref="AO102:AR102"/>
    <mergeCell ref="U102:W103"/>
    <mergeCell ref="X102:X103"/>
    <mergeCell ref="Y102:Y103"/>
    <mergeCell ref="Z102:Z103"/>
    <mergeCell ref="AA102:AA103"/>
    <mergeCell ref="AB102:AB103"/>
    <mergeCell ref="AV101:AX101"/>
    <mergeCell ref="A102:A104"/>
    <mergeCell ref="B102:F103"/>
    <mergeCell ref="G102:L104"/>
    <mergeCell ref="M102:M104"/>
    <mergeCell ref="N102:N104"/>
    <mergeCell ref="O102:Q102"/>
    <mergeCell ref="R102:T104"/>
    <mergeCell ref="A99:A101"/>
    <mergeCell ref="B99:F100"/>
    <mergeCell ref="G99:L101"/>
    <mergeCell ref="M99:M101"/>
    <mergeCell ref="N99:N101"/>
    <mergeCell ref="B101:D101"/>
    <mergeCell ref="E101:F101"/>
    <mergeCell ref="B104:D104"/>
    <mergeCell ref="E104:F104"/>
    <mergeCell ref="U104:W104"/>
    <mergeCell ref="AH104:AJ104"/>
    <mergeCell ref="AK104:AN104"/>
    <mergeCell ref="AO99:AR99"/>
    <mergeCell ref="AS99:AU101"/>
    <mergeCell ref="AO104:AR104"/>
    <mergeCell ref="AS102:AU104"/>
    <mergeCell ref="AB96:AB97"/>
    <mergeCell ref="AV99:AX100"/>
    <mergeCell ref="BC99:BL101"/>
    <mergeCell ref="O100:Q101"/>
    <mergeCell ref="AH100:AJ100"/>
    <mergeCell ref="AK100:AN100"/>
    <mergeCell ref="AO100:AR100"/>
    <mergeCell ref="U101:W101"/>
    <mergeCell ref="AH101:AJ101"/>
    <mergeCell ref="AB99:AB100"/>
    <mergeCell ref="AC99:AC100"/>
    <mergeCell ref="AD99:AE100"/>
    <mergeCell ref="AF99:AG100"/>
    <mergeCell ref="AH99:AJ99"/>
    <mergeCell ref="AK99:AN99"/>
    <mergeCell ref="R99:T101"/>
    <mergeCell ref="U99:W100"/>
    <mergeCell ref="X99:X100"/>
    <mergeCell ref="Y99:Y100"/>
    <mergeCell ref="Z99:Z100"/>
    <mergeCell ref="AA99:AA100"/>
    <mergeCell ref="O99:Q99"/>
    <mergeCell ref="AK101:AN101"/>
    <mergeCell ref="AO101:AR101"/>
    <mergeCell ref="U98:W98"/>
    <mergeCell ref="AH98:AJ98"/>
    <mergeCell ref="AK98:AN98"/>
    <mergeCell ref="AO93:AR93"/>
    <mergeCell ref="AS93:AU95"/>
    <mergeCell ref="AO98:AR98"/>
    <mergeCell ref="AS96:AU98"/>
    <mergeCell ref="AV96:AX97"/>
    <mergeCell ref="BC96:BL98"/>
    <mergeCell ref="AH97:AJ97"/>
    <mergeCell ref="AK97:AN97"/>
    <mergeCell ref="AO97:AR97"/>
    <mergeCell ref="AV98:AX98"/>
    <mergeCell ref="AC96:AC97"/>
    <mergeCell ref="AD96:AE97"/>
    <mergeCell ref="AF96:AG97"/>
    <mergeCell ref="AH96:AJ96"/>
    <mergeCell ref="AK96:AN96"/>
    <mergeCell ref="AO96:AR96"/>
    <mergeCell ref="U96:W97"/>
    <mergeCell ref="X96:X97"/>
    <mergeCell ref="Y96:Y97"/>
    <mergeCell ref="Z96:Z97"/>
    <mergeCell ref="AA96:AA97"/>
    <mergeCell ref="A96:A98"/>
    <mergeCell ref="B96:F97"/>
    <mergeCell ref="G96:L98"/>
    <mergeCell ref="M96:M98"/>
    <mergeCell ref="N96:N98"/>
    <mergeCell ref="O96:Q96"/>
    <mergeCell ref="R96:T98"/>
    <mergeCell ref="A93:A95"/>
    <mergeCell ref="B93:F94"/>
    <mergeCell ref="G93:L95"/>
    <mergeCell ref="M93:M95"/>
    <mergeCell ref="N93:N95"/>
    <mergeCell ref="B95:D95"/>
    <mergeCell ref="E95:F95"/>
    <mergeCell ref="B98:D98"/>
    <mergeCell ref="E98:F98"/>
    <mergeCell ref="O97:Q98"/>
    <mergeCell ref="AV93:AX94"/>
    <mergeCell ref="BC93:BL95"/>
    <mergeCell ref="O94:Q95"/>
    <mergeCell ref="AH94:AJ94"/>
    <mergeCell ref="AK94:AN94"/>
    <mergeCell ref="AO94:AR94"/>
    <mergeCell ref="U95:W95"/>
    <mergeCell ref="AH95:AJ95"/>
    <mergeCell ref="AB93:AB94"/>
    <mergeCell ref="AC93:AC94"/>
    <mergeCell ref="AD93:AE94"/>
    <mergeCell ref="AF93:AG94"/>
    <mergeCell ref="AH93:AJ93"/>
    <mergeCell ref="AK93:AN93"/>
    <mergeCell ref="R93:T95"/>
    <mergeCell ref="U93:W94"/>
    <mergeCell ref="X93:X94"/>
    <mergeCell ref="Y93:Y94"/>
    <mergeCell ref="Z93:Z94"/>
    <mergeCell ref="AA93:AA94"/>
    <mergeCell ref="O93:Q93"/>
    <mergeCell ref="AK95:AN95"/>
    <mergeCell ref="AO95:AR95"/>
    <mergeCell ref="AV95:AX95"/>
    <mergeCell ref="B91:D92"/>
    <mergeCell ref="E91:F92"/>
    <mergeCell ref="AH91:AJ91"/>
    <mergeCell ref="AK91:AN91"/>
    <mergeCell ref="AO91:AR91"/>
    <mergeCell ref="AV91:AX92"/>
    <mergeCell ref="AD92:AE92"/>
    <mergeCell ref="AF92:AG92"/>
    <mergeCell ref="AH92:AJ92"/>
    <mergeCell ref="AK92:AN92"/>
    <mergeCell ref="Z89:AA92"/>
    <mergeCell ref="AB89:AC92"/>
    <mergeCell ref="AH89:AR89"/>
    <mergeCell ref="AV89:AX90"/>
    <mergeCell ref="O87:Q89"/>
    <mergeCell ref="R87:T92"/>
    <mergeCell ref="U87:AC88"/>
    <mergeCell ref="AD87:AG87"/>
    <mergeCell ref="AH87:AR88"/>
    <mergeCell ref="AS87:AU92"/>
    <mergeCell ref="C80:C81"/>
    <mergeCell ref="D80:BI81"/>
    <mergeCell ref="D82:BI82"/>
    <mergeCell ref="A83:BL83"/>
    <mergeCell ref="A85:BL85"/>
    <mergeCell ref="A87:A92"/>
    <mergeCell ref="B87:F90"/>
    <mergeCell ref="G87:L92"/>
    <mergeCell ref="M87:M92"/>
    <mergeCell ref="N87:N92"/>
    <mergeCell ref="BC89:BL92"/>
    <mergeCell ref="O90:Q92"/>
    <mergeCell ref="U90:W92"/>
    <mergeCell ref="X90:Y92"/>
    <mergeCell ref="AH90:AJ90"/>
    <mergeCell ref="AK90:AN90"/>
    <mergeCell ref="AO90:AR90"/>
    <mergeCell ref="AO92:AR92"/>
    <mergeCell ref="AV87:AX88"/>
    <mergeCell ref="AY87:BB92"/>
    <mergeCell ref="BC87:BL88"/>
    <mergeCell ref="AD88:AE91"/>
    <mergeCell ref="AF88:AG91"/>
    <mergeCell ref="U89:Y89"/>
    <mergeCell ref="U69:W69"/>
    <mergeCell ref="AY73:BB74"/>
    <mergeCell ref="BC73:BL74"/>
    <mergeCell ref="A75:B75"/>
    <mergeCell ref="D75:BI76"/>
    <mergeCell ref="D77:BI77"/>
    <mergeCell ref="C78:C79"/>
    <mergeCell ref="D78:BI79"/>
    <mergeCell ref="AK72:AN72"/>
    <mergeCell ref="AO72:AR72"/>
    <mergeCell ref="AV72:AX72"/>
    <mergeCell ref="A73:W74"/>
    <mergeCell ref="AD73:AE74"/>
    <mergeCell ref="AF73:AG74"/>
    <mergeCell ref="AH73:AR74"/>
    <mergeCell ref="AS73:AU74"/>
    <mergeCell ref="AV73:AX74"/>
    <mergeCell ref="A70:A72"/>
    <mergeCell ref="B70:F71"/>
    <mergeCell ref="G70:L72"/>
    <mergeCell ref="M70:M72"/>
    <mergeCell ref="N70:N72"/>
    <mergeCell ref="B72:D72"/>
    <mergeCell ref="E72:F72"/>
    <mergeCell ref="AS70:AU72"/>
    <mergeCell ref="AV70:AX71"/>
    <mergeCell ref="BC70:BL72"/>
    <mergeCell ref="O71:Q72"/>
    <mergeCell ref="AH71:AJ71"/>
    <mergeCell ref="AK71:AN71"/>
    <mergeCell ref="AO71:AR71"/>
    <mergeCell ref="U72:W72"/>
    <mergeCell ref="AH72:AJ72"/>
    <mergeCell ref="AB70:AB71"/>
    <mergeCell ref="AC70:AC71"/>
    <mergeCell ref="AD70:AE71"/>
    <mergeCell ref="AF70:AG71"/>
    <mergeCell ref="AH70:AJ70"/>
    <mergeCell ref="AK70:AN70"/>
    <mergeCell ref="R70:T72"/>
    <mergeCell ref="U70:W71"/>
    <mergeCell ref="X70:X71"/>
    <mergeCell ref="Y70:Y71"/>
    <mergeCell ref="Z70:Z71"/>
    <mergeCell ref="AA70:AA71"/>
    <mergeCell ref="O70:Q70"/>
    <mergeCell ref="AO70:AR70"/>
    <mergeCell ref="AH69:AJ69"/>
    <mergeCell ref="AK69:AN69"/>
    <mergeCell ref="AO64:AR64"/>
    <mergeCell ref="AS64:AU66"/>
    <mergeCell ref="AO69:AR69"/>
    <mergeCell ref="AS67:AU69"/>
    <mergeCell ref="AV67:AX68"/>
    <mergeCell ref="BC67:BL69"/>
    <mergeCell ref="AH68:AJ68"/>
    <mergeCell ref="AK68:AN68"/>
    <mergeCell ref="AO68:AR68"/>
    <mergeCell ref="AV69:AX69"/>
    <mergeCell ref="AV64:AX65"/>
    <mergeCell ref="BC64:BL66"/>
    <mergeCell ref="AH65:AJ65"/>
    <mergeCell ref="AK65:AN65"/>
    <mergeCell ref="AO65:AR65"/>
    <mergeCell ref="AO66:AR66"/>
    <mergeCell ref="AV66:AX66"/>
    <mergeCell ref="AC67:AC68"/>
    <mergeCell ref="AD67:AE68"/>
    <mergeCell ref="AF67:AG68"/>
    <mergeCell ref="AH67:AJ67"/>
    <mergeCell ref="AK67:AN67"/>
    <mergeCell ref="AO67:AR67"/>
    <mergeCell ref="U67:W68"/>
    <mergeCell ref="X67:X68"/>
    <mergeCell ref="Y67:Y68"/>
    <mergeCell ref="Z67:Z68"/>
    <mergeCell ref="AA67:AA68"/>
    <mergeCell ref="AB67:AB68"/>
    <mergeCell ref="A67:A69"/>
    <mergeCell ref="B67:F68"/>
    <mergeCell ref="G67:L69"/>
    <mergeCell ref="M67:M69"/>
    <mergeCell ref="N67:N69"/>
    <mergeCell ref="O67:Q67"/>
    <mergeCell ref="R67:T69"/>
    <mergeCell ref="A64:A66"/>
    <mergeCell ref="B64:F65"/>
    <mergeCell ref="G64:L66"/>
    <mergeCell ref="M64:M66"/>
    <mergeCell ref="N64:N66"/>
    <mergeCell ref="B66:D66"/>
    <mergeCell ref="E66:F66"/>
    <mergeCell ref="B69:D69"/>
    <mergeCell ref="E69:F69"/>
    <mergeCell ref="O68:Q69"/>
    <mergeCell ref="O65:Q66"/>
    <mergeCell ref="O64:Q64"/>
    <mergeCell ref="U66:W66"/>
    <mergeCell ref="AH66:AJ66"/>
    <mergeCell ref="AB64:AB65"/>
    <mergeCell ref="AC64:AC65"/>
    <mergeCell ref="AD64:AE65"/>
    <mergeCell ref="AF64:AG65"/>
    <mergeCell ref="AH64:AJ64"/>
    <mergeCell ref="AK64:AN64"/>
    <mergeCell ref="R64:T66"/>
    <mergeCell ref="U64:W65"/>
    <mergeCell ref="X64:X65"/>
    <mergeCell ref="Y64:Y65"/>
    <mergeCell ref="Z64:Z65"/>
    <mergeCell ref="AA64:AA65"/>
    <mergeCell ref="AK66:AN66"/>
    <mergeCell ref="AV61:AX62"/>
    <mergeCell ref="BC61:BL63"/>
    <mergeCell ref="O62:Q63"/>
    <mergeCell ref="AH62:AJ62"/>
    <mergeCell ref="AK62:AN62"/>
    <mergeCell ref="AO62:AR62"/>
    <mergeCell ref="AV63:AX63"/>
    <mergeCell ref="AC61:AC62"/>
    <mergeCell ref="AD61:AE62"/>
    <mergeCell ref="AF61:AG62"/>
    <mergeCell ref="AH61:AJ61"/>
    <mergeCell ref="AK61:AN61"/>
    <mergeCell ref="AO61:AR61"/>
    <mergeCell ref="U61:W62"/>
    <mergeCell ref="X61:X62"/>
    <mergeCell ref="Y61:Y62"/>
    <mergeCell ref="Z61:Z62"/>
    <mergeCell ref="AA61:AA62"/>
    <mergeCell ref="AB61:AB62"/>
    <mergeCell ref="AV60:AX60"/>
    <mergeCell ref="A61:A63"/>
    <mergeCell ref="B61:F62"/>
    <mergeCell ref="G61:L63"/>
    <mergeCell ref="M61:M63"/>
    <mergeCell ref="N61:N63"/>
    <mergeCell ref="O61:Q61"/>
    <mergeCell ref="R61:T63"/>
    <mergeCell ref="A58:A60"/>
    <mergeCell ref="B58:F59"/>
    <mergeCell ref="G58:L60"/>
    <mergeCell ref="M58:M60"/>
    <mergeCell ref="N58:N60"/>
    <mergeCell ref="B60:D60"/>
    <mergeCell ref="E60:F60"/>
    <mergeCell ref="B63:D63"/>
    <mergeCell ref="E63:F63"/>
    <mergeCell ref="U63:W63"/>
    <mergeCell ref="AH63:AJ63"/>
    <mergeCell ref="AK63:AN63"/>
    <mergeCell ref="AO58:AR58"/>
    <mergeCell ref="AS58:AU60"/>
    <mergeCell ref="AO63:AR63"/>
    <mergeCell ref="AS61:AU63"/>
    <mergeCell ref="AB55:AB56"/>
    <mergeCell ref="AV58:AX59"/>
    <mergeCell ref="BC58:BL60"/>
    <mergeCell ref="O59:Q60"/>
    <mergeCell ref="AH59:AJ59"/>
    <mergeCell ref="AK59:AN59"/>
    <mergeCell ref="AO59:AR59"/>
    <mergeCell ref="U60:W60"/>
    <mergeCell ref="AH60:AJ60"/>
    <mergeCell ref="AB58:AB59"/>
    <mergeCell ref="AC58:AC59"/>
    <mergeCell ref="AD58:AE59"/>
    <mergeCell ref="AF58:AG59"/>
    <mergeCell ref="AH58:AJ58"/>
    <mergeCell ref="AK58:AN58"/>
    <mergeCell ref="R58:T60"/>
    <mergeCell ref="U58:W59"/>
    <mergeCell ref="X58:X59"/>
    <mergeCell ref="Y58:Y59"/>
    <mergeCell ref="Z58:Z59"/>
    <mergeCell ref="AA58:AA59"/>
    <mergeCell ref="O58:Q58"/>
    <mergeCell ref="AK60:AN60"/>
    <mergeCell ref="AO60:AR60"/>
    <mergeCell ref="U57:W57"/>
    <mergeCell ref="AH57:AJ57"/>
    <mergeCell ref="AK57:AN57"/>
    <mergeCell ref="AO52:AR52"/>
    <mergeCell ref="AS52:AU54"/>
    <mergeCell ref="AO57:AR57"/>
    <mergeCell ref="AS55:AU57"/>
    <mergeCell ref="AV55:AX56"/>
    <mergeCell ref="BC55:BL57"/>
    <mergeCell ref="AH56:AJ56"/>
    <mergeCell ref="AK56:AN56"/>
    <mergeCell ref="AO56:AR56"/>
    <mergeCell ref="AV57:AX57"/>
    <mergeCell ref="AC55:AC56"/>
    <mergeCell ref="AD55:AE56"/>
    <mergeCell ref="AF55:AG56"/>
    <mergeCell ref="AH55:AJ55"/>
    <mergeCell ref="AK55:AN55"/>
    <mergeCell ref="AO55:AR55"/>
    <mergeCell ref="U55:W56"/>
    <mergeCell ref="X55:X56"/>
    <mergeCell ref="Y55:Y56"/>
    <mergeCell ref="Z55:Z56"/>
    <mergeCell ref="AA55:AA56"/>
    <mergeCell ref="A55:A57"/>
    <mergeCell ref="B55:F56"/>
    <mergeCell ref="G55:L57"/>
    <mergeCell ref="M55:M57"/>
    <mergeCell ref="N55:N57"/>
    <mergeCell ref="O55:Q55"/>
    <mergeCell ref="R55:T57"/>
    <mergeCell ref="A52:A54"/>
    <mergeCell ref="B52:F53"/>
    <mergeCell ref="G52:L54"/>
    <mergeCell ref="M52:M54"/>
    <mergeCell ref="N52:N54"/>
    <mergeCell ref="B54:D54"/>
    <mergeCell ref="E54:F54"/>
    <mergeCell ref="B57:D57"/>
    <mergeCell ref="E57:F57"/>
    <mergeCell ref="O56:Q57"/>
    <mergeCell ref="AV52:AX53"/>
    <mergeCell ref="BC52:BL54"/>
    <mergeCell ref="O53:Q54"/>
    <mergeCell ref="AH53:AJ53"/>
    <mergeCell ref="AK53:AN53"/>
    <mergeCell ref="AO53:AR53"/>
    <mergeCell ref="U54:W54"/>
    <mergeCell ref="AH54:AJ54"/>
    <mergeCell ref="AB52:AB53"/>
    <mergeCell ref="AC52:AC53"/>
    <mergeCell ref="AD52:AE53"/>
    <mergeCell ref="AF52:AG53"/>
    <mergeCell ref="AH52:AJ52"/>
    <mergeCell ref="AK52:AN52"/>
    <mergeCell ref="R52:T54"/>
    <mergeCell ref="U52:W53"/>
    <mergeCell ref="X52:X53"/>
    <mergeCell ref="Y52:Y53"/>
    <mergeCell ref="Z52:Z53"/>
    <mergeCell ref="AA52:AA53"/>
    <mergeCell ref="O52:Q52"/>
    <mergeCell ref="AK54:AN54"/>
    <mergeCell ref="AO54:AR54"/>
    <mergeCell ref="AV54:AX54"/>
    <mergeCell ref="B50:D51"/>
    <mergeCell ref="E50:F51"/>
    <mergeCell ref="AH50:AJ50"/>
    <mergeCell ref="AK50:AN50"/>
    <mergeCell ref="AO50:AR50"/>
    <mergeCell ref="AV50:AX51"/>
    <mergeCell ref="AD51:AE51"/>
    <mergeCell ref="AF51:AG51"/>
    <mergeCell ref="AH51:AJ51"/>
    <mergeCell ref="AK51:AN51"/>
    <mergeCell ref="Z48:AA51"/>
    <mergeCell ref="AB48:AC51"/>
    <mergeCell ref="AH48:AR48"/>
    <mergeCell ref="AV48:AX49"/>
    <mergeCell ref="O46:Q48"/>
    <mergeCell ref="R46:T51"/>
    <mergeCell ref="U46:AC47"/>
    <mergeCell ref="AD46:AG46"/>
    <mergeCell ref="AH46:AR47"/>
    <mergeCell ref="AS46:AU51"/>
    <mergeCell ref="C39:C40"/>
    <mergeCell ref="D39:BI40"/>
    <mergeCell ref="D41:BI41"/>
    <mergeCell ref="A42:BL42"/>
    <mergeCell ref="A44:BL44"/>
    <mergeCell ref="A46:A51"/>
    <mergeCell ref="B46:F49"/>
    <mergeCell ref="G46:L51"/>
    <mergeCell ref="M46:M51"/>
    <mergeCell ref="N46:N51"/>
    <mergeCell ref="BC48:BL51"/>
    <mergeCell ref="O49:Q51"/>
    <mergeCell ref="U49:W51"/>
    <mergeCell ref="X49:Y51"/>
    <mergeCell ref="AH49:AJ49"/>
    <mergeCell ref="AK49:AN49"/>
    <mergeCell ref="AO49:AR49"/>
    <mergeCell ref="AO51:AR51"/>
    <mergeCell ref="AV46:AX47"/>
    <mergeCell ref="AY46:BB51"/>
    <mergeCell ref="BC46:BL47"/>
    <mergeCell ref="AD47:AE50"/>
    <mergeCell ref="AF47:AG50"/>
    <mergeCell ref="U48:Y48"/>
    <mergeCell ref="U28:W28"/>
    <mergeCell ref="AY32:BB33"/>
    <mergeCell ref="BC32:BL33"/>
    <mergeCell ref="A34:B34"/>
    <mergeCell ref="D34:BI35"/>
    <mergeCell ref="D36:BI36"/>
    <mergeCell ref="C37:C38"/>
    <mergeCell ref="D37:BI38"/>
    <mergeCell ref="AK31:AN31"/>
    <mergeCell ref="AO31:AR31"/>
    <mergeCell ref="AV31:AX31"/>
    <mergeCell ref="A32:W33"/>
    <mergeCell ref="AD32:AE33"/>
    <mergeCell ref="AF32:AG33"/>
    <mergeCell ref="AH32:AR33"/>
    <mergeCell ref="AS32:AU33"/>
    <mergeCell ref="AV32:AX33"/>
    <mergeCell ref="A29:A31"/>
    <mergeCell ref="B29:F30"/>
    <mergeCell ref="G29:L31"/>
    <mergeCell ref="M29:M31"/>
    <mergeCell ref="N29:N31"/>
    <mergeCell ref="B31:D31"/>
    <mergeCell ref="E31:F31"/>
    <mergeCell ref="AS29:AU31"/>
    <mergeCell ref="AV29:AX30"/>
    <mergeCell ref="BC29:BL31"/>
    <mergeCell ref="O30:Q31"/>
    <mergeCell ref="AH30:AJ30"/>
    <mergeCell ref="AK30:AN30"/>
    <mergeCell ref="AO30:AR30"/>
    <mergeCell ref="U31:W31"/>
    <mergeCell ref="AH31:AJ31"/>
    <mergeCell ref="AB29:AB30"/>
    <mergeCell ref="AC29:AC30"/>
    <mergeCell ref="AD29:AE30"/>
    <mergeCell ref="AF29:AG30"/>
    <mergeCell ref="AH29:AJ29"/>
    <mergeCell ref="AK29:AN29"/>
    <mergeCell ref="R29:T31"/>
    <mergeCell ref="U29:W30"/>
    <mergeCell ref="X29:X30"/>
    <mergeCell ref="Y29:Y30"/>
    <mergeCell ref="Z29:Z30"/>
    <mergeCell ref="AA29:AA30"/>
    <mergeCell ref="O29:Q29"/>
    <mergeCell ref="AO29:AR29"/>
    <mergeCell ref="AH28:AJ28"/>
    <mergeCell ref="AK28:AN28"/>
    <mergeCell ref="AO23:AR23"/>
    <mergeCell ref="AS23:AU25"/>
    <mergeCell ref="AO28:AR28"/>
    <mergeCell ref="AS26:AU28"/>
    <mergeCell ref="AV26:AX27"/>
    <mergeCell ref="BC26:BL28"/>
    <mergeCell ref="AH27:AJ27"/>
    <mergeCell ref="AK27:AN27"/>
    <mergeCell ref="AO27:AR27"/>
    <mergeCell ref="AV28:AX28"/>
    <mergeCell ref="AV23:AX24"/>
    <mergeCell ref="BC23:BL25"/>
    <mergeCell ref="AH24:AJ24"/>
    <mergeCell ref="AK24:AN24"/>
    <mergeCell ref="AO24:AR24"/>
    <mergeCell ref="AO25:AR25"/>
    <mergeCell ref="AV25:AX25"/>
    <mergeCell ref="AC26:AC27"/>
    <mergeCell ref="AD26:AE27"/>
    <mergeCell ref="AF26:AG27"/>
    <mergeCell ref="AH26:AJ26"/>
    <mergeCell ref="AK26:AN26"/>
    <mergeCell ref="AO26:AR26"/>
    <mergeCell ref="U26:W27"/>
    <mergeCell ref="X26:X27"/>
    <mergeCell ref="Y26:Y27"/>
    <mergeCell ref="Z26:Z27"/>
    <mergeCell ref="AA26:AA27"/>
    <mergeCell ref="AB26:AB27"/>
    <mergeCell ref="A26:A28"/>
    <mergeCell ref="B26:F27"/>
    <mergeCell ref="G26:L28"/>
    <mergeCell ref="M26:M28"/>
    <mergeCell ref="N26:N28"/>
    <mergeCell ref="O26:Q26"/>
    <mergeCell ref="R26:T28"/>
    <mergeCell ref="A23:A25"/>
    <mergeCell ref="B23:F24"/>
    <mergeCell ref="G23:L25"/>
    <mergeCell ref="M23:M25"/>
    <mergeCell ref="N23:N25"/>
    <mergeCell ref="B25:D25"/>
    <mergeCell ref="E25:F25"/>
    <mergeCell ref="B28:D28"/>
    <mergeCell ref="E28:F28"/>
    <mergeCell ref="O27:Q28"/>
    <mergeCell ref="O24:Q25"/>
    <mergeCell ref="O23:Q23"/>
    <mergeCell ref="U25:W25"/>
    <mergeCell ref="AH25:AJ25"/>
    <mergeCell ref="AB23:AB24"/>
    <mergeCell ref="AC23:AC24"/>
    <mergeCell ref="AD23:AE24"/>
    <mergeCell ref="AF23:AG24"/>
    <mergeCell ref="AH23:AJ23"/>
    <mergeCell ref="AK23:AN23"/>
    <mergeCell ref="R23:T25"/>
    <mergeCell ref="U23:W24"/>
    <mergeCell ref="X23:X24"/>
    <mergeCell ref="Y23:Y24"/>
    <mergeCell ref="Z23:Z24"/>
    <mergeCell ref="AA23:AA24"/>
    <mergeCell ref="AK25:AN25"/>
    <mergeCell ref="AV20:AX21"/>
    <mergeCell ref="BC20:BL22"/>
    <mergeCell ref="O21:Q22"/>
    <mergeCell ref="AH21:AJ21"/>
    <mergeCell ref="AK21:AN21"/>
    <mergeCell ref="AO21:AR21"/>
    <mergeCell ref="AV22:AX22"/>
    <mergeCell ref="AC20:AC21"/>
    <mergeCell ref="AD20:AE21"/>
    <mergeCell ref="AF20:AG21"/>
    <mergeCell ref="AH20:AJ20"/>
    <mergeCell ref="AK20:AN20"/>
    <mergeCell ref="AO20:AR20"/>
    <mergeCell ref="U20:W21"/>
    <mergeCell ref="X20:X21"/>
    <mergeCell ref="Y20:Y21"/>
    <mergeCell ref="Z20:Z21"/>
    <mergeCell ref="AA20:AA21"/>
    <mergeCell ref="AB20:AB21"/>
    <mergeCell ref="AV19:AX19"/>
    <mergeCell ref="A20:A22"/>
    <mergeCell ref="B20:F21"/>
    <mergeCell ref="G20:L22"/>
    <mergeCell ref="M20:M22"/>
    <mergeCell ref="N20:N22"/>
    <mergeCell ref="O20:Q20"/>
    <mergeCell ref="R20:T22"/>
    <mergeCell ref="A17:A19"/>
    <mergeCell ref="B17:F18"/>
    <mergeCell ref="G17:L19"/>
    <mergeCell ref="M17:M19"/>
    <mergeCell ref="N17:N19"/>
    <mergeCell ref="B19:D19"/>
    <mergeCell ref="E19:F19"/>
    <mergeCell ref="B22:D22"/>
    <mergeCell ref="E22:F22"/>
    <mergeCell ref="U22:W22"/>
    <mergeCell ref="AH22:AJ22"/>
    <mergeCell ref="AK22:AN22"/>
    <mergeCell ref="AO17:AR17"/>
    <mergeCell ref="AS17:AU19"/>
    <mergeCell ref="AO22:AR22"/>
    <mergeCell ref="AS20:AU22"/>
    <mergeCell ref="AB14:AB15"/>
    <mergeCell ref="AV17:AX18"/>
    <mergeCell ref="BC17:BL19"/>
    <mergeCell ref="O18:Q19"/>
    <mergeCell ref="AH18:AJ18"/>
    <mergeCell ref="AK18:AN18"/>
    <mergeCell ref="AO18:AR18"/>
    <mergeCell ref="U19:W19"/>
    <mergeCell ref="AH19:AJ19"/>
    <mergeCell ref="AB17:AB18"/>
    <mergeCell ref="AC17:AC18"/>
    <mergeCell ref="AD17:AE18"/>
    <mergeCell ref="AF17:AG18"/>
    <mergeCell ref="AH17:AJ17"/>
    <mergeCell ref="AK17:AN17"/>
    <mergeCell ref="R17:T19"/>
    <mergeCell ref="U17:W18"/>
    <mergeCell ref="X17:X18"/>
    <mergeCell ref="Y17:Y18"/>
    <mergeCell ref="Z17:Z18"/>
    <mergeCell ref="AA17:AA18"/>
    <mergeCell ref="O17:Q17"/>
    <mergeCell ref="AK19:AN19"/>
    <mergeCell ref="AO19:AR19"/>
    <mergeCell ref="U16:W16"/>
    <mergeCell ref="AH16:AJ16"/>
    <mergeCell ref="AK16:AN16"/>
    <mergeCell ref="AO11:AR11"/>
    <mergeCell ref="AS11:AU13"/>
    <mergeCell ref="AO16:AR16"/>
    <mergeCell ref="AS14:AU16"/>
    <mergeCell ref="AV14:AX15"/>
    <mergeCell ref="BC14:BL16"/>
    <mergeCell ref="AH15:AJ15"/>
    <mergeCell ref="AK15:AN15"/>
    <mergeCell ref="AO15:AR15"/>
    <mergeCell ref="AV16:AX16"/>
    <mergeCell ref="AC14:AC15"/>
    <mergeCell ref="AD14:AE15"/>
    <mergeCell ref="AF14:AG15"/>
    <mergeCell ref="AH14:AJ14"/>
    <mergeCell ref="AK14:AN14"/>
    <mergeCell ref="AO14:AR14"/>
    <mergeCell ref="U14:W15"/>
    <mergeCell ref="X14:X15"/>
    <mergeCell ref="Y14:Y15"/>
    <mergeCell ref="Z14:Z15"/>
    <mergeCell ref="AA14:AA15"/>
    <mergeCell ref="A14:A16"/>
    <mergeCell ref="B14:F15"/>
    <mergeCell ref="G14:L16"/>
    <mergeCell ref="M14:M16"/>
    <mergeCell ref="N14:N16"/>
    <mergeCell ref="O14:Q14"/>
    <mergeCell ref="R14:T16"/>
    <mergeCell ref="A11:A13"/>
    <mergeCell ref="B11:F12"/>
    <mergeCell ref="G11:L13"/>
    <mergeCell ref="M11:M13"/>
    <mergeCell ref="N11:N13"/>
    <mergeCell ref="B13:D13"/>
    <mergeCell ref="E13:F13"/>
    <mergeCell ref="B16:D16"/>
    <mergeCell ref="E16:F16"/>
    <mergeCell ref="O15:Q16"/>
    <mergeCell ref="AV11:AX12"/>
    <mergeCell ref="BC11:BL13"/>
    <mergeCell ref="O12:Q13"/>
    <mergeCell ref="AH12:AJ12"/>
    <mergeCell ref="AK12:AN12"/>
    <mergeCell ref="AO12:AR12"/>
    <mergeCell ref="U13:W13"/>
    <mergeCell ref="AH13:AJ13"/>
    <mergeCell ref="AB11:AB12"/>
    <mergeCell ref="AC11:AC12"/>
    <mergeCell ref="AD11:AE12"/>
    <mergeCell ref="AF11:AG12"/>
    <mergeCell ref="AH11:AJ11"/>
    <mergeCell ref="AK11:AN11"/>
    <mergeCell ref="R11:T13"/>
    <mergeCell ref="U11:W12"/>
    <mergeCell ref="X11:X12"/>
    <mergeCell ref="Y11:Y12"/>
    <mergeCell ref="Z11:Z12"/>
    <mergeCell ref="AA11:AA12"/>
    <mergeCell ref="O11:Q11"/>
    <mergeCell ref="AK13:AN13"/>
    <mergeCell ref="AO13:AR13"/>
    <mergeCell ref="AV13:AX13"/>
    <mergeCell ref="B9:D10"/>
    <mergeCell ref="E9:F10"/>
    <mergeCell ref="AH9:AJ9"/>
    <mergeCell ref="AK9:AN9"/>
    <mergeCell ref="AO9:AR9"/>
    <mergeCell ref="AV9:AX10"/>
    <mergeCell ref="AD10:AE10"/>
    <mergeCell ref="AF10:AG10"/>
    <mergeCell ref="AH10:AJ10"/>
    <mergeCell ref="AK10:AN10"/>
    <mergeCell ref="O8:Q10"/>
    <mergeCell ref="U8:W10"/>
    <mergeCell ref="X8:Y10"/>
    <mergeCell ref="AH8:AJ8"/>
    <mergeCell ref="AK8:AN8"/>
    <mergeCell ref="AO8:AR8"/>
    <mergeCell ref="AO10:AR10"/>
    <mergeCell ref="A1:BL1"/>
    <mergeCell ref="A3:BL3"/>
    <mergeCell ref="A5:A10"/>
    <mergeCell ref="B5:F8"/>
    <mergeCell ref="G5:L10"/>
    <mergeCell ref="M5:M10"/>
    <mergeCell ref="N5:N10"/>
    <mergeCell ref="O5:Q7"/>
    <mergeCell ref="R5:T10"/>
    <mergeCell ref="U5:AC6"/>
    <mergeCell ref="U7:Y7"/>
    <mergeCell ref="Z7:AA10"/>
    <mergeCell ref="AB7:AC10"/>
    <mergeCell ref="AH7:AR7"/>
    <mergeCell ref="AV7:AX8"/>
    <mergeCell ref="BC7:BL10"/>
    <mergeCell ref="AD5:AG5"/>
    <mergeCell ref="AH5:AR6"/>
    <mergeCell ref="AS5:AU10"/>
    <mergeCell ref="AV5:AX6"/>
    <mergeCell ref="AY5:BB10"/>
    <mergeCell ref="BC5:BL6"/>
    <mergeCell ref="AD6:AE9"/>
    <mergeCell ref="AF6:AG9"/>
  </mergeCells>
  <phoneticPr fontId="4"/>
  <conditionalFormatting sqref="B11:G11 B12:F12 E13:F13 B14:G14 B15:F15 E16:F16">
    <cfRule type="containsBlanks" dxfId="184" priority="63">
      <formula>LEN(TRIM(B11))=0</formula>
    </cfRule>
  </conditionalFormatting>
  <conditionalFormatting sqref="B52:G52 B53:F53 E54:F54 B55:G55 B56:F56 E57:F57">
    <cfRule type="containsBlanks" dxfId="183" priority="44">
      <formula>LEN(TRIM(B52))=0</formula>
    </cfRule>
  </conditionalFormatting>
  <conditionalFormatting sqref="B93:G93 B94:F94 E95:F95 B96:G96 B97:F97 E98:F98">
    <cfRule type="containsBlanks" dxfId="182" priority="25">
      <formula>LEN(TRIM(B93))=0</formula>
    </cfRule>
  </conditionalFormatting>
  <conditionalFormatting sqref="M11:M31 U11:X31 Z11:Z31 B17:G17 B18:F18 E19:F19">
    <cfRule type="containsBlanks" dxfId="181" priority="61">
      <formula>LEN(TRIM(B11))=0</formula>
    </cfRule>
  </conditionalFormatting>
  <conditionalFormatting sqref="M52:M72 U52:X72 Z52:Z72 B58:G58 B59:F59 E60:F60">
    <cfRule type="containsBlanks" dxfId="180" priority="42">
      <formula>LEN(TRIM(B52))=0</formula>
    </cfRule>
  </conditionalFormatting>
  <conditionalFormatting sqref="M93:M113 U93:X113 Z93:Z113 B99:G99 B100:F100 E101:F101">
    <cfRule type="containsBlanks" dxfId="179" priority="23">
      <formula>LEN(TRIM(B93))=0</formula>
    </cfRule>
  </conditionalFormatting>
  <conditionalFormatting sqref="N11:O12 B13:D13 N13 N14:O14 O15 N15:N16 B16:D16">
    <cfRule type="containsBlanks" dxfId="178" priority="62">
      <formula>LEN(TRIM(B11))=0</formula>
    </cfRule>
  </conditionalFormatting>
  <conditionalFormatting sqref="N20:O20 N21:N22 B22:D22 AD22 AF22 N23:O23 N24:N25 B25:D25 AD25 AF25 N26:O26 N27:N28 B28:D28 AD28 AF28 N29:O29 N30:N31 B31:D31 AD31 AF31">
    <cfRule type="containsBlanks" dxfId="177" priority="88">
      <formula>LEN(TRIM(B20))=0</formula>
    </cfRule>
  </conditionalFormatting>
  <conditionalFormatting sqref="N52:O52 N53:N54 B54:D54 N55:O55 N56:N57 B57:D57">
    <cfRule type="containsBlanks" dxfId="176" priority="43">
      <formula>LEN(TRIM(B52))=0</formula>
    </cfRule>
  </conditionalFormatting>
  <conditionalFormatting sqref="N61:O61 N62:N63 B63:D63 AD63 AF63 N64:O64 N65:N66 B66:D66 AD66 AF66 N67:O67 N68:N69 B69:D69 AD69 AF69 N70:O70 N71:N72 B72:D72 AD72 AF72">
    <cfRule type="containsBlanks" dxfId="175" priority="56">
      <formula>LEN(TRIM(B61))=0</formula>
    </cfRule>
  </conditionalFormatting>
  <conditionalFormatting sqref="N93:O93 N94:N95 B95:D95 N96:O96 N97:N98 B98:D98">
    <cfRule type="containsBlanks" dxfId="174" priority="24">
      <formula>LEN(TRIM(B93))=0</formula>
    </cfRule>
  </conditionalFormatting>
  <conditionalFormatting sqref="N102:O102 N103:N104 B104:D104 AD104 AF104 N105:O105 N106:N107 B107:D107 AD107 AF107 N108:O108 N109:N110 B110:D110 AD110 AF110 N111:O111 N112:N113 B113:D113 AD113 AF113">
    <cfRule type="containsBlanks" dxfId="173" priority="37">
      <formula>LEN(TRIM(B102))=0</formula>
    </cfRule>
  </conditionalFormatting>
  <conditionalFormatting sqref="O18">
    <cfRule type="containsBlanks" dxfId="172" priority="19">
      <formula>LEN(TRIM(O18))=0</formula>
    </cfRule>
  </conditionalFormatting>
  <conditionalFormatting sqref="O21">
    <cfRule type="containsBlanks" dxfId="171" priority="18">
      <formula>LEN(TRIM(O21))=0</formula>
    </cfRule>
  </conditionalFormatting>
  <conditionalFormatting sqref="O24">
    <cfRule type="containsBlanks" dxfId="170" priority="17">
      <formula>LEN(TRIM(O24))=0</formula>
    </cfRule>
  </conditionalFormatting>
  <conditionalFormatting sqref="O27">
    <cfRule type="containsBlanks" dxfId="169" priority="16">
      <formula>LEN(TRIM(O27))=0</formula>
    </cfRule>
  </conditionalFormatting>
  <conditionalFormatting sqref="O30">
    <cfRule type="containsBlanks" dxfId="168" priority="15">
      <formula>LEN(TRIM(O30))=0</formula>
    </cfRule>
  </conditionalFormatting>
  <conditionalFormatting sqref="O53">
    <cfRule type="containsBlanks" dxfId="167" priority="14">
      <formula>LEN(TRIM(O53))=0</formula>
    </cfRule>
  </conditionalFormatting>
  <conditionalFormatting sqref="O56">
    <cfRule type="containsBlanks" dxfId="166" priority="13">
      <formula>LEN(TRIM(O56))=0</formula>
    </cfRule>
  </conditionalFormatting>
  <conditionalFormatting sqref="O59">
    <cfRule type="containsBlanks" dxfId="165" priority="12">
      <formula>LEN(TRIM(O59))=0</formula>
    </cfRule>
  </conditionalFormatting>
  <conditionalFormatting sqref="O62">
    <cfRule type="containsBlanks" dxfId="164" priority="11">
      <formula>LEN(TRIM(O62))=0</formula>
    </cfRule>
  </conditionalFormatting>
  <conditionalFormatting sqref="O65">
    <cfRule type="containsBlanks" dxfId="163" priority="10">
      <formula>LEN(TRIM(O65))=0</formula>
    </cfRule>
  </conditionalFormatting>
  <conditionalFormatting sqref="O68">
    <cfRule type="containsBlanks" dxfId="162" priority="9">
      <formula>LEN(TRIM(O68))=0</formula>
    </cfRule>
  </conditionalFormatting>
  <conditionalFormatting sqref="O71">
    <cfRule type="containsBlanks" dxfId="161" priority="8">
      <formula>LEN(TRIM(O71))=0</formula>
    </cfRule>
  </conditionalFormatting>
  <conditionalFormatting sqref="O94">
    <cfRule type="containsBlanks" dxfId="160" priority="7">
      <formula>LEN(TRIM(O94))=0</formula>
    </cfRule>
  </conditionalFormatting>
  <conditionalFormatting sqref="O97">
    <cfRule type="containsBlanks" dxfId="159" priority="6">
      <formula>LEN(TRIM(O97))=0</formula>
    </cfRule>
  </conditionalFormatting>
  <conditionalFormatting sqref="O100">
    <cfRule type="containsBlanks" dxfId="158" priority="5">
      <formula>LEN(TRIM(O100))=0</formula>
    </cfRule>
  </conditionalFormatting>
  <conditionalFormatting sqref="O103">
    <cfRule type="containsBlanks" dxfId="157" priority="4">
      <formula>LEN(TRIM(O103))=0</formula>
    </cfRule>
  </conditionalFormatting>
  <conditionalFormatting sqref="O106">
    <cfRule type="containsBlanks" dxfId="156" priority="3">
      <formula>LEN(TRIM(O106))=0</formula>
    </cfRule>
  </conditionalFormatting>
  <conditionalFormatting sqref="O109">
    <cfRule type="containsBlanks" dxfId="155" priority="2">
      <formula>LEN(TRIM(O109))=0</formula>
    </cfRule>
  </conditionalFormatting>
  <conditionalFormatting sqref="O112">
    <cfRule type="containsBlanks" dxfId="154" priority="1">
      <formula>LEN(TRIM(O112))=0</formula>
    </cfRule>
  </conditionalFormatting>
  <conditionalFormatting sqref="R11:T31 N17:O17 N18:N19 B19:D19">
    <cfRule type="containsBlanks" dxfId="153" priority="60">
      <formula>LEN(TRIM(B11))=0</formula>
    </cfRule>
  </conditionalFormatting>
  <conditionalFormatting sqref="R52:T72 N58:O58 N59:N60 B60:D60">
    <cfRule type="containsBlanks" dxfId="152" priority="41">
      <formula>LEN(TRIM(B52))=0</formula>
    </cfRule>
  </conditionalFormatting>
  <conditionalFormatting sqref="R93:T113 N99:O99 N100:N101 B101:D101">
    <cfRule type="containsBlanks" dxfId="151" priority="22">
      <formula>LEN(TRIM(B93))=0</formula>
    </cfRule>
  </conditionalFormatting>
  <conditionalFormatting sqref="AD13 AF13 AD16 AF16">
    <cfRule type="containsBlanks" dxfId="150" priority="66">
      <formula>LEN(TRIM(AD13))=0</formula>
    </cfRule>
  </conditionalFormatting>
  <conditionalFormatting sqref="AD19 AF19">
    <cfRule type="containsBlanks" dxfId="149" priority="64">
      <formula>LEN(TRIM(AD19))=0</formula>
    </cfRule>
  </conditionalFormatting>
  <conditionalFormatting sqref="AD54 AF54 AD57 AF57">
    <cfRule type="containsBlanks" dxfId="148" priority="47">
      <formula>LEN(TRIM(AD54))=0</formula>
    </cfRule>
  </conditionalFormatting>
  <conditionalFormatting sqref="AD60 AF60">
    <cfRule type="containsBlanks" dxfId="147" priority="45">
      <formula>LEN(TRIM(AD60))=0</formula>
    </cfRule>
  </conditionalFormatting>
  <conditionalFormatting sqref="AD95 AF95 AD98 AF98">
    <cfRule type="containsBlanks" dxfId="146" priority="28">
      <formula>LEN(TRIM(AD95))=0</formula>
    </cfRule>
  </conditionalFormatting>
  <conditionalFormatting sqref="AD101 AF101">
    <cfRule type="containsBlanks" dxfId="145" priority="26">
      <formula>LEN(TRIM(AD101))=0</formula>
    </cfRule>
  </conditionalFormatting>
  <conditionalFormatting sqref="AD11:AG12 AE13 AG13:AK13 AD14:AG15 AE16 AG16">
    <cfRule type="containsBlanks" dxfId="144" priority="67">
      <formula>LEN(TRIM(AD11))=0</formula>
    </cfRule>
  </conditionalFormatting>
  <conditionalFormatting sqref="AD17:AG18 AE19 AG19">
    <cfRule type="containsBlanks" dxfId="143" priority="65">
      <formula>LEN(TRIM(AD17))=0</formula>
    </cfRule>
  </conditionalFormatting>
  <conditionalFormatting sqref="AD52:AG53 AE54 AG54:AK54 AD55:AG56 AE57 AG57">
    <cfRule type="containsBlanks" dxfId="142" priority="48">
      <formula>LEN(TRIM(AD52))=0</formula>
    </cfRule>
  </conditionalFormatting>
  <conditionalFormatting sqref="AD58:AG59 AE60 AG60">
    <cfRule type="containsBlanks" dxfId="141" priority="46">
      <formula>LEN(TRIM(AD58))=0</formula>
    </cfRule>
  </conditionalFormatting>
  <conditionalFormatting sqref="AD93:AG94 AE95 AG95:AK95 AD96:AG97 AE98 AG98">
    <cfRule type="containsBlanks" dxfId="140" priority="29">
      <formula>LEN(TRIM(AD93))=0</formula>
    </cfRule>
  </conditionalFormatting>
  <conditionalFormatting sqref="AD99:AG100 AE101 AG101">
    <cfRule type="containsBlanks" dxfId="139" priority="27">
      <formula>LEN(TRIM(AD99))=0</formula>
    </cfRule>
  </conditionalFormatting>
  <conditionalFormatting sqref="AH11:AK11 BC11 BC14 B20:G20 BC20 AD20:AJ21 B21:F21 E22:F22 AE22 AG22:AJ22 B23:G23 AD23:AJ24 B24:F24 E25:F25 AE25 AG25:AJ25 B26:G26 BC26 AD26:AJ27 B27:F27 E28:F28 AE28 AG28:AJ28 B29:G29 BC29 AD29:AJ30 B30:F30 E31:F31 AE31 AG31:AJ31">
    <cfRule type="containsBlanks" dxfId="138" priority="89">
      <formula>LEN(TRIM(B11))=0</formula>
    </cfRule>
  </conditionalFormatting>
  <conditionalFormatting sqref="AH52:AK52 BC52 BC55 B61:G61 BC61 AD61:AJ62 B62:F62 E63:F63 AE63 AG63:AJ63 B64:G64 AD64:AJ65 B65:F65 E66:F66 AE66 AG66:AJ66 B67:G67 BC67 AD67:AJ68 B68:F68 E69:F69 AE69 AG69:AJ69 B70:G70 BC70 AD70:AJ71 B71:F71 E72:F72 AE72 AG72:AJ72">
    <cfRule type="containsBlanks" dxfId="137" priority="57">
      <formula>LEN(TRIM(B52))=0</formula>
    </cfRule>
  </conditionalFormatting>
  <conditionalFormatting sqref="AH93:AK93 BC93 BC96 B102:G102 BC102 AD102:AJ103 B103:F103 E104:F104 AE104 AG104:AJ104 B105:G105 AD105:AJ106 B106:F106 E107:F107 AE107 AG107:AJ107 B108:G108 BC108 AD108:AJ109 B109:F109 E110:F110 AE110 AG110:AJ110 B111:G111 BC111 AD111:AJ112 B112:F112 E113:F113 AE113 AG113:AJ113">
    <cfRule type="containsBlanks" dxfId="136" priority="38">
      <formula>LEN(TRIM(B93))=0</formula>
    </cfRule>
  </conditionalFormatting>
  <conditionalFormatting sqref="AH12:AN12">
    <cfRule type="containsBlanks" dxfId="135" priority="82">
      <formula>LEN(TRIM(AH12))=0</formula>
    </cfRule>
  </conditionalFormatting>
  <conditionalFormatting sqref="AH53:AN53">
    <cfRule type="containsBlanks" dxfId="134" priority="54">
      <formula>LEN(TRIM(AH53))=0</formula>
    </cfRule>
  </conditionalFormatting>
  <conditionalFormatting sqref="AH94:AN94">
    <cfRule type="containsBlanks" dxfId="133" priority="35">
      <formula>LEN(TRIM(AH94))=0</formula>
    </cfRule>
  </conditionalFormatting>
  <conditionalFormatting sqref="AK14:AN31">
    <cfRule type="containsBlanks" dxfId="132" priority="81">
      <formula>LEN(TRIM(AK14))=0</formula>
    </cfRule>
  </conditionalFormatting>
  <conditionalFormatting sqref="AK55:AN72">
    <cfRule type="containsBlanks" dxfId="131" priority="53">
      <formula>LEN(TRIM(AK55))=0</formula>
    </cfRule>
  </conditionalFormatting>
  <conditionalFormatting sqref="AK96:AN113">
    <cfRule type="containsBlanks" dxfId="130" priority="34">
      <formula>LEN(TRIM(AK96))=0</formula>
    </cfRule>
  </conditionalFormatting>
  <conditionalFormatting sqref="AO11:AR31 AH14:AJ19 BC17">
    <cfRule type="containsBlanks" dxfId="129" priority="87">
      <formula>LEN(TRIM(AH11))=0</formula>
    </cfRule>
  </conditionalFormatting>
  <conditionalFormatting sqref="AO52:AR72 AH55:AJ60 BC58">
    <cfRule type="containsBlanks" dxfId="128" priority="55">
      <formula>LEN(TRIM(AH52))=0</formula>
    </cfRule>
  </conditionalFormatting>
  <conditionalFormatting sqref="AO93:AR113 AH96:AJ101 BC99">
    <cfRule type="containsBlanks" dxfId="127" priority="36">
      <formula>LEN(TRIM(AH93))=0</formula>
    </cfRule>
  </conditionalFormatting>
  <conditionalFormatting sqref="AV11 AV31">
    <cfRule type="containsBlanks" dxfId="126" priority="80">
      <formula>LEN(TRIM(AV11))=0</formula>
    </cfRule>
  </conditionalFormatting>
  <conditionalFormatting sqref="AV13:AV14">
    <cfRule type="containsBlanks" dxfId="125" priority="59">
      <formula>LEN(TRIM(AV13))=0</formula>
    </cfRule>
  </conditionalFormatting>
  <conditionalFormatting sqref="AV16:AV17 AV19:AV20">
    <cfRule type="containsBlanks" dxfId="124" priority="58">
      <formula>LEN(TRIM(AV16))=0</formula>
    </cfRule>
  </conditionalFormatting>
  <conditionalFormatting sqref="AV22:AV23 AV25:AV26">
    <cfRule type="containsBlanks" dxfId="123" priority="79">
      <formula>LEN(TRIM(AV22))=0</formula>
    </cfRule>
  </conditionalFormatting>
  <conditionalFormatting sqref="AV28:AV29">
    <cfRule type="containsBlanks" dxfId="122" priority="78">
      <formula>LEN(TRIM(AV28))=0</formula>
    </cfRule>
  </conditionalFormatting>
  <conditionalFormatting sqref="AV52 AV72">
    <cfRule type="containsBlanks" dxfId="121" priority="52">
      <formula>LEN(TRIM(AV52))=0</formula>
    </cfRule>
  </conditionalFormatting>
  <conditionalFormatting sqref="AV54:AV55">
    <cfRule type="containsBlanks" dxfId="120" priority="40">
      <formula>LEN(TRIM(AV54))=0</formula>
    </cfRule>
  </conditionalFormatting>
  <conditionalFormatting sqref="AV57:AV58 AV60:AV61">
    <cfRule type="containsBlanks" dxfId="119" priority="39">
      <formula>LEN(TRIM(AV57))=0</formula>
    </cfRule>
  </conditionalFormatting>
  <conditionalFormatting sqref="AV63:AV64 AV66:AV67">
    <cfRule type="containsBlanks" dxfId="118" priority="51">
      <formula>LEN(TRIM(AV63))=0</formula>
    </cfRule>
  </conditionalFormatting>
  <conditionalFormatting sqref="AV69:AV70">
    <cfRule type="containsBlanks" dxfId="117" priority="50">
      <formula>LEN(TRIM(AV69))=0</formula>
    </cfRule>
  </conditionalFormatting>
  <conditionalFormatting sqref="AV93 AV113">
    <cfRule type="containsBlanks" dxfId="116" priority="33">
      <formula>LEN(TRIM(AV93))=0</formula>
    </cfRule>
  </conditionalFormatting>
  <conditionalFormatting sqref="AV95:AV96">
    <cfRule type="containsBlanks" dxfId="115" priority="21">
      <formula>LEN(TRIM(AV95))=0</formula>
    </cfRule>
  </conditionalFormatting>
  <conditionalFormatting sqref="AV98:AV99 AV101:AV102">
    <cfRule type="containsBlanks" dxfId="114" priority="20">
      <formula>LEN(TRIM(AV98))=0</formula>
    </cfRule>
  </conditionalFormatting>
  <conditionalFormatting sqref="AV104:AV105 AV107:AV108">
    <cfRule type="containsBlanks" dxfId="113" priority="32">
      <formula>LEN(TRIM(AV104))=0</formula>
    </cfRule>
  </conditionalFormatting>
  <conditionalFormatting sqref="AV110:AV111">
    <cfRule type="containsBlanks" dxfId="112" priority="31">
      <formula>LEN(TRIM(AV110))=0</formula>
    </cfRule>
  </conditionalFormatting>
  <conditionalFormatting sqref="BC23">
    <cfRule type="containsBlanks" dxfId="111" priority="77">
      <formula>LEN(TRIM(BC23))=0</formula>
    </cfRule>
  </conditionalFormatting>
  <conditionalFormatting sqref="BC64">
    <cfRule type="containsBlanks" dxfId="110" priority="49">
      <formula>LEN(TRIM(BC64))=0</formula>
    </cfRule>
  </conditionalFormatting>
  <conditionalFormatting sqref="BC105">
    <cfRule type="containsBlanks" dxfId="109" priority="30">
      <formula>LEN(TRIM(BC105))=0</formula>
    </cfRule>
  </conditionalFormatting>
  <dataValidations count="5">
    <dataValidation type="list" allowBlank="1" showInputMessage="1" showErrorMessage="1" sqref="AD28 AD110 AF113 AF31 AD31 AD113 AD107 AD25 AF28 AF22 AD22 AF25 AF110 AF104 AD104 AF107 AF95 AD95 AF98 AD98 AF101 AD101 AF13 AD13 AF16 AD16 AF19 AD19 AD69 AF72 AD72 AD66 AF69 AF63 AD63 AF66 AF54 AD54 AF57 AD57 AF60 AD60" xr:uid="{1BFB51E5-C12B-4B27-99BA-E7FEA9FBAA05}">
      <formula1>"　,格付表,月給,日給,時給"</formula1>
    </dataValidation>
    <dataValidation type="list" allowBlank="1" showInputMessage="1" showErrorMessage="1" sqref="O102:Q102 O20:Q20 O23:Q23 O26:Q26 O29:Q29 N11:N31 O105:Q105 O108:Q108 O111:Q111 N93:N113 O96:Q96 O93:Q93 O99:Q99 O14:Q14 O11:Q11 O17:Q17 O61:Q61 O64:Q64 O67:Q67 O70:Q70 N52:N72 O55:Q55 O52:Q52 O58:Q58" xr:uid="{0E0C60B1-0CA4-4550-93A1-6B0D15AD481B}">
      <formula1>"　,有,無"</formula1>
    </dataValidation>
    <dataValidation type="list" allowBlank="1" showInputMessage="1" showErrorMessage="1" sqref="R93:T113 R11:T31 R52:T72" xr:uid="{BE3352AF-E2BF-43AF-882B-5D69D057E299}">
      <formula1>"　,大学院,大学,短大,専門学校,高校,中学校,特別支援学校"</formula1>
    </dataValidation>
    <dataValidation type="list" allowBlank="1" showInputMessage="1" showErrorMessage="1" sqref="B13:D13 B16:D16 B31:D31 B22:D22 B25:D25 B28:D28 B19:D19 B54:D54 B57:D57 B72:D72 B63:D63 B66:D66 B69:D69 B60:D60 B95:D95 B98:D98 B113:D113 B104:D104 B107:D107 B110:D110 B101:D101" xr:uid="{42FE454C-7771-4249-9B67-19962F826319}">
      <formula1>"　,常勤,短時間"</formula1>
    </dataValidation>
    <dataValidation type="list" allowBlank="1" showInputMessage="1" showErrorMessage="1" sqref="O12:Q13 O15:Q16 O18:Q19 O21:Q22 O24:Q25 O27:Q28 O30:Q31 O53:Q54 O56:Q57 O59:Q60 O62:Q63 O65:Q66 O68:Q69 O71:Q72 O94:Q95 O97:Q98 O100:Q101 O103:Q104 O106:Q107 O109:Q110 O112:Q113" xr:uid="{BAB935EA-52F8-4466-949E-A3101FA76090}">
      <formula1>"　,施設長,保育士,看護師,准看護師,管理栄養士,栄養士,調理師,子育て支援員(地域型保育),幼稚園教諭,小学校教諭,養護教諭,特定理学療法士等"</formula1>
    </dataValidation>
  </dataValidations>
  <printOptions horizontalCentered="1"/>
  <pageMargins left="0.39370078740157483" right="0.19685039370078741" top="0.62992125984251968" bottom="0.39370078740157483" header="0.19685039370078741" footer="0.19685039370078741"/>
  <pageSetup paperSize="9" scale="96" orientation="landscape" cellComments="asDisplayed" r:id="rId1"/>
  <headerFooter alignWithMargins="0"/>
  <rowBreaks count="2" manualBreakCount="2">
    <brk id="41" max="63" man="1"/>
    <brk id="124" max="61" man="1"/>
  </rowBreaks>
  <drawing r:id="rId2"/>
  <legacyDrawing r:id="rId3"/>
  <mc:AlternateContent xmlns:mc="http://schemas.openxmlformats.org/markup-compatibility/2006">
    <mc:Choice Requires="x14">
      <controls>
        <mc:AlternateContent xmlns:mc="http://schemas.openxmlformats.org/markup-compatibility/2006">
          <mc:Choice Requires="x14">
            <control shapeId="1310721" r:id="rId4" name="Check Box 1">
              <controlPr defaultSize="0" autoFill="0" autoLine="0" autoPict="0">
                <anchor moveWithCells="1" sizeWithCells="1">
                  <from>
                    <xdr:col>50</xdr:col>
                    <xdr:colOff>38100</xdr:colOff>
                    <xdr:row>10</xdr:row>
                    <xdr:rowOff>114300</xdr:rowOff>
                  </from>
                  <to>
                    <xdr:col>54</xdr:col>
                    <xdr:colOff>0</xdr:colOff>
                    <xdr:row>11</xdr:row>
                    <xdr:rowOff>114300</xdr:rowOff>
                  </to>
                </anchor>
              </controlPr>
            </control>
          </mc:Choice>
        </mc:AlternateContent>
        <mc:AlternateContent xmlns:mc="http://schemas.openxmlformats.org/markup-compatibility/2006">
          <mc:Choice Requires="x14">
            <control shapeId="1310722" r:id="rId5" name="Check Box 2">
              <controlPr defaultSize="0" autoFill="0" autoLine="0" autoPict="0">
                <anchor moveWithCells="1" sizeWithCells="1">
                  <from>
                    <xdr:col>50</xdr:col>
                    <xdr:colOff>38100</xdr:colOff>
                    <xdr:row>11</xdr:row>
                    <xdr:rowOff>133350</xdr:rowOff>
                  </from>
                  <to>
                    <xdr:col>54</xdr:col>
                    <xdr:colOff>0</xdr:colOff>
                    <xdr:row>12</xdr:row>
                    <xdr:rowOff>133350</xdr:rowOff>
                  </to>
                </anchor>
              </controlPr>
            </control>
          </mc:Choice>
        </mc:AlternateContent>
        <mc:AlternateContent xmlns:mc="http://schemas.openxmlformats.org/markup-compatibility/2006">
          <mc:Choice Requires="x14">
            <control shapeId="1310723" r:id="rId6" name="Check Box 3">
              <controlPr defaultSize="0" autoFill="0" autoLine="0" autoPict="0">
                <anchor moveWithCells="1" sizeWithCells="1">
                  <from>
                    <xdr:col>50</xdr:col>
                    <xdr:colOff>38100</xdr:colOff>
                    <xdr:row>13</xdr:row>
                    <xdr:rowOff>114300</xdr:rowOff>
                  </from>
                  <to>
                    <xdr:col>54</xdr:col>
                    <xdr:colOff>0</xdr:colOff>
                    <xdr:row>14</xdr:row>
                    <xdr:rowOff>114300</xdr:rowOff>
                  </to>
                </anchor>
              </controlPr>
            </control>
          </mc:Choice>
        </mc:AlternateContent>
        <mc:AlternateContent xmlns:mc="http://schemas.openxmlformats.org/markup-compatibility/2006">
          <mc:Choice Requires="x14">
            <control shapeId="1310724" r:id="rId7" name="Check Box 4">
              <controlPr defaultSize="0" autoFill="0" autoLine="0" autoPict="0">
                <anchor moveWithCells="1" sizeWithCells="1">
                  <from>
                    <xdr:col>50</xdr:col>
                    <xdr:colOff>38100</xdr:colOff>
                    <xdr:row>14</xdr:row>
                    <xdr:rowOff>133350</xdr:rowOff>
                  </from>
                  <to>
                    <xdr:col>54</xdr:col>
                    <xdr:colOff>0</xdr:colOff>
                    <xdr:row>15</xdr:row>
                    <xdr:rowOff>133350</xdr:rowOff>
                  </to>
                </anchor>
              </controlPr>
            </control>
          </mc:Choice>
        </mc:AlternateContent>
        <mc:AlternateContent xmlns:mc="http://schemas.openxmlformats.org/markup-compatibility/2006">
          <mc:Choice Requires="x14">
            <control shapeId="1310725" r:id="rId8" name="Check Box 5">
              <controlPr defaultSize="0" autoFill="0" autoLine="0" autoPict="0">
                <anchor moveWithCells="1" sizeWithCells="1">
                  <from>
                    <xdr:col>50</xdr:col>
                    <xdr:colOff>38100</xdr:colOff>
                    <xdr:row>16</xdr:row>
                    <xdr:rowOff>114300</xdr:rowOff>
                  </from>
                  <to>
                    <xdr:col>54</xdr:col>
                    <xdr:colOff>0</xdr:colOff>
                    <xdr:row>17</xdr:row>
                    <xdr:rowOff>114300</xdr:rowOff>
                  </to>
                </anchor>
              </controlPr>
            </control>
          </mc:Choice>
        </mc:AlternateContent>
        <mc:AlternateContent xmlns:mc="http://schemas.openxmlformats.org/markup-compatibility/2006">
          <mc:Choice Requires="x14">
            <control shapeId="1310726" r:id="rId9" name="Check Box 6">
              <controlPr defaultSize="0" autoFill="0" autoLine="0" autoPict="0">
                <anchor moveWithCells="1" sizeWithCells="1">
                  <from>
                    <xdr:col>50</xdr:col>
                    <xdr:colOff>38100</xdr:colOff>
                    <xdr:row>17</xdr:row>
                    <xdr:rowOff>133350</xdr:rowOff>
                  </from>
                  <to>
                    <xdr:col>54</xdr:col>
                    <xdr:colOff>0</xdr:colOff>
                    <xdr:row>18</xdr:row>
                    <xdr:rowOff>133350</xdr:rowOff>
                  </to>
                </anchor>
              </controlPr>
            </control>
          </mc:Choice>
        </mc:AlternateContent>
        <mc:AlternateContent xmlns:mc="http://schemas.openxmlformats.org/markup-compatibility/2006">
          <mc:Choice Requires="x14">
            <control shapeId="1310727" r:id="rId10" name="Check Box 7">
              <controlPr defaultSize="0" autoFill="0" autoLine="0" autoPict="0">
                <anchor moveWithCells="1" sizeWithCells="1">
                  <from>
                    <xdr:col>50</xdr:col>
                    <xdr:colOff>38100</xdr:colOff>
                    <xdr:row>10</xdr:row>
                    <xdr:rowOff>114300</xdr:rowOff>
                  </from>
                  <to>
                    <xdr:col>54</xdr:col>
                    <xdr:colOff>0</xdr:colOff>
                    <xdr:row>11</xdr:row>
                    <xdr:rowOff>114300</xdr:rowOff>
                  </to>
                </anchor>
              </controlPr>
            </control>
          </mc:Choice>
        </mc:AlternateContent>
        <mc:AlternateContent xmlns:mc="http://schemas.openxmlformats.org/markup-compatibility/2006">
          <mc:Choice Requires="x14">
            <control shapeId="1310728" r:id="rId11" name="Check Box 8">
              <controlPr defaultSize="0" autoFill="0" autoLine="0" autoPict="0">
                <anchor moveWithCells="1" sizeWithCells="1">
                  <from>
                    <xdr:col>50</xdr:col>
                    <xdr:colOff>38100</xdr:colOff>
                    <xdr:row>11</xdr:row>
                    <xdr:rowOff>133350</xdr:rowOff>
                  </from>
                  <to>
                    <xdr:col>54</xdr:col>
                    <xdr:colOff>0</xdr:colOff>
                    <xdr:row>12</xdr:row>
                    <xdr:rowOff>133350</xdr:rowOff>
                  </to>
                </anchor>
              </controlPr>
            </control>
          </mc:Choice>
        </mc:AlternateContent>
        <mc:AlternateContent xmlns:mc="http://schemas.openxmlformats.org/markup-compatibility/2006">
          <mc:Choice Requires="x14">
            <control shapeId="1310729" r:id="rId12" name="Check Box 9">
              <controlPr defaultSize="0" autoFill="0" autoLine="0" autoPict="0">
                <anchor moveWithCells="1" sizeWithCells="1">
                  <from>
                    <xdr:col>50</xdr:col>
                    <xdr:colOff>38100</xdr:colOff>
                    <xdr:row>19</xdr:row>
                    <xdr:rowOff>114300</xdr:rowOff>
                  </from>
                  <to>
                    <xdr:col>54</xdr:col>
                    <xdr:colOff>0</xdr:colOff>
                    <xdr:row>20</xdr:row>
                    <xdr:rowOff>114300</xdr:rowOff>
                  </to>
                </anchor>
              </controlPr>
            </control>
          </mc:Choice>
        </mc:AlternateContent>
        <mc:AlternateContent xmlns:mc="http://schemas.openxmlformats.org/markup-compatibility/2006">
          <mc:Choice Requires="x14">
            <control shapeId="1310730" r:id="rId13" name="Check Box 10">
              <controlPr defaultSize="0" autoFill="0" autoLine="0" autoPict="0">
                <anchor moveWithCells="1" sizeWithCells="1">
                  <from>
                    <xdr:col>50</xdr:col>
                    <xdr:colOff>38100</xdr:colOff>
                    <xdr:row>20</xdr:row>
                    <xdr:rowOff>133350</xdr:rowOff>
                  </from>
                  <to>
                    <xdr:col>54</xdr:col>
                    <xdr:colOff>0</xdr:colOff>
                    <xdr:row>21</xdr:row>
                    <xdr:rowOff>133350</xdr:rowOff>
                  </to>
                </anchor>
              </controlPr>
            </control>
          </mc:Choice>
        </mc:AlternateContent>
        <mc:AlternateContent xmlns:mc="http://schemas.openxmlformats.org/markup-compatibility/2006">
          <mc:Choice Requires="x14">
            <control shapeId="1310731" r:id="rId14" name="Check Box 11">
              <controlPr defaultSize="0" autoFill="0" autoLine="0" autoPict="0">
                <anchor moveWithCells="1" sizeWithCells="1">
                  <from>
                    <xdr:col>50</xdr:col>
                    <xdr:colOff>38100</xdr:colOff>
                    <xdr:row>22</xdr:row>
                    <xdr:rowOff>114300</xdr:rowOff>
                  </from>
                  <to>
                    <xdr:col>54</xdr:col>
                    <xdr:colOff>0</xdr:colOff>
                    <xdr:row>23</xdr:row>
                    <xdr:rowOff>114300</xdr:rowOff>
                  </to>
                </anchor>
              </controlPr>
            </control>
          </mc:Choice>
        </mc:AlternateContent>
        <mc:AlternateContent xmlns:mc="http://schemas.openxmlformats.org/markup-compatibility/2006">
          <mc:Choice Requires="x14">
            <control shapeId="1310732" r:id="rId15" name="Check Box 12">
              <controlPr defaultSize="0" autoFill="0" autoLine="0" autoPict="0">
                <anchor moveWithCells="1" sizeWithCells="1">
                  <from>
                    <xdr:col>50</xdr:col>
                    <xdr:colOff>38100</xdr:colOff>
                    <xdr:row>23</xdr:row>
                    <xdr:rowOff>133350</xdr:rowOff>
                  </from>
                  <to>
                    <xdr:col>54</xdr:col>
                    <xdr:colOff>0</xdr:colOff>
                    <xdr:row>24</xdr:row>
                    <xdr:rowOff>133350</xdr:rowOff>
                  </to>
                </anchor>
              </controlPr>
            </control>
          </mc:Choice>
        </mc:AlternateContent>
        <mc:AlternateContent xmlns:mc="http://schemas.openxmlformats.org/markup-compatibility/2006">
          <mc:Choice Requires="x14">
            <control shapeId="1310733" r:id="rId16" name="Check Box 13">
              <controlPr defaultSize="0" autoFill="0" autoLine="0" autoPict="0">
                <anchor moveWithCells="1" sizeWithCells="1">
                  <from>
                    <xdr:col>50</xdr:col>
                    <xdr:colOff>38100</xdr:colOff>
                    <xdr:row>25</xdr:row>
                    <xdr:rowOff>114300</xdr:rowOff>
                  </from>
                  <to>
                    <xdr:col>54</xdr:col>
                    <xdr:colOff>0</xdr:colOff>
                    <xdr:row>26</xdr:row>
                    <xdr:rowOff>114300</xdr:rowOff>
                  </to>
                </anchor>
              </controlPr>
            </control>
          </mc:Choice>
        </mc:AlternateContent>
        <mc:AlternateContent xmlns:mc="http://schemas.openxmlformats.org/markup-compatibility/2006">
          <mc:Choice Requires="x14">
            <control shapeId="1310734" r:id="rId17" name="Check Box 14">
              <controlPr defaultSize="0" autoFill="0" autoLine="0" autoPict="0">
                <anchor moveWithCells="1" sizeWithCells="1">
                  <from>
                    <xdr:col>50</xdr:col>
                    <xdr:colOff>38100</xdr:colOff>
                    <xdr:row>26</xdr:row>
                    <xdr:rowOff>133350</xdr:rowOff>
                  </from>
                  <to>
                    <xdr:col>54</xdr:col>
                    <xdr:colOff>0</xdr:colOff>
                    <xdr:row>27</xdr:row>
                    <xdr:rowOff>133350</xdr:rowOff>
                  </to>
                </anchor>
              </controlPr>
            </control>
          </mc:Choice>
        </mc:AlternateContent>
        <mc:AlternateContent xmlns:mc="http://schemas.openxmlformats.org/markup-compatibility/2006">
          <mc:Choice Requires="x14">
            <control shapeId="1310735" r:id="rId18" name="Check Box 15">
              <controlPr defaultSize="0" autoFill="0" autoLine="0" autoPict="0">
                <anchor moveWithCells="1" sizeWithCells="1">
                  <from>
                    <xdr:col>50</xdr:col>
                    <xdr:colOff>38100</xdr:colOff>
                    <xdr:row>28</xdr:row>
                    <xdr:rowOff>114300</xdr:rowOff>
                  </from>
                  <to>
                    <xdr:col>54</xdr:col>
                    <xdr:colOff>0</xdr:colOff>
                    <xdr:row>29</xdr:row>
                    <xdr:rowOff>114300</xdr:rowOff>
                  </to>
                </anchor>
              </controlPr>
            </control>
          </mc:Choice>
        </mc:AlternateContent>
        <mc:AlternateContent xmlns:mc="http://schemas.openxmlformats.org/markup-compatibility/2006">
          <mc:Choice Requires="x14">
            <control shapeId="1310736" r:id="rId19" name="Check Box 16">
              <controlPr defaultSize="0" autoFill="0" autoLine="0" autoPict="0">
                <anchor moveWithCells="1" sizeWithCells="1">
                  <from>
                    <xdr:col>50</xdr:col>
                    <xdr:colOff>38100</xdr:colOff>
                    <xdr:row>29</xdr:row>
                    <xdr:rowOff>133350</xdr:rowOff>
                  </from>
                  <to>
                    <xdr:col>54</xdr:col>
                    <xdr:colOff>0</xdr:colOff>
                    <xdr:row>30</xdr:row>
                    <xdr:rowOff>133350</xdr:rowOff>
                  </to>
                </anchor>
              </controlPr>
            </control>
          </mc:Choice>
        </mc:AlternateContent>
        <mc:AlternateContent xmlns:mc="http://schemas.openxmlformats.org/markup-compatibility/2006">
          <mc:Choice Requires="x14">
            <control shapeId="1310738" r:id="rId20" name="Check Box 18">
              <controlPr defaultSize="0" autoFill="0" autoLine="0" autoPict="0">
                <anchor moveWithCells="1" sizeWithCells="1">
                  <from>
                    <xdr:col>50</xdr:col>
                    <xdr:colOff>38100</xdr:colOff>
                    <xdr:row>51</xdr:row>
                    <xdr:rowOff>114300</xdr:rowOff>
                  </from>
                  <to>
                    <xdr:col>54</xdr:col>
                    <xdr:colOff>0</xdr:colOff>
                    <xdr:row>52</xdr:row>
                    <xdr:rowOff>114300</xdr:rowOff>
                  </to>
                </anchor>
              </controlPr>
            </control>
          </mc:Choice>
        </mc:AlternateContent>
        <mc:AlternateContent xmlns:mc="http://schemas.openxmlformats.org/markup-compatibility/2006">
          <mc:Choice Requires="x14">
            <control shapeId="1310739" r:id="rId21" name="Check Box 19">
              <controlPr defaultSize="0" autoFill="0" autoLine="0" autoPict="0">
                <anchor moveWithCells="1" sizeWithCells="1">
                  <from>
                    <xdr:col>50</xdr:col>
                    <xdr:colOff>38100</xdr:colOff>
                    <xdr:row>52</xdr:row>
                    <xdr:rowOff>133350</xdr:rowOff>
                  </from>
                  <to>
                    <xdr:col>54</xdr:col>
                    <xdr:colOff>0</xdr:colOff>
                    <xdr:row>53</xdr:row>
                    <xdr:rowOff>133350</xdr:rowOff>
                  </to>
                </anchor>
              </controlPr>
            </control>
          </mc:Choice>
        </mc:AlternateContent>
        <mc:AlternateContent xmlns:mc="http://schemas.openxmlformats.org/markup-compatibility/2006">
          <mc:Choice Requires="x14">
            <control shapeId="1310740" r:id="rId22" name="Check Box 20">
              <controlPr defaultSize="0" autoFill="0" autoLine="0" autoPict="0">
                <anchor moveWithCells="1" sizeWithCells="1">
                  <from>
                    <xdr:col>50</xdr:col>
                    <xdr:colOff>38100</xdr:colOff>
                    <xdr:row>54</xdr:row>
                    <xdr:rowOff>114300</xdr:rowOff>
                  </from>
                  <to>
                    <xdr:col>54</xdr:col>
                    <xdr:colOff>0</xdr:colOff>
                    <xdr:row>55</xdr:row>
                    <xdr:rowOff>114300</xdr:rowOff>
                  </to>
                </anchor>
              </controlPr>
            </control>
          </mc:Choice>
        </mc:AlternateContent>
        <mc:AlternateContent xmlns:mc="http://schemas.openxmlformats.org/markup-compatibility/2006">
          <mc:Choice Requires="x14">
            <control shapeId="1310741" r:id="rId23" name="Check Box 21">
              <controlPr defaultSize="0" autoFill="0" autoLine="0" autoPict="0">
                <anchor moveWithCells="1" sizeWithCells="1">
                  <from>
                    <xdr:col>50</xdr:col>
                    <xdr:colOff>38100</xdr:colOff>
                    <xdr:row>55</xdr:row>
                    <xdr:rowOff>133350</xdr:rowOff>
                  </from>
                  <to>
                    <xdr:col>54</xdr:col>
                    <xdr:colOff>0</xdr:colOff>
                    <xdr:row>56</xdr:row>
                    <xdr:rowOff>133350</xdr:rowOff>
                  </to>
                </anchor>
              </controlPr>
            </control>
          </mc:Choice>
        </mc:AlternateContent>
        <mc:AlternateContent xmlns:mc="http://schemas.openxmlformats.org/markup-compatibility/2006">
          <mc:Choice Requires="x14">
            <control shapeId="1310742" r:id="rId24" name="Check Box 22">
              <controlPr defaultSize="0" autoFill="0" autoLine="0" autoPict="0">
                <anchor moveWithCells="1" sizeWithCells="1">
                  <from>
                    <xdr:col>50</xdr:col>
                    <xdr:colOff>38100</xdr:colOff>
                    <xdr:row>57</xdr:row>
                    <xdr:rowOff>114300</xdr:rowOff>
                  </from>
                  <to>
                    <xdr:col>54</xdr:col>
                    <xdr:colOff>0</xdr:colOff>
                    <xdr:row>58</xdr:row>
                    <xdr:rowOff>114300</xdr:rowOff>
                  </to>
                </anchor>
              </controlPr>
            </control>
          </mc:Choice>
        </mc:AlternateContent>
        <mc:AlternateContent xmlns:mc="http://schemas.openxmlformats.org/markup-compatibility/2006">
          <mc:Choice Requires="x14">
            <control shapeId="1310743" r:id="rId25" name="Check Box 23">
              <controlPr defaultSize="0" autoFill="0" autoLine="0" autoPict="0">
                <anchor moveWithCells="1" sizeWithCells="1">
                  <from>
                    <xdr:col>50</xdr:col>
                    <xdr:colOff>38100</xdr:colOff>
                    <xdr:row>58</xdr:row>
                    <xdr:rowOff>133350</xdr:rowOff>
                  </from>
                  <to>
                    <xdr:col>54</xdr:col>
                    <xdr:colOff>0</xdr:colOff>
                    <xdr:row>59</xdr:row>
                    <xdr:rowOff>133350</xdr:rowOff>
                  </to>
                </anchor>
              </controlPr>
            </control>
          </mc:Choice>
        </mc:AlternateContent>
        <mc:AlternateContent xmlns:mc="http://schemas.openxmlformats.org/markup-compatibility/2006">
          <mc:Choice Requires="x14">
            <control shapeId="1310744" r:id="rId26" name="Check Box 24">
              <controlPr defaultSize="0" autoFill="0" autoLine="0" autoPict="0">
                <anchor moveWithCells="1" sizeWithCells="1">
                  <from>
                    <xdr:col>50</xdr:col>
                    <xdr:colOff>38100</xdr:colOff>
                    <xdr:row>51</xdr:row>
                    <xdr:rowOff>114300</xdr:rowOff>
                  </from>
                  <to>
                    <xdr:col>54</xdr:col>
                    <xdr:colOff>0</xdr:colOff>
                    <xdr:row>52</xdr:row>
                    <xdr:rowOff>114300</xdr:rowOff>
                  </to>
                </anchor>
              </controlPr>
            </control>
          </mc:Choice>
        </mc:AlternateContent>
        <mc:AlternateContent xmlns:mc="http://schemas.openxmlformats.org/markup-compatibility/2006">
          <mc:Choice Requires="x14">
            <control shapeId="1310745" r:id="rId27" name="Check Box 25">
              <controlPr defaultSize="0" autoFill="0" autoLine="0" autoPict="0">
                <anchor moveWithCells="1" sizeWithCells="1">
                  <from>
                    <xdr:col>50</xdr:col>
                    <xdr:colOff>38100</xdr:colOff>
                    <xdr:row>52</xdr:row>
                    <xdr:rowOff>133350</xdr:rowOff>
                  </from>
                  <to>
                    <xdr:col>54</xdr:col>
                    <xdr:colOff>0</xdr:colOff>
                    <xdr:row>53</xdr:row>
                    <xdr:rowOff>133350</xdr:rowOff>
                  </to>
                </anchor>
              </controlPr>
            </control>
          </mc:Choice>
        </mc:AlternateContent>
        <mc:AlternateContent xmlns:mc="http://schemas.openxmlformats.org/markup-compatibility/2006">
          <mc:Choice Requires="x14">
            <control shapeId="1310746" r:id="rId28" name="Check Box 26">
              <controlPr defaultSize="0" autoFill="0" autoLine="0" autoPict="0">
                <anchor moveWithCells="1" sizeWithCells="1">
                  <from>
                    <xdr:col>50</xdr:col>
                    <xdr:colOff>38100</xdr:colOff>
                    <xdr:row>60</xdr:row>
                    <xdr:rowOff>114300</xdr:rowOff>
                  </from>
                  <to>
                    <xdr:col>54</xdr:col>
                    <xdr:colOff>0</xdr:colOff>
                    <xdr:row>61</xdr:row>
                    <xdr:rowOff>114300</xdr:rowOff>
                  </to>
                </anchor>
              </controlPr>
            </control>
          </mc:Choice>
        </mc:AlternateContent>
        <mc:AlternateContent xmlns:mc="http://schemas.openxmlformats.org/markup-compatibility/2006">
          <mc:Choice Requires="x14">
            <control shapeId="1310747" r:id="rId29" name="Check Box 27">
              <controlPr defaultSize="0" autoFill="0" autoLine="0" autoPict="0">
                <anchor moveWithCells="1" sizeWithCells="1">
                  <from>
                    <xdr:col>50</xdr:col>
                    <xdr:colOff>38100</xdr:colOff>
                    <xdr:row>61</xdr:row>
                    <xdr:rowOff>133350</xdr:rowOff>
                  </from>
                  <to>
                    <xdr:col>54</xdr:col>
                    <xdr:colOff>0</xdr:colOff>
                    <xdr:row>62</xdr:row>
                    <xdr:rowOff>133350</xdr:rowOff>
                  </to>
                </anchor>
              </controlPr>
            </control>
          </mc:Choice>
        </mc:AlternateContent>
        <mc:AlternateContent xmlns:mc="http://schemas.openxmlformats.org/markup-compatibility/2006">
          <mc:Choice Requires="x14">
            <control shapeId="1310748" r:id="rId30" name="Check Box 28">
              <controlPr defaultSize="0" autoFill="0" autoLine="0" autoPict="0">
                <anchor moveWithCells="1" sizeWithCells="1">
                  <from>
                    <xdr:col>50</xdr:col>
                    <xdr:colOff>38100</xdr:colOff>
                    <xdr:row>63</xdr:row>
                    <xdr:rowOff>114300</xdr:rowOff>
                  </from>
                  <to>
                    <xdr:col>54</xdr:col>
                    <xdr:colOff>0</xdr:colOff>
                    <xdr:row>64</xdr:row>
                    <xdr:rowOff>114300</xdr:rowOff>
                  </to>
                </anchor>
              </controlPr>
            </control>
          </mc:Choice>
        </mc:AlternateContent>
        <mc:AlternateContent xmlns:mc="http://schemas.openxmlformats.org/markup-compatibility/2006">
          <mc:Choice Requires="x14">
            <control shapeId="1310749" r:id="rId31" name="Check Box 29">
              <controlPr defaultSize="0" autoFill="0" autoLine="0" autoPict="0">
                <anchor moveWithCells="1" sizeWithCells="1">
                  <from>
                    <xdr:col>50</xdr:col>
                    <xdr:colOff>38100</xdr:colOff>
                    <xdr:row>64</xdr:row>
                    <xdr:rowOff>133350</xdr:rowOff>
                  </from>
                  <to>
                    <xdr:col>54</xdr:col>
                    <xdr:colOff>0</xdr:colOff>
                    <xdr:row>65</xdr:row>
                    <xdr:rowOff>133350</xdr:rowOff>
                  </to>
                </anchor>
              </controlPr>
            </control>
          </mc:Choice>
        </mc:AlternateContent>
        <mc:AlternateContent xmlns:mc="http://schemas.openxmlformats.org/markup-compatibility/2006">
          <mc:Choice Requires="x14">
            <control shapeId="1310750" r:id="rId32" name="Check Box 30">
              <controlPr defaultSize="0" autoFill="0" autoLine="0" autoPict="0">
                <anchor moveWithCells="1" sizeWithCells="1">
                  <from>
                    <xdr:col>50</xdr:col>
                    <xdr:colOff>38100</xdr:colOff>
                    <xdr:row>66</xdr:row>
                    <xdr:rowOff>114300</xdr:rowOff>
                  </from>
                  <to>
                    <xdr:col>54</xdr:col>
                    <xdr:colOff>0</xdr:colOff>
                    <xdr:row>67</xdr:row>
                    <xdr:rowOff>114300</xdr:rowOff>
                  </to>
                </anchor>
              </controlPr>
            </control>
          </mc:Choice>
        </mc:AlternateContent>
        <mc:AlternateContent xmlns:mc="http://schemas.openxmlformats.org/markup-compatibility/2006">
          <mc:Choice Requires="x14">
            <control shapeId="1310751" r:id="rId33" name="Check Box 31">
              <controlPr defaultSize="0" autoFill="0" autoLine="0" autoPict="0">
                <anchor moveWithCells="1" sizeWithCells="1">
                  <from>
                    <xdr:col>50</xdr:col>
                    <xdr:colOff>38100</xdr:colOff>
                    <xdr:row>67</xdr:row>
                    <xdr:rowOff>133350</xdr:rowOff>
                  </from>
                  <to>
                    <xdr:col>54</xdr:col>
                    <xdr:colOff>0</xdr:colOff>
                    <xdr:row>68</xdr:row>
                    <xdr:rowOff>133350</xdr:rowOff>
                  </to>
                </anchor>
              </controlPr>
            </control>
          </mc:Choice>
        </mc:AlternateContent>
        <mc:AlternateContent xmlns:mc="http://schemas.openxmlformats.org/markup-compatibility/2006">
          <mc:Choice Requires="x14">
            <control shapeId="1310752" r:id="rId34" name="Check Box 32">
              <controlPr defaultSize="0" autoFill="0" autoLine="0" autoPict="0">
                <anchor moveWithCells="1" sizeWithCells="1">
                  <from>
                    <xdr:col>50</xdr:col>
                    <xdr:colOff>38100</xdr:colOff>
                    <xdr:row>69</xdr:row>
                    <xdr:rowOff>114300</xdr:rowOff>
                  </from>
                  <to>
                    <xdr:col>54</xdr:col>
                    <xdr:colOff>0</xdr:colOff>
                    <xdr:row>70</xdr:row>
                    <xdr:rowOff>114300</xdr:rowOff>
                  </to>
                </anchor>
              </controlPr>
            </control>
          </mc:Choice>
        </mc:AlternateContent>
        <mc:AlternateContent xmlns:mc="http://schemas.openxmlformats.org/markup-compatibility/2006">
          <mc:Choice Requires="x14">
            <control shapeId="1310753" r:id="rId35" name="Check Box 33">
              <controlPr defaultSize="0" autoFill="0" autoLine="0" autoPict="0">
                <anchor moveWithCells="1" sizeWithCells="1">
                  <from>
                    <xdr:col>50</xdr:col>
                    <xdr:colOff>38100</xdr:colOff>
                    <xdr:row>70</xdr:row>
                    <xdr:rowOff>133350</xdr:rowOff>
                  </from>
                  <to>
                    <xdr:col>54</xdr:col>
                    <xdr:colOff>0</xdr:colOff>
                    <xdr:row>71</xdr:row>
                    <xdr:rowOff>133350</xdr:rowOff>
                  </to>
                </anchor>
              </controlPr>
            </control>
          </mc:Choice>
        </mc:AlternateContent>
        <mc:AlternateContent xmlns:mc="http://schemas.openxmlformats.org/markup-compatibility/2006">
          <mc:Choice Requires="x14">
            <control shapeId="1310754" r:id="rId36" name="Check Box 34">
              <controlPr defaultSize="0" autoFill="0" autoLine="0" autoPict="0">
                <anchor moveWithCells="1" sizeWithCells="1">
                  <from>
                    <xdr:col>50</xdr:col>
                    <xdr:colOff>38100</xdr:colOff>
                    <xdr:row>92</xdr:row>
                    <xdr:rowOff>114300</xdr:rowOff>
                  </from>
                  <to>
                    <xdr:col>54</xdr:col>
                    <xdr:colOff>0</xdr:colOff>
                    <xdr:row>93</xdr:row>
                    <xdr:rowOff>114300</xdr:rowOff>
                  </to>
                </anchor>
              </controlPr>
            </control>
          </mc:Choice>
        </mc:AlternateContent>
        <mc:AlternateContent xmlns:mc="http://schemas.openxmlformats.org/markup-compatibility/2006">
          <mc:Choice Requires="x14">
            <control shapeId="1310755" r:id="rId37" name="Check Box 35">
              <controlPr defaultSize="0" autoFill="0" autoLine="0" autoPict="0">
                <anchor moveWithCells="1" sizeWithCells="1">
                  <from>
                    <xdr:col>50</xdr:col>
                    <xdr:colOff>38100</xdr:colOff>
                    <xdr:row>93</xdr:row>
                    <xdr:rowOff>133350</xdr:rowOff>
                  </from>
                  <to>
                    <xdr:col>54</xdr:col>
                    <xdr:colOff>0</xdr:colOff>
                    <xdr:row>94</xdr:row>
                    <xdr:rowOff>133350</xdr:rowOff>
                  </to>
                </anchor>
              </controlPr>
            </control>
          </mc:Choice>
        </mc:AlternateContent>
        <mc:AlternateContent xmlns:mc="http://schemas.openxmlformats.org/markup-compatibility/2006">
          <mc:Choice Requires="x14">
            <control shapeId="1310756" r:id="rId38" name="Check Box 36">
              <controlPr defaultSize="0" autoFill="0" autoLine="0" autoPict="0">
                <anchor moveWithCells="1" sizeWithCells="1">
                  <from>
                    <xdr:col>50</xdr:col>
                    <xdr:colOff>38100</xdr:colOff>
                    <xdr:row>95</xdr:row>
                    <xdr:rowOff>114300</xdr:rowOff>
                  </from>
                  <to>
                    <xdr:col>54</xdr:col>
                    <xdr:colOff>0</xdr:colOff>
                    <xdr:row>96</xdr:row>
                    <xdr:rowOff>114300</xdr:rowOff>
                  </to>
                </anchor>
              </controlPr>
            </control>
          </mc:Choice>
        </mc:AlternateContent>
        <mc:AlternateContent xmlns:mc="http://schemas.openxmlformats.org/markup-compatibility/2006">
          <mc:Choice Requires="x14">
            <control shapeId="1310757" r:id="rId39" name="Check Box 37">
              <controlPr defaultSize="0" autoFill="0" autoLine="0" autoPict="0">
                <anchor moveWithCells="1" sizeWithCells="1">
                  <from>
                    <xdr:col>50</xdr:col>
                    <xdr:colOff>38100</xdr:colOff>
                    <xdr:row>96</xdr:row>
                    <xdr:rowOff>133350</xdr:rowOff>
                  </from>
                  <to>
                    <xdr:col>54</xdr:col>
                    <xdr:colOff>0</xdr:colOff>
                    <xdr:row>97</xdr:row>
                    <xdr:rowOff>133350</xdr:rowOff>
                  </to>
                </anchor>
              </controlPr>
            </control>
          </mc:Choice>
        </mc:AlternateContent>
        <mc:AlternateContent xmlns:mc="http://schemas.openxmlformats.org/markup-compatibility/2006">
          <mc:Choice Requires="x14">
            <control shapeId="1310758" r:id="rId40" name="Check Box 38">
              <controlPr defaultSize="0" autoFill="0" autoLine="0" autoPict="0">
                <anchor moveWithCells="1" sizeWithCells="1">
                  <from>
                    <xdr:col>50</xdr:col>
                    <xdr:colOff>38100</xdr:colOff>
                    <xdr:row>98</xdr:row>
                    <xdr:rowOff>114300</xdr:rowOff>
                  </from>
                  <to>
                    <xdr:col>54</xdr:col>
                    <xdr:colOff>0</xdr:colOff>
                    <xdr:row>99</xdr:row>
                    <xdr:rowOff>114300</xdr:rowOff>
                  </to>
                </anchor>
              </controlPr>
            </control>
          </mc:Choice>
        </mc:AlternateContent>
        <mc:AlternateContent xmlns:mc="http://schemas.openxmlformats.org/markup-compatibility/2006">
          <mc:Choice Requires="x14">
            <control shapeId="1310759" r:id="rId41" name="Check Box 39">
              <controlPr defaultSize="0" autoFill="0" autoLine="0" autoPict="0">
                <anchor moveWithCells="1" sizeWithCells="1">
                  <from>
                    <xdr:col>50</xdr:col>
                    <xdr:colOff>38100</xdr:colOff>
                    <xdr:row>99</xdr:row>
                    <xdr:rowOff>133350</xdr:rowOff>
                  </from>
                  <to>
                    <xdr:col>54</xdr:col>
                    <xdr:colOff>0</xdr:colOff>
                    <xdr:row>100</xdr:row>
                    <xdr:rowOff>133350</xdr:rowOff>
                  </to>
                </anchor>
              </controlPr>
            </control>
          </mc:Choice>
        </mc:AlternateContent>
        <mc:AlternateContent xmlns:mc="http://schemas.openxmlformats.org/markup-compatibility/2006">
          <mc:Choice Requires="x14">
            <control shapeId="1310760" r:id="rId42" name="Check Box 40">
              <controlPr defaultSize="0" autoFill="0" autoLine="0" autoPict="0">
                <anchor moveWithCells="1" sizeWithCells="1">
                  <from>
                    <xdr:col>50</xdr:col>
                    <xdr:colOff>38100</xdr:colOff>
                    <xdr:row>92</xdr:row>
                    <xdr:rowOff>114300</xdr:rowOff>
                  </from>
                  <to>
                    <xdr:col>54</xdr:col>
                    <xdr:colOff>0</xdr:colOff>
                    <xdr:row>93</xdr:row>
                    <xdr:rowOff>114300</xdr:rowOff>
                  </to>
                </anchor>
              </controlPr>
            </control>
          </mc:Choice>
        </mc:AlternateContent>
        <mc:AlternateContent xmlns:mc="http://schemas.openxmlformats.org/markup-compatibility/2006">
          <mc:Choice Requires="x14">
            <control shapeId="1310761" r:id="rId43" name="Check Box 41">
              <controlPr defaultSize="0" autoFill="0" autoLine="0" autoPict="0">
                <anchor moveWithCells="1" sizeWithCells="1">
                  <from>
                    <xdr:col>50</xdr:col>
                    <xdr:colOff>38100</xdr:colOff>
                    <xdr:row>93</xdr:row>
                    <xdr:rowOff>133350</xdr:rowOff>
                  </from>
                  <to>
                    <xdr:col>54</xdr:col>
                    <xdr:colOff>0</xdr:colOff>
                    <xdr:row>94</xdr:row>
                    <xdr:rowOff>133350</xdr:rowOff>
                  </to>
                </anchor>
              </controlPr>
            </control>
          </mc:Choice>
        </mc:AlternateContent>
        <mc:AlternateContent xmlns:mc="http://schemas.openxmlformats.org/markup-compatibility/2006">
          <mc:Choice Requires="x14">
            <control shapeId="1310762" r:id="rId44" name="Check Box 42">
              <controlPr defaultSize="0" autoFill="0" autoLine="0" autoPict="0">
                <anchor moveWithCells="1" sizeWithCells="1">
                  <from>
                    <xdr:col>50</xdr:col>
                    <xdr:colOff>38100</xdr:colOff>
                    <xdr:row>101</xdr:row>
                    <xdr:rowOff>114300</xdr:rowOff>
                  </from>
                  <to>
                    <xdr:col>54</xdr:col>
                    <xdr:colOff>0</xdr:colOff>
                    <xdr:row>102</xdr:row>
                    <xdr:rowOff>114300</xdr:rowOff>
                  </to>
                </anchor>
              </controlPr>
            </control>
          </mc:Choice>
        </mc:AlternateContent>
        <mc:AlternateContent xmlns:mc="http://schemas.openxmlformats.org/markup-compatibility/2006">
          <mc:Choice Requires="x14">
            <control shapeId="1310763" r:id="rId45" name="Check Box 43">
              <controlPr defaultSize="0" autoFill="0" autoLine="0" autoPict="0">
                <anchor moveWithCells="1" sizeWithCells="1">
                  <from>
                    <xdr:col>50</xdr:col>
                    <xdr:colOff>38100</xdr:colOff>
                    <xdr:row>102</xdr:row>
                    <xdr:rowOff>133350</xdr:rowOff>
                  </from>
                  <to>
                    <xdr:col>54</xdr:col>
                    <xdr:colOff>0</xdr:colOff>
                    <xdr:row>103</xdr:row>
                    <xdr:rowOff>133350</xdr:rowOff>
                  </to>
                </anchor>
              </controlPr>
            </control>
          </mc:Choice>
        </mc:AlternateContent>
        <mc:AlternateContent xmlns:mc="http://schemas.openxmlformats.org/markup-compatibility/2006">
          <mc:Choice Requires="x14">
            <control shapeId="1310764" r:id="rId46" name="Check Box 44">
              <controlPr defaultSize="0" autoFill="0" autoLine="0" autoPict="0">
                <anchor moveWithCells="1" sizeWithCells="1">
                  <from>
                    <xdr:col>50</xdr:col>
                    <xdr:colOff>38100</xdr:colOff>
                    <xdr:row>104</xdr:row>
                    <xdr:rowOff>114300</xdr:rowOff>
                  </from>
                  <to>
                    <xdr:col>54</xdr:col>
                    <xdr:colOff>0</xdr:colOff>
                    <xdr:row>105</xdr:row>
                    <xdr:rowOff>114300</xdr:rowOff>
                  </to>
                </anchor>
              </controlPr>
            </control>
          </mc:Choice>
        </mc:AlternateContent>
        <mc:AlternateContent xmlns:mc="http://schemas.openxmlformats.org/markup-compatibility/2006">
          <mc:Choice Requires="x14">
            <control shapeId="1310765" r:id="rId47" name="Check Box 45">
              <controlPr defaultSize="0" autoFill="0" autoLine="0" autoPict="0">
                <anchor moveWithCells="1" sizeWithCells="1">
                  <from>
                    <xdr:col>50</xdr:col>
                    <xdr:colOff>38100</xdr:colOff>
                    <xdr:row>105</xdr:row>
                    <xdr:rowOff>133350</xdr:rowOff>
                  </from>
                  <to>
                    <xdr:col>54</xdr:col>
                    <xdr:colOff>0</xdr:colOff>
                    <xdr:row>106</xdr:row>
                    <xdr:rowOff>133350</xdr:rowOff>
                  </to>
                </anchor>
              </controlPr>
            </control>
          </mc:Choice>
        </mc:AlternateContent>
        <mc:AlternateContent xmlns:mc="http://schemas.openxmlformats.org/markup-compatibility/2006">
          <mc:Choice Requires="x14">
            <control shapeId="1310766" r:id="rId48" name="Check Box 46">
              <controlPr defaultSize="0" autoFill="0" autoLine="0" autoPict="0">
                <anchor moveWithCells="1" sizeWithCells="1">
                  <from>
                    <xdr:col>50</xdr:col>
                    <xdr:colOff>38100</xdr:colOff>
                    <xdr:row>107</xdr:row>
                    <xdr:rowOff>114300</xdr:rowOff>
                  </from>
                  <to>
                    <xdr:col>54</xdr:col>
                    <xdr:colOff>0</xdr:colOff>
                    <xdr:row>108</xdr:row>
                    <xdr:rowOff>114300</xdr:rowOff>
                  </to>
                </anchor>
              </controlPr>
            </control>
          </mc:Choice>
        </mc:AlternateContent>
        <mc:AlternateContent xmlns:mc="http://schemas.openxmlformats.org/markup-compatibility/2006">
          <mc:Choice Requires="x14">
            <control shapeId="1310767" r:id="rId49" name="Check Box 47">
              <controlPr defaultSize="0" autoFill="0" autoLine="0" autoPict="0">
                <anchor moveWithCells="1" sizeWithCells="1">
                  <from>
                    <xdr:col>50</xdr:col>
                    <xdr:colOff>38100</xdr:colOff>
                    <xdr:row>108</xdr:row>
                    <xdr:rowOff>133350</xdr:rowOff>
                  </from>
                  <to>
                    <xdr:col>54</xdr:col>
                    <xdr:colOff>0</xdr:colOff>
                    <xdr:row>109</xdr:row>
                    <xdr:rowOff>133350</xdr:rowOff>
                  </to>
                </anchor>
              </controlPr>
            </control>
          </mc:Choice>
        </mc:AlternateContent>
        <mc:AlternateContent xmlns:mc="http://schemas.openxmlformats.org/markup-compatibility/2006">
          <mc:Choice Requires="x14">
            <control shapeId="1310768" r:id="rId50" name="Check Box 48">
              <controlPr defaultSize="0" autoFill="0" autoLine="0" autoPict="0">
                <anchor moveWithCells="1" sizeWithCells="1">
                  <from>
                    <xdr:col>50</xdr:col>
                    <xdr:colOff>38100</xdr:colOff>
                    <xdr:row>110</xdr:row>
                    <xdr:rowOff>114300</xdr:rowOff>
                  </from>
                  <to>
                    <xdr:col>54</xdr:col>
                    <xdr:colOff>0</xdr:colOff>
                    <xdr:row>111</xdr:row>
                    <xdr:rowOff>114300</xdr:rowOff>
                  </to>
                </anchor>
              </controlPr>
            </control>
          </mc:Choice>
        </mc:AlternateContent>
        <mc:AlternateContent xmlns:mc="http://schemas.openxmlformats.org/markup-compatibility/2006">
          <mc:Choice Requires="x14">
            <control shapeId="1310769" r:id="rId51" name="Check Box 49">
              <controlPr defaultSize="0" autoFill="0" autoLine="0" autoPict="0">
                <anchor moveWithCells="1" sizeWithCells="1">
                  <from>
                    <xdr:col>50</xdr:col>
                    <xdr:colOff>38100</xdr:colOff>
                    <xdr:row>111</xdr:row>
                    <xdr:rowOff>133350</xdr:rowOff>
                  </from>
                  <to>
                    <xdr:col>54</xdr:col>
                    <xdr:colOff>0</xdr:colOff>
                    <xdr:row>112</xdr:row>
                    <xdr:rowOff>133350</xdr:rowOff>
                  </to>
                </anchor>
              </controlPr>
            </control>
          </mc:Choice>
        </mc:AlternateContent>
      </controls>
    </mc:Choice>
  </mc:AlternateConten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222B42-7656-4282-BEE2-036F342049B3}">
  <sheetPr>
    <tabColor theme="7" tint="0.59999389629810485"/>
  </sheetPr>
  <dimension ref="A1:BR51"/>
  <sheetViews>
    <sheetView showGridLines="0" view="pageBreakPreview" zoomScaleNormal="110" zoomScaleSheetLayoutView="100" workbookViewId="0">
      <selection sqref="A1:AN1"/>
    </sheetView>
  </sheetViews>
  <sheetFormatPr defaultColWidth="8" defaultRowHeight="12"/>
  <cols>
    <col min="1" max="2" width="1.375" style="54" customWidth="1"/>
    <col min="3" max="19" width="2.375" style="54" customWidth="1"/>
    <col min="20" max="20" width="3.25" style="54" customWidth="1"/>
    <col min="21" max="39" width="2.375" style="54" customWidth="1"/>
    <col min="40" max="40" width="1.25" style="54" customWidth="1"/>
    <col min="41" max="81" width="2.375" style="54" customWidth="1"/>
    <col min="82" max="87" width="3.625" style="54" customWidth="1"/>
    <col min="88" max="16384" width="8" style="54"/>
  </cols>
  <sheetData>
    <row r="1" spans="1:70" ht="14.1" customHeight="1">
      <c r="A1" s="1780" t="s">
        <v>1204</v>
      </c>
      <c r="B1" s="1780"/>
      <c r="C1" s="1780"/>
      <c r="D1" s="1780"/>
      <c r="E1" s="1780"/>
      <c r="F1" s="1780"/>
      <c r="G1" s="1780"/>
      <c r="H1" s="1780"/>
      <c r="I1" s="1780"/>
      <c r="J1" s="1780"/>
      <c r="K1" s="1780"/>
      <c r="L1" s="1780"/>
      <c r="M1" s="1780"/>
      <c r="N1" s="1780"/>
      <c r="O1" s="1780"/>
      <c r="P1" s="1780"/>
      <c r="Q1" s="1780"/>
      <c r="R1" s="1780"/>
      <c r="S1" s="1780"/>
      <c r="T1" s="1780"/>
      <c r="U1" s="1780"/>
      <c r="V1" s="1780"/>
      <c r="W1" s="1780"/>
      <c r="X1" s="1780"/>
      <c r="Y1" s="1780"/>
      <c r="Z1" s="1780"/>
      <c r="AA1" s="1780"/>
      <c r="AB1" s="1780"/>
      <c r="AC1" s="1780"/>
      <c r="AD1" s="1780"/>
      <c r="AE1" s="1780"/>
      <c r="AF1" s="1780"/>
      <c r="AG1" s="1780"/>
      <c r="AH1" s="1780"/>
      <c r="AI1" s="1780"/>
      <c r="AJ1" s="1780"/>
      <c r="AK1" s="1780"/>
      <c r="AL1" s="1780"/>
      <c r="AM1" s="1780"/>
      <c r="AN1" s="1780"/>
      <c r="AP1" s="646"/>
      <c r="AQ1" s="646"/>
      <c r="AR1" s="646"/>
      <c r="AS1" s="646"/>
      <c r="AT1" s="646"/>
    </row>
    <row r="2" spans="1:70" ht="5.0999999999999996" customHeight="1" thickBot="1"/>
    <row r="3" spans="1:70" ht="14.1" customHeight="1">
      <c r="B3" s="1782" t="s">
        <v>314</v>
      </c>
      <c r="C3" s="1783"/>
      <c r="D3" s="1783"/>
      <c r="E3" s="1783"/>
      <c r="F3" s="1783"/>
      <c r="G3" s="1783"/>
      <c r="H3" s="1783"/>
      <c r="I3" s="1783"/>
      <c r="J3" s="1783"/>
      <c r="K3" s="1783"/>
      <c r="L3" s="1783"/>
      <c r="M3" s="1783"/>
      <c r="N3" s="1783"/>
      <c r="O3" s="1783"/>
      <c r="P3" s="1783"/>
      <c r="Q3" s="1783"/>
      <c r="R3" s="1783"/>
      <c r="S3" s="1783"/>
      <c r="T3" s="1783"/>
      <c r="U3" s="1783"/>
      <c r="V3" s="1783"/>
      <c r="W3" s="1783"/>
      <c r="X3" s="1783"/>
      <c r="Y3" s="1783"/>
      <c r="Z3" s="1783"/>
      <c r="AA3" s="1783"/>
      <c r="AB3" s="1783"/>
      <c r="AC3" s="2656"/>
      <c r="AD3" s="1868" t="s">
        <v>118</v>
      </c>
      <c r="AE3" s="1783"/>
      <c r="AF3" s="1783"/>
      <c r="AG3" s="1783"/>
      <c r="AH3" s="1783"/>
      <c r="AI3" s="1783"/>
      <c r="AJ3" s="1783"/>
      <c r="AK3" s="1783"/>
      <c r="AL3" s="1783"/>
      <c r="AM3" s="1783"/>
      <c r="AN3" s="1869"/>
    </row>
    <row r="4" spans="1:70" ht="6.95" customHeight="1">
      <c r="A4" s="55"/>
      <c r="B4" s="61"/>
      <c r="C4" s="55"/>
      <c r="D4" s="55"/>
      <c r="F4" s="79"/>
      <c r="G4" s="79"/>
      <c r="H4" s="79"/>
      <c r="I4" s="79"/>
      <c r="J4" s="79"/>
      <c r="K4" s="79"/>
      <c r="L4" s="79"/>
      <c r="M4" s="79"/>
      <c r="N4" s="79"/>
      <c r="O4" s="79"/>
      <c r="P4" s="79"/>
      <c r="Q4" s="79"/>
      <c r="R4" s="79"/>
      <c r="S4" s="79"/>
      <c r="V4" s="55"/>
      <c r="Y4" s="55"/>
      <c r="AD4" s="71"/>
      <c r="AE4" s="67"/>
      <c r="AF4" s="67"/>
      <c r="AG4" s="67"/>
      <c r="AH4" s="67"/>
      <c r="AI4" s="67"/>
      <c r="AJ4" s="67"/>
      <c r="AK4" s="67"/>
      <c r="AL4" s="67"/>
      <c r="AM4" s="67"/>
      <c r="AN4" s="844"/>
    </row>
    <row r="5" spans="1:70" ht="14.45" customHeight="1">
      <c r="A5" s="55"/>
      <c r="B5" s="1851" t="s">
        <v>1464</v>
      </c>
      <c r="C5" s="1712"/>
      <c r="D5" s="1852" t="s">
        <v>698</v>
      </c>
      <c r="E5" s="1852"/>
      <c r="F5" s="1852"/>
      <c r="G5" s="1852"/>
      <c r="H5" s="1852"/>
      <c r="I5" s="1852"/>
      <c r="J5" s="1852"/>
      <c r="K5" s="1852"/>
      <c r="L5" s="1852"/>
      <c r="M5" s="1852"/>
      <c r="N5" s="1852"/>
      <c r="O5" s="1852"/>
      <c r="P5" s="1852"/>
      <c r="Q5" s="1852"/>
      <c r="R5" s="1852"/>
      <c r="S5" s="1852"/>
      <c r="T5" s="1852"/>
      <c r="U5" s="1852"/>
      <c r="V5" s="1852"/>
      <c r="W5" s="1852"/>
      <c r="X5" s="1852"/>
      <c r="Y5" s="1852"/>
      <c r="Z5" s="1852"/>
      <c r="AA5" s="1852"/>
      <c r="AB5" s="1852"/>
      <c r="AC5" s="62"/>
      <c r="AD5" s="138" t="s">
        <v>127</v>
      </c>
      <c r="AE5" s="2227" t="s">
        <v>857</v>
      </c>
      <c r="AF5" s="2227"/>
      <c r="AG5" s="2227"/>
      <c r="AH5" s="2227"/>
      <c r="AI5" s="2227"/>
      <c r="AJ5" s="2227"/>
      <c r="AK5" s="2227"/>
      <c r="AL5" s="2227"/>
      <c r="AM5" s="2227"/>
      <c r="AN5" s="60"/>
    </row>
    <row r="6" spans="1:70" ht="14.45" customHeight="1">
      <c r="A6" s="55"/>
      <c r="B6" s="61"/>
      <c r="C6" s="531" t="s">
        <v>462</v>
      </c>
      <c r="D6" s="1852" t="s">
        <v>971</v>
      </c>
      <c r="E6" s="1852"/>
      <c r="F6" s="1852"/>
      <c r="G6" s="1852"/>
      <c r="H6" s="1852"/>
      <c r="I6" s="1852"/>
      <c r="J6" s="1852"/>
      <c r="K6" s="1852"/>
      <c r="L6" s="1852"/>
      <c r="M6" s="1852"/>
      <c r="N6" s="1852"/>
      <c r="O6" s="1852"/>
      <c r="P6" s="1852"/>
      <c r="Q6" s="1852"/>
      <c r="R6" s="1852"/>
      <c r="S6" s="1852"/>
      <c r="T6" s="1852"/>
      <c r="U6" s="1852"/>
      <c r="V6" s="1852"/>
      <c r="W6" s="1852"/>
      <c r="X6" s="1852"/>
      <c r="Y6" s="1852"/>
      <c r="Z6" s="1852"/>
      <c r="AA6" s="3127"/>
      <c r="AB6" s="3127"/>
      <c r="AC6" s="62"/>
      <c r="AD6" s="138" t="s">
        <v>127</v>
      </c>
      <c r="AE6" s="2227" t="s">
        <v>858</v>
      </c>
      <c r="AF6" s="2227"/>
      <c r="AG6" s="2227"/>
      <c r="AH6" s="2227"/>
      <c r="AI6" s="2227"/>
      <c r="AJ6" s="2227"/>
      <c r="AK6" s="2227"/>
      <c r="AL6" s="2227"/>
      <c r="AM6" s="2227"/>
      <c r="AN6" s="60"/>
    </row>
    <row r="7" spans="1:70" ht="14.45" customHeight="1">
      <c r="A7" s="55"/>
      <c r="B7" s="61"/>
      <c r="C7" s="55"/>
      <c r="D7" s="531"/>
      <c r="AC7" s="62"/>
      <c r="AD7" s="634"/>
      <c r="AE7" s="116"/>
      <c r="AF7" s="116"/>
      <c r="AG7" s="116"/>
      <c r="AH7" s="116"/>
      <c r="AI7" s="116"/>
      <c r="AJ7" s="116"/>
      <c r="AK7" s="116"/>
      <c r="AL7" s="116"/>
      <c r="AM7" s="116"/>
      <c r="AN7" s="60"/>
    </row>
    <row r="8" spans="1:70" ht="14.45" customHeight="1">
      <c r="A8" s="55"/>
      <c r="B8" s="61"/>
      <c r="C8" s="531" t="s">
        <v>460</v>
      </c>
      <c r="D8" s="1852" t="s">
        <v>699</v>
      </c>
      <c r="E8" s="1852"/>
      <c r="F8" s="1852"/>
      <c r="G8" s="1852"/>
      <c r="H8" s="1852"/>
      <c r="I8" s="1852"/>
      <c r="J8" s="1852"/>
      <c r="K8" s="1852"/>
      <c r="L8" s="1852"/>
      <c r="M8" s="1852"/>
      <c r="N8" s="1852"/>
      <c r="O8" s="1852"/>
      <c r="P8" s="1852"/>
      <c r="Q8" s="1852"/>
      <c r="R8" s="1852"/>
      <c r="S8" s="1852"/>
      <c r="T8" s="1852"/>
      <c r="U8" s="1852"/>
      <c r="V8" s="1852"/>
      <c r="W8" s="1852"/>
      <c r="X8" s="1852"/>
      <c r="Y8" s="1852"/>
      <c r="Z8" s="1852"/>
      <c r="AA8" s="1852"/>
      <c r="AB8" s="3127"/>
      <c r="AC8" s="62"/>
      <c r="AD8" s="634" t="s">
        <v>127</v>
      </c>
      <c r="AE8" s="1849" t="s">
        <v>766</v>
      </c>
      <c r="AF8" s="1849"/>
      <c r="AG8" s="1849"/>
      <c r="AH8" s="1849"/>
      <c r="AI8" s="1849"/>
      <c r="AJ8" s="1849"/>
      <c r="AK8" s="1849"/>
      <c r="AL8" s="1849"/>
      <c r="AM8" s="1849"/>
      <c r="AN8" s="60"/>
    </row>
    <row r="9" spans="1:70" ht="14.45" customHeight="1">
      <c r="A9" s="55"/>
      <c r="B9" s="61"/>
      <c r="C9" s="55"/>
      <c r="D9" s="577"/>
      <c r="E9" s="577"/>
      <c r="F9" s="577"/>
      <c r="G9" s="577"/>
      <c r="H9" s="577"/>
      <c r="I9" s="577"/>
      <c r="J9" s="577"/>
      <c r="K9" s="577"/>
      <c r="L9" s="577"/>
      <c r="M9" s="577"/>
      <c r="N9" s="577"/>
      <c r="O9" s="577"/>
      <c r="P9" s="577"/>
      <c r="Q9" s="577"/>
      <c r="R9" s="577"/>
      <c r="S9" s="577"/>
      <c r="T9" s="577"/>
      <c r="U9" s="577"/>
      <c r="V9" s="577"/>
      <c r="W9" s="577"/>
      <c r="X9" s="577"/>
      <c r="Y9" s="577"/>
      <c r="Z9" s="577"/>
      <c r="AA9" s="577"/>
      <c r="AB9" s="577"/>
      <c r="AC9" s="62"/>
      <c r="AD9" s="634"/>
      <c r="AE9" s="1849"/>
      <c r="AF9" s="1849"/>
      <c r="AG9" s="1849"/>
      <c r="AH9" s="1849"/>
      <c r="AI9" s="1849"/>
      <c r="AJ9" s="1849"/>
      <c r="AK9" s="1849"/>
      <c r="AL9" s="1849"/>
      <c r="AM9" s="1849"/>
      <c r="AN9" s="60"/>
    </row>
    <row r="10" spans="1:70" ht="14.45" customHeight="1">
      <c r="A10" s="55"/>
      <c r="B10" s="61"/>
      <c r="C10" s="55"/>
      <c r="D10" s="55"/>
      <c r="E10" s="577"/>
      <c r="F10" s="577"/>
      <c r="G10" s="577"/>
      <c r="H10" s="577"/>
      <c r="I10" s="577"/>
      <c r="J10" s="577"/>
      <c r="K10" s="577"/>
      <c r="L10" s="577"/>
      <c r="M10" s="577"/>
      <c r="N10" s="577"/>
      <c r="O10" s="577"/>
      <c r="P10" s="577"/>
      <c r="Q10" s="577"/>
      <c r="R10" s="577"/>
      <c r="S10" s="577"/>
      <c r="T10" s="577"/>
      <c r="U10" s="577"/>
      <c r="V10" s="577"/>
      <c r="W10" s="577"/>
      <c r="X10" s="577"/>
      <c r="Y10" s="577"/>
      <c r="Z10" s="577"/>
      <c r="AA10" s="577"/>
      <c r="AB10" s="577"/>
      <c r="AC10" s="62"/>
      <c r="AD10" s="82"/>
      <c r="AE10" s="1849"/>
      <c r="AF10" s="1849"/>
      <c r="AG10" s="1849"/>
      <c r="AH10" s="1849"/>
      <c r="AI10" s="1849"/>
      <c r="AJ10" s="1849"/>
      <c r="AK10" s="1849"/>
      <c r="AL10" s="1849"/>
      <c r="AM10" s="1849"/>
      <c r="AN10" s="60"/>
    </row>
    <row r="11" spans="1:70" ht="14.45" customHeight="1">
      <c r="A11" s="55"/>
      <c r="B11" s="61"/>
      <c r="C11" s="1852" t="s">
        <v>385</v>
      </c>
      <c r="D11" s="1852"/>
      <c r="E11" s="1852"/>
      <c r="F11" s="1852"/>
      <c r="G11" s="1852"/>
      <c r="H11" s="1852"/>
      <c r="I11" s="1852"/>
      <c r="J11" s="1852"/>
      <c r="K11" s="1852"/>
      <c r="L11" s="1852"/>
      <c r="M11" s="1852"/>
      <c r="N11" s="1852"/>
      <c r="O11" s="1852"/>
      <c r="P11" s="1852"/>
      <c r="Q11" s="1852"/>
      <c r="R11" s="1852"/>
      <c r="S11" s="1852"/>
      <c r="T11" s="1852"/>
      <c r="U11" s="1852"/>
      <c r="V11" s="1852"/>
      <c r="W11" s="1852"/>
      <c r="X11" s="1852"/>
      <c r="Y11" s="1852"/>
      <c r="Z11" s="1852"/>
      <c r="AA11" s="1852"/>
      <c r="AB11" s="3127"/>
      <c r="AC11" s="62"/>
      <c r="AD11" s="82"/>
      <c r="AN11" s="844"/>
    </row>
    <row r="12" spans="1:70" ht="14.45" customHeight="1">
      <c r="A12" s="55"/>
      <c r="B12" s="61"/>
      <c r="C12" s="55"/>
      <c r="D12" s="531" t="s">
        <v>588</v>
      </c>
      <c r="E12" s="1852" t="s">
        <v>700</v>
      </c>
      <c r="F12" s="1852"/>
      <c r="G12" s="1852"/>
      <c r="H12" s="1852"/>
      <c r="I12" s="1852"/>
      <c r="J12" s="1852"/>
      <c r="K12" s="1852"/>
      <c r="L12" s="1852"/>
      <c r="M12" s="1852"/>
      <c r="N12" s="1852"/>
      <c r="O12" s="1852"/>
      <c r="P12" s="1852"/>
      <c r="Q12" s="1852"/>
      <c r="R12" s="1852"/>
      <c r="S12" s="1852"/>
      <c r="T12" s="1852"/>
      <c r="U12" s="1852"/>
      <c r="V12" s="1852"/>
      <c r="W12" s="1852"/>
      <c r="X12" s="1852"/>
      <c r="Y12" s="1852"/>
      <c r="Z12" s="1852"/>
      <c r="AA12" s="1852"/>
      <c r="AB12" s="3127"/>
      <c r="AC12" s="62"/>
      <c r="AD12" s="138" t="s">
        <v>127</v>
      </c>
      <c r="AE12" s="4140" t="s">
        <v>859</v>
      </c>
      <c r="AF12" s="4140"/>
      <c r="AG12" s="4140"/>
      <c r="AH12" s="4140"/>
      <c r="AI12" s="4140"/>
      <c r="AJ12" s="4140"/>
      <c r="AK12" s="4140"/>
      <c r="AL12" s="4140"/>
      <c r="AM12" s="4140"/>
      <c r="AN12" s="117"/>
      <c r="AP12" s="2037" t="s">
        <v>774</v>
      </c>
      <c r="AQ12" s="2037"/>
      <c r="AR12" s="2037"/>
      <c r="AS12" s="2037"/>
      <c r="AT12" s="2037"/>
      <c r="AU12" s="2037"/>
      <c r="AV12" s="2037"/>
      <c r="AW12" s="2037"/>
      <c r="AX12" s="2037"/>
      <c r="AY12" s="2037"/>
      <c r="AZ12" s="2037"/>
      <c r="BA12" s="2037"/>
      <c r="BB12" s="2037"/>
      <c r="BC12" s="2037"/>
      <c r="BD12" s="2037"/>
      <c r="BE12" s="2037"/>
      <c r="BF12" s="2037"/>
      <c r="BG12" s="2037"/>
      <c r="BH12" s="2037"/>
      <c r="BI12" s="2037"/>
      <c r="BJ12" s="2037"/>
      <c r="BK12" s="2037"/>
      <c r="BL12" s="2037"/>
      <c r="BM12" s="2037"/>
      <c r="BN12" s="2037"/>
      <c r="BO12" s="2037"/>
      <c r="BP12" s="2037"/>
      <c r="BQ12" s="2037"/>
      <c r="BR12" s="2037"/>
    </row>
    <row r="13" spans="1:70" ht="14.45" customHeight="1">
      <c r="A13" s="55"/>
      <c r="B13" s="710"/>
      <c r="D13" s="531"/>
      <c r="E13" s="55"/>
      <c r="F13" s="137"/>
      <c r="G13" s="137"/>
      <c r="H13" s="137"/>
      <c r="I13" s="137"/>
      <c r="J13" s="137"/>
      <c r="K13" s="137"/>
      <c r="L13" s="137"/>
      <c r="M13" s="137"/>
      <c r="N13" s="137"/>
      <c r="O13" s="137"/>
      <c r="P13" s="137"/>
      <c r="Q13" s="137"/>
      <c r="R13" s="137"/>
      <c r="S13" s="137"/>
      <c r="T13" s="137"/>
      <c r="U13" s="137"/>
      <c r="V13" s="137"/>
      <c r="W13" s="137"/>
      <c r="X13" s="137"/>
      <c r="Y13" s="137"/>
      <c r="Z13" s="137"/>
      <c r="AA13" s="137"/>
      <c r="AB13" s="137"/>
      <c r="AC13" s="1111"/>
      <c r="AD13" s="634" t="s">
        <v>127</v>
      </c>
      <c r="AE13" s="1849" t="s">
        <v>1448</v>
      </c>
      <c r="AF13" s="1849"/>
      <c r="AG13" s="1849"/>
      <c r="AH13" s="1849"/>
      <c r="AI13" s="1849"/>
      <c r="AJ13" s="1849"/>
      <c r="AK13" s="1849"/>
      <c r="AL13" s="1849"/>
      <c r="AM13" s="1849"/>
      <c r="AN13" s="651"/>
      <c r="AO13" s="619"/>
      <c r="AP13" s="4134" t="s">
        <v>988</v>
      </c>
      <c r="AQ13" s="4135"/>
      <c r="AR13" s="4135"/>
      <c r="AS13" s="4135"/>
      <c r="AT13" s="4135"/>
      <c r="AU13" s="4135"/>
      <c r="AV13" s="4135"/>
      <c r="AW13" s="4135"/>
      <c r="AX13" s="4135"/>
      <c r="AY13" s="4135"/>
      <c r="AZ13" s="4135"/>
      <c r="BA13" s="4135"/>
      <c r="BB13" s="4135"/>
      <c r="BC13" s="4135"/>
      <c r="BD13" s="4135"/>
      <c r="BE13" s="4135"/>
      <c r="BF13" s="4135"/>
      <c r="BG13" s="4135"/>
      <c r="BH13" s="4135"/>
      <c r="BI13" s="4135"/>
      <c r="BJ13" s="4135"/>
      <c r="BK13" s="4135"/>
      <c r="BL13" s="4135"/>
      <c r="BM13" s="4135"/>
      <c r="BN13" s="4135"/>
      <c r="BO13" s="4135"/>
      <c r="BP13" s="4135"/>
      <c r="BQ13" s="4135"/>
      <c r="BR13" s="4136"/>
    </row>
    <row r="14" spans="1:70" ht="14.45" customHeight="1">
      <c r="A14" s="55"/>
      <c r="B14" s="849"/>
      <c r="D14" s="561" t="s">
        <v>448</v>
      </c>
      <c r="E14" s="2037" t="s">
        <v>701</v>
      </c>
      <c r="F14" s="2037"/>
      <c r="G14" s="2037"/>
      <c r="H14" s="2037"/>
      <c r="I14" s="2037"/>
      <c r="J14" s="2037"/>
      <c r="K14" s="2037"/>
      <c r="L14" s="2037"/>
      <c r="M14" s="2037"/>
      <c r="N14" s="2037"/>
      <c r="O14" s="2037"/>
      <c r="P14" s="2037"/>
      <c r="Q14" s="2037"/>
      <c r="R14" s="2037"/>
      <c r="S14" s="2037"/>
      <c r="T14" s="2037"/>
      <c r="U14" s="2037"/>
      <c r="V14" s="2037"/>
      <c r="W14" s="2037"/>
      <c r="X14" s="2037"/>
      <c r="Y14" s="2037"/>
      <c r="Z14" s="2037"/>
      <c r="AA14" s="2037"/>
      <c r="AB14" s="3133"/>
      <c r="AC14" s="1111"/>
      <c r="AD14" s="138"/>
      <c r="AE14" s="1849"/>
      <c r="AF14" s="1849"/>
      <c r="AG14" s="1849"/>
      <c r="AH14" s="1849"/>
      <c r="AI14" s="1849"/>
      <c r="AJ14" s="1849"/>
      <c r="AK14" s="1849"/>
      <c r="AL14" s="1849"/>
      <c r="AM14" s="1849"/>
      <c r="AN14" s="651"/>
      <c r="AO14" s="619"/>
      <c r="AP14" s="4137" t="s">
        <v>1749</v>
      </c>
      <c r="AQ14" s="4138"/>
      <c r="AR14" s="4138"/>
      <c r="AS14" s="4138"/>
      <c r="AT14" s="4138"/>
      <c r="AU14" s="4138"/>
      <c r="AV14" s="4138"/>
      <c r="AW14" s="4138"/>
      <c r="AX14" s="4138"/>
      <c r="AY14" s="4138"/>
      <c r="AZ14" s="4138"/>
      <c r="BA14" s="4138"/>
      <c r="BB14" s="4138"/>
      <c r="BC14" s="4138"/>
      <c r="BD14" s="4138"/>
      <c r="BE14" s="4138"/>
      <c r="BF14" s="4138"/>
      <c r="BG14" s="4138"/>
      <c r="BH14" s="4138"/>
      <c r="BI14" s="4138"/>
      <c r="BJ14" s="4138"/>
      <c r="BK14" s="4138"/>
      <c r="BL14" s="4138"/>
      <c r="BM14" s="4138"/>
      <c r="BN14" s="4138"/>
      <c r="BO14" s="4138"/>
      <c r="BP14" s="4138"/>
      <c r="BQ14" s="4138"/>
      <c r="BR14" s="4139"/>
    </row>
    <row r="15" spans="1:70" ht="14.45" customHeight="1">
      <c r="A15" s="55"/>
      <c r="B15" s="61"/>
      <c r="C15" s="55"/>
      <c r="E15" s="2037"/>
      <c r="F15" s="2037"/>
      <c r="G15" s="2037"/>
      <c r="H15" s="2037"/>
      <c r="I15" s="2037"/>
      <c r="J15" s="2037"/>
      <c r="K15" s="2037"/>
      <c r="L15" s="2037"/>
      <c r="M15" s="2037"/>
      <c r="N15" s="2037"/>
      <c r="O15" s="2037"/>
      <c r="P15" s="2037"/>
      <c r="Q15" s="2037"/>
      <c r="R15" s="2037"/>
      <c r="S15" s="2037"/>
      <c r="T15" s="2037"/>
      <c r="U15" s="2037"/>
      <c r="V15" s="2037"/>
      <c r="W15" s="2037"/>
      <c r="X15" s="2037"/>
      <c r="Y15" s="2037"/>
      <c r="Z15" s="2037"/>
      <c r="AA15" s="2037"/>
      <c r="AB15" s="3133"/>
      <c r="AC15" s="1111"/>
      <c r="AD15" s="634"/>
      <c r="AE15" s="1849"/>
      <c r="AF15" s="1849"/>
      <c r="AG15" s="1849"/>
      <c r="AH15" s="1849"/>
      <c r="AI15" s="1849"/>
      <c r="AJ15" s="1849"/>
      <c r="AK15" s="1849"/>
      <c r="AL15" s="1849"/>
      <c r="AM15" s="1849"/>
      <c r="AN15" s="651"/>
      <c r="AO15" s="619"/>
      <c r="AP15" s="4137"/>
      <c r="AQ15" s="4138"/>
      <c r="AR15" s="4138"/>
      <c r="AS15" s="4138"/>
      <c r="AT15" s="4138"/>
      <c r="AU15" s="4138"/>
      <c r="AV15" s="4138"/>
      <c r="AW15" s="4138"/>
      <c r="AX15" s="4138"/>
      <c r="AY15" s="4138"/>
      <c r="AZ15" s="4138"/>
      <c r="BA15" s="4138"/>
      <c r="BB15" s="4138"/>
      <c r="BC15" s="4138"/>
      <c r="BD15" s="4138"/>
      <c r="BE15" s="4138"/>
      <c r="BF15" s="4138"/>
      <c r="BG15" s="4138"/>
      <c r="BH15" s="4138"/>
      <c r="BI15" s="4138"/>
      <c r="BJ15" s="4138"/>
      <c r="BK15" s="4138"/>
      <c r="BL15" s="4138"/>
      <c r="BM15" s="4138"/>
      <c r="BN15" s="4138"/>
      <c r="BO15" s="4138"/>
      <c r="BP15" s="4138"/>
      <c r="BQ15" s="4138"/>
      <c r="BR15" s="4139"/>
    </row>
    <row r="16" spans="1:70" ht="14.45" customHeight="1">
      <c r="A16" s="55"/>
      <c r="B16" s="61"/>
      <c r="AC16" s="1111"/>
      <c r="AD16" s="82"/>
      <c r="AE16" s="1849"/>
      <c r="AF16" s="1849"/>
      <c r="AG16" s="1849"/>
      <c r="AH16" s="1849"/>
      <c r="AI16" s="1849"/>
      <c r="AJ16" s="1849"/>
      <c r="AK16" s="1849"/>
      <c r="AL16" s="1849"/>
      <c r="AM16" s="1849"/>
      <c r="AN16" s="651"/>
      <c r="AO16" s="619"/>
      <c r="AP16" s="4137"/>
      <c r="AQ16" s="4138"/>
      <c r="AR16" s="4138"/>
      <c r="AS16" s="4138"/>
      <c r="AT16" s="4138"/>
      <c r="AU16" s="4138"/>
      <c r="AV16" s="4138"/>
      <c r="AW16" s="4138"/>
      <c r="AX16" s="4138"/>
      <c r="AY16" s="4138"/>
      <c r="AZ16" s="4138"/>
      <c r="BA16" s="4138"/>
      <c r="BB16" s="4138"/>
      <c r="BC16" s="4138"/>
      <c r="BD16" s="4138"/>
      <c r="BE16" s="4138"/>
      <c r="BF16" s="4138"/>
      <c r="BG16" s="4138"/>
      <c r="BH16" s="4138"/>
      <c r="BI16" s="4138"/>
      <c r="BJ16" s="4138"/>
      <c r="BK16" s="4138"/>
      <c r="BL16" s="4138"/>
      <c r="BM16" s="4138"/>
      <c r="BN16" s="4138"/>
      <c r="BO16" s="4138"/>
      <c r="BP16" s="4138"/>
      <c r="BQ16" s="4138"/>
      <c r="BR16" s="4139"/>
    </row>
    <row r="17" spans="1:70" ht="14.45" customHeight="1">
      <c r="A17" s="55"/>
      <c r="B17" s="61"/>
      <c r="D17" s="531" t="s">
        <v>702</v>
      </c>
      <c r="E17" s="1848" t="s">
        <v>1655</v>
      </c>
      <c r="F17" s="1848"/>
      <c r="G17" s="1848"/>
      <c r="H17" s="1848"/>
      <c r="I17" s="1848"/>
      <c r="J17" s="1848"/>
      <c r="K17" s="1848"/>
      <c r="L17" s="1848"/>
      <c r="M17" s="1848"/>
      <c r="N17" s="1848"/>
      <c r="O17" s="1848"/>
      <c r="P17" s="1848"/>
      <c r="Q17" s="1848"/>
      <c r="R17" s="1848"/>
      <c r="S17" s="1848"/>
      <c r="T17" s="1848"/>
      <c r="U17" s="1848"/>
      <c r="V17" s="1848"/>
      <c r="W17" s="1848"/>
      <c r="X17" s="1848"/>
      <c r="Y17" s="1848"/>
      <c r="Z17" s="1848"/>
      <c r="AA17" s="1848"/>
      <c r="AB17" s="1848"/>
      <c r="AC17" s="1848"/>
      <c r="AD17" s="1848"/>
      <c r="AE17" s="1848"/>
      <c r="AF17" s="1848"/>
      <c r="AG17" s="1848"/>
      <c r="AH17" s="1848"/>
      <c r="AI17" s="1848"/>
      <c r="AJ17" s="1848"/>
      <c r="AK17" s="1848"/>
      <c r="AL17" s="1848"/>
      <c r="AM17" s="1848"/>
      <c r="AN17" s="1112"/>
      <c r="AO17" s="66"/>
      <c r="AP17" s="4137"/>
      <c r="AQ17" s="4138"/>
      <c r="AR17" s="4138"/>
      <c r="AS17" s="4138"/>
      <c r="AT17" s="4138"/>
      <c r="AU17" s="4138"/>
      <c r="AV17" s="4138"/>
      <c r="AW17" s="4138"/>
      <c r="AX17" s="4138"/>
      <c r="AY17" s="4138"/>
      <c r="AZ17" s="4138"/>
      <c r="BA17" s="4138"/>
      <c r="BB17" s="4138"/>
      <c r="BC17" s="4138"/>
      <c r="BD17" s="4138"/>
      <c r="BE17" s="4138"/>
      <c r="BF17" s="4138"/>
      <c r="BG17" s="4138"/>
      <c r="BH17" s="4138"/>
      <c r="BI17" s="4138"/>
      <c r="BJ17" s="4138"/>
      <c r="BK17" s="4138"/>
      <c r="BL17" s="4138"/>
      <c r="BM17" s="4138"/>
      <c r="BN17" s="4138"/>
      <c r="BO17" s="4138"/>
      <c r="BP17" s="4138"/>
      <c r="BQ17" s="4138"/>
      <c r="BR17" s="4139"/>
    </row>
    <row r="18" spans="1:70" ht="14.45" customHeight="1">
      <c r="A18" s="55"/>
      <c r="B18" s="61"/>
      <c r="C18" s="55"/>
      <c r="D18" s="55"/>
      <c r="E18" s="531" t="s">
        <v>150</v>
      </c>
      <c r="F18" s="1899" t="s">
        <v>1656</v>
      </c>
      <c r="G18" s="1899"/>
      <c r="H18" s="1899"/>
      <c r="I18" s="1899"/>
      <c r="J18" s="1899"/>
      <c r="K18" s="1899"/>
      <c r="L18" s="1899"/>
      <c r="M18" s="1899"/>
      <c r="N18" s="1899"/>
      <c r="O18" s="1899"/>
      <c r="P18" s="1899"/>
      <c r="Q18" s="1899"/>
      <c r="R18" s="1899"/>
      <c r="S18" s="1899"/>
      <c r="T18" s="1899"/>
      <c r="U18" s="1899"/>
      <c r="V18" s="1899"/>
      <c r="W18" s="1899"/>
      <c r="X18" s="1899"/>
      <c r="Y18" s="1899"/>
      <c r="Z18" s="1899"/>
      <c r="AA18" s="1899"/>
      <c r="AB18" s="1899"/>
      <c r="AC18" s="1899"/>
      <c r="AD18" s="1899"/>
      <c r="AE18" s="1899"/>
      <c r="AF18" s="1899"/>
      <c r="AG18" s="1899"/>
      <c r="AH18" s="1899"/>
      <c r="AI18" s="1899"/>
      <c r="AJ18" s="1899"/>
      <c r="AK18" s="1899"/>
      <c r="AL18" s="1899"/>
      <c r="AM18" s="619"/>
      <c r="AN18" s="117"/>
      <c r="AO18" s="66"/>
      <c r="AP18" s="4137"/>
      <c r="AQ18" s="4138"/>
      <c r="AR18" s="4138"/>
      <c r="AS18" s="4138"/>
      <c r="AT18" s="4138"/>
      <c r="AU18" s="4138"/>
      <c r="AV18" s="4138"/>
      <c r="AW18" s="4138"/>
      <c r="AX18" s="4138"/>
      <c r="AY18" s="4138"/>
      <c r="AZ18" s="4138"/>
      <c r="BA18" s="4138"/>
      <c r="BB18" s="4138"/>
      <c r="BC18" s="4138"/>
      <c r="BD18" s="4138"/>
      <c r="BE18" s="4138"/>
      <c r="BF18" s="4138"/>
      <c r="BG18" s="4138"/>
      <c r="BH18" s="4138"/>
      <c r="BI18" s="4138"/>
      <c r="BJ18" s="4138"/>
      <c r="BK18" s="4138"/>
      <c r="BL18" s="4138"/>
      <c r="BM18" s="4138"/>
      <c r="BN18" s="4138"/>
      <c r="BO18" s="4138"/>
      <c r="BP18" s="4138"/>
      <c r="BQ18" s="4138"/>
      <c r="BR18" s="4139"/>
    </row>
    <row r="19" spans="1:70" ht="14.45" customHeight="1">
      <c r="A19" s="55"/>
      <c r="B19" s="61"/>
      <c r="C19" s="1802" t="s">
        <v>269</v>
      </c>
      <c r="D19" s="1660"/>
      <c r="E19" s="1660"/>
      <c r="F19" s="1660"/>
      <c r="G19" s="1660"/>
      <c r="H19" s="1660"/>
      <c r="I19" s="1660"/>
      <c r="J19" s="1767" t="s">
        <v>53</v>
      </c>
      <c r="K19" s="1768"/>
      <c r="L19" s="1768"/>
      <c r="M19" s="1768"/>
      <c r="N19" s="1768"/>
      <c r="O19" s="2194" t="s">
        <v>1140</v>
      </c>
      <c r="P19" s="1769"/>
      <c r="Q19" s="2194" t="s">
        <v>1143</v>
      </c>
      <c r="R19" s="1768"/>
      <c r="S19" s="1768"/>
      <c r="T19" s="1768"/>
      <c r="U19" s="1768"/>
      <c r="V19" s="1768"/>
      <c r="W19" s="1768"/>
      <c r="X19" s="1768"/>
      <c r="Y19" s="1768"/>
      <c r="Z19" s="1768"/>
      <c r="AA19" s="1768"/>
      <c r="AB19" s="1768"/>
      <c r="AC19" s="1768"/>
      <c r="AD19" s="1768"/>
      <c r="AE19" s="1768"/>
      <c r="AF19" s="1768"/>
      <c r="AG19" s="1768"/>
      <c r="AH19" s="1768"/>
      <c r="AI19" s="1768"/>
      <c r="AJ19" s="1768"/>
      <c r="AK19" s="1768"/>
      <c r="AL19" s="1768"/>
      <c r="AM19" s="1769"/>
      <c r="AN19" s="117"/>
      <c r="AO19" s="66"/>
      <c r="AP19" s="4141" t="s">
        <v>989</v>
      </c>
      <c r="AQ19" s="4142"/>
      <c r="AR19" s="4142"/>
      <c r="AS19" s="4142"/>
      <c r="AT19" s="4142"/>
      <c r="AU19" s="4142"/>
      <c r="AV19" s="4142"/>
      <c r="AW19" s="4142"/>
      <c r="AX19" s="4142"/>
      <c r="AY19" s="4142"/>
      <c r="AZ19" s="4142"/>
      <c r="BA19" s="4142"/>
      <c r="BB19" s="4142"/>
      <c r="BC19" s="4142"/>
      <c r="BD19" s="4142"/>
      <c r="BE19" s="4142"/>
      <c r="BF19" s="4142"/>
      <c r="BG19" s="4142"/>
      <c r="BH19" s="4142"/>
      <c r="BI19" s="4142"/>
      <c r="BJ19" s="4142"/>
      <c r="BK19" s="4142"/>
      <c r="BL19" s="4142"/>
      <c r="BM19" s="4142"/>
      <c r="BN19" s="4142"/>
      <c r="BO19" s="4142"/>
      <c r="BP19" s="4142"/>
      <c r="BQ19" s="4142"/>
      <c r="BR19" s="4143"/>
    </row>
    <row r="20" spans="1:70" ht="14.45" customHeight="1">
      <c r="A20" s="55"/>
      <c r="B20" s="61"/>
      <c r="C20" s="4144" t="s">
        <v>270</v>
      </c>
      <c r="D20" s="1646"/>
      <c r="E20" s="1646"/>
      <c r="F20" s="1646"/>
      <c r="G20" s="1646"/>
      <c r="H20" s="1646"/>
      <c r="I20" s="1647"/>
      <c r="J20" s="1874"/>
      <c r="K20" s="1607"/>
      <c r="L20" s="1607"/>
      <c r="M20" s="1607"/>
      <c r="N20" s="1607"/>
      <c r="O20" s="1874"/>
      <c r="P20" s="1721"/>
      <c r="Q20" s="1874"/>
      <c r="R20" s="1607"/>
      <c r="S20" s="1607"/>
      <c r="T20" s="1607"/>
      <c r="U20" s="1607"/>
      <c r="V20" s="1607"/>
      <c r="W20" s="1607"/>
      <c r="X20" s="1607"/>
      <c r="Y20" s="1607"/>
      <c r="Z20" s="1607"/>
      <c r="AA20" s="1607"/>
      <c r="AB20" s="1607"/>
      <c r="AC20" s="1607"/>
      <c r="AD20" s="1607"/>
      <c r="AE20" s="1607"/>
      <c r="AF20" s="1607"/>
      <c r="AG20" s="1607"/>
      <c r="AH20" s="1607"/>
      <c r="AI20" s="1607"/>
      <c r="AJ20" s="1607"/>
      <c r="AK20" s="1607"/>
      <c r="AL20" s="1607"/>
      <c r="AM20" s="1721"/>
      <c r="AN20" s="117"/>
      <c r="AO20" s="66"/>
      <c r="AP20" s="4145" t="s">
        <v>990</v>
      </c>
      <c r="AQ20" s="4146"/>
      <c r="AR20" s="4146"/>
      <c r="AS20" s="4146"/>
      <c r="AT20" s="4146"/>
      <c r="AU20" s="4146"/>
      <c r="AV20" s="4146"/>
      <c r="AW20" s="4146"/>
      <c r="AX20" s="4146"/>
      <c r="AY20" s="4146"/>
      <c r="AZ20" s="4146"/>
      <c r="BA20" s="4146"/>
      <c r="BB20" s="4146"/>
      <c r="BC20" s="4146"/>
      <c r="BD20" s="4146"/>
      <c r="BE20" s="4146"/>
      <c r="BF20" s="4146"/>
      <c r="BG20" s="4146"/>
      <c r="BH20" s="4146"/>
      <c r="BI20" s="4146"/>
      <c r="BJ20" s="4146"/>
      <c r="BK20" s="4146"/>
      <c r="BL20" s="4146"/>
      <c r="BM20" s="4146"/>
      <c r="BN20" s="4146"/>
      <c r="BO20" s="4146"/>
      <c r="BP20" s="4146"/>
      <c r="BQ20" s="4146"/>
      <c r="BR20" s="4147"/>
    </row>
    <row r="21" spans="1:70" ht="14.45" customHeight="1">
      <c r="A21" s="55"/>
      <c r="B21" s="61"/>
      <c r="C21" s="1625" t="s">
        <v>1185</v>
      </c>
      <c r="D21" s="1626"/>
      <c r="E21" s="1626"/>
      <c r="F21" s="1626"/>
      <c r="G21" s="1626"/>
      <c r="H21" s="1626"/>
      <c r="I21" s="1770"/>
      <c r="J21" s="1625"/>
      <c r="K21" s="1626"/>
      <c r="L21" s="1626"/>
      <c r="M21" s="1626"/>
      <c r="N21" s="1626"/>
      <c r="O21" s="1625"/>
      <c r="P21" s="1770"/>
      <c r="Q21" s="1625"/>
      <c r="R21" s="1626"/>
      <c r="S21" s="1626"/>
      <c r="T21" s="1626"/>
      <c r="U21" s="1626"/>
      <c r="V21" s="1626"/>
      <c r="W21" s="1626"/>
      <c r="X21" s="1626"/>
      <c r="Y21" s="1626"/>
      <c r="Z21" s="1626"/>
      <c r="AA21" s="1626"/>
      <c r="AB21" s="1626"/>
      <c r="AC21" s="1626"/>
      <c r="AD21" s="1626"/>
      <c r="AE21" s="1626"/>
      <c r="AF21" s="1626"/>
      <c r="AG21" s="1626"/>
      <c r="AH21" s="1626"/>
      <c r="AI21" s="1626"/>
      <c r="AJ21" s="1626"/>
      <c r="AK21" s="1626"/>
      <c r="AL21" s="1626"/>
      <c r="AM21" s="1770"/>
      <c r="AN21" s="651"/>
      <c r="AO21" s="66"/>
      <c r="AP21" s="4137" t="s">
        <v>1750</v>
      </c>
      <c r="AQ21" s="4138"/>
      <c r="AR21" s="4138"/>
      <c r="AS21" s="4138"/>
      <c r="AT21" s="4138"/>
      <c r="AU21" s="4138"/>
      <c r="AV21" s="4138"/>
      <c r="AW21" s="4138"/>
      <c r="AX21" s="4138"/>
      <c r="AY21" s="4138"/>
      <c r="AZ21" s="4138"/>
      <c r="BA21" s="4138"/>
      <c r="BB21" s="4138"/>
      <c r="BC21" s="4138"/>
      <c r="BD21" s="4138"/>
      <c r="BE21" s="4138"/>
      <c r="BF21" s="4138"/>
      <c r="BG21" s="4138"/>
      <c r="BH21" s="4138"/>
      <c r="BI21" s="4138"/>
      <c r="BJ21" s="4138"/>
      <c r="BK21" s="4138"/>
      <c r="BL21" s="4138"/>
      <c r="BM21" s="4138"/>
      <c r="BN21" s="4138"/>
      <c r="BO21" s="4138"/>
      <c r="BP21" s="4138"/>
      <c r="BQ21" s="4138"/>
      <c r="BR21" s="4139"/>
    </row>
    <row r="22" spans="1:70" ht="19.5" customHeight="1">
      <c r="A22" s="55"/>
      <c r="B22" s="61"/>
      <c r="C22" s="4151"/>
      <c r="D22" s="4152"/>
      <c r="E22" s="4152"/>
      <c r="F22" s="4152"/>
      <c r="G22" s="4152"/>
      <c r="H22" s="4152"/>
      <c r="I22" s="4153"/>
      <c r="J22" s="4154"/>
      <c r="K22" s="4155"/>
      <c r="L22" s="4155"/>
      <c r="M22" s="4155"/>
      <c r="N22" s="4155"/>
      <c r="O22" s="4154"/>
      <c r="P22" s="4160"/>
      <c r="Q22" s="731" t="s">
        <v>462</v>
      </c>
      <c r="R22" s="4163"/>
      <c r="S22" s="4163"/>
      <c r="T22" s="4163"/>
      <c r="U22" s="4163"/>
      <c r="V22" s="4163"/>
      <c r="W22" s="4163"/>
      <c r="X22" s="4163"/>
      <c r="Y22" s="4163"/>
      <c r="Z22" s="4163"/>
      <c r="AA22" s="4163"/>
      <c r="AB22" s="4163"/>
      <c r="AC22" s="4163"/>
      <c r="AD22" s="4163"/>
      <c r="AE22" s="4163"/>
      <c r="AF22" s="4163"/>
      <c r="AG22" s="4163"/>
      <c r="AH22" s="4163"/>
      <c r="AI22" s="4163"/>
      <c r="AJ22" s="4163"/>
      <c r="AK22" s="4163"/>
      <c r="AL22" s="4163"/>
      <c r="AM22" s="4171"/>
      <c r="AN22" s="651"/>
      <c r="AO22" s="66"/>
      <c r="AP22" s="4137"/>
      <c r="AQ22" s="4138"/>
      <c r="AR22" s="4138"/>
      <c r="AS22" s="4138"/>
      <c r="AT22" s="4138"/>
      <c r="AU22" s="4138"/>
      <c r="AV22" s="4138"/>
      <c r="AW22" s="4138"/>
      <c r="AX22" s="4138"/>
      <c r="AY22" s="4138"/>
      <c r="AZ22" s="4138"/>
      <c r="BA22" s="4138"/>
      <c r="BB22" s="4138"/>
      <c r="BC22" s="4138"/>
      <c r="BD22" s="4138"/>
      <c r="BE22" s="4138"/>
      <c r="BF22" s="4138"/>
      <c r="BG22" s="4138"/>
      <c r="BH22" s="4138"/>
      <c r="BI22" s="4138"/>
      <c r="BJ22" s="4138"/>
      <c r="BK22" s="4138"/>
      <c r="BL22" s="4138"/>
      <c r="BM22" s="4138"/>
      <c r="BN22" s="4138"/>
      <c r="BO22" s="4138"/>
      <c r="BP22" s="4138"/>
      <c r="BQ22" s="4138"/>
      <c r="BR22" s="4139"/>
    </row>
    <row r="23" spans="1:70" ht="19.5" customHeight="1">
      <c r="A23" s="55"/>
      <c r="B23" s="61"/>
      <c r="C23" s="4166"/>
      <c r="D23" s="4167"/>
      <c r="E23" s="4167"/>
      <c r="F23" s="1343" t="s">
        <v>271</v>
      </c>
      <c r="G23" s="4167"/>
      <c r="H23" s="4167"/>
      <c r="I23" s="4168"/>
      <c r="J23" s="4156"/>
      <c r="K23" s="4157"/>
      <c r="L23" s="4157"/>
      <c r="M23" s="4157"/>
      <c r="N23" s="4157"/>
      <c r="O23" s="4156"/>
      <c r="P23" s="4161"/>
      <c r="Q23" s="1113" t="s">
        <v>460</v>
      </c>
      <c r="R23" s="2362"/>
      <c r="S23" s="2362"/>
      <c r="T23" s="2362"/>
      <c r="U23" s="2362"/>
      <c r="V23" s="2362"/>
      <c r="W23" s="2362"/>
      <c r="X23" s="2362"/>
      <c r="Y23" s="2362"/>
      <c r="Z23" s="2362"/>
      <c r="AA23" s="2362"/>
      <c r="AB23" s="2362"/>
      <c r="AC23" s="2362"/>
      <c r="AD23" s="2362"/>
      <c r="AE23" s="2362"/>
      <c r="AF23" s="2362"/>
      <c r="AG23" s="2362"/>
      <c r="AH23" s="2362"/>
      <c r="AI23" s="2362"/>
      <c r="AJ23" s="2362"/>
      <c r="AK23" s="2362"/>
      <c r="AL23" s="2362"/>
      <c r="AM23" s="4172"/>
      <c r="AN23" s="651"/>
      <c r="AO23" s="66"/>
      <c r="AP23" s="4137"/>
      <c r="AQ23" s="4138"/>
      <c r="AR23" s="4138"/>
      <c r="AS23" s="4138"/>
      <c r="AT23" s="4138"/>
      <c r="AU23" s="4138"/>
      <c r="AV23" s="4138"/>
      <c r="AW23" s="4138"/>
      <c r="AX23" s="4138"/>
      <c r="AY23" s="4138"/>
      <c r="AZ23" s="4138"/>
      <c r="BA23" s="4138"/>
      <c r="BB23" s="4138"/>
      <c r="BC23" s="4138"/>
      <c r="BD23" s="4138"/>
      <c r="BE23" s="4138"/>
      <c r="BF23" s="4138"/>
      <c r="BG23" s="4138"/>
      <c r="BH23" s="4138"/>
      <c r="BI23" s="4138"/>
      <c r="BJ23" s="4138"/>
      <c r="BK23" s="4138"/>
      <c r="BL23" s="4138"/>
      <c r="BM23" s="4138"/>
      <c r="BN23" s="4138"/>
      <c r="BO23" s="4138"/>
      <c r="BP23" s="4138"/>
      <c r="BQ23" s="4138"/>
      <c r="BR23" s="4139"/>
    </row>
    <row r="24" spans="1:70" ht="19.5" customHeight="1">
      <c r="A24" s="55"/>
      <c r="B24" s="61"/>
      <c r="C24" s="4173"/>
      <c r="D24" s="4174"/>
      <c r="E24" s="4174"/>
      <c r="F24" s="4174"/>
      <c r="G24" s="4174"/>
      <c r="H24" s="4174"/>
      <c r="I24" s="4175"/>
      <c r="J24" s="4158"/>
      <c r="K24" s="4159"/>
      <c r="L24" s="4159"/>
      <c r="M24" s="4159"/>
      <c r="N24" s="4159"/>
      <c r="O24" s="4158"/>
      <c r="P24" s="4162"/>
      <c r="Q24" s="1114" t="s">
        <v>461</v>
      </c>
      <c r="R24" s="4176"/>
      <c r="S24" s="4177"/>
      <c r="T24" s="4177"/>
      <c r="U24" s="4177"/>
      <c r="V24" s="4177"/>
      <c r="W24" s="4177"/>
      <c r="X24" s="4177"/>
      <c r="Y24" s="4177"/>
      <c r="Z24" s="4177"/>
      <c r="AA24" s="4177"/>
      <c r="AB24" s="4177"/>
      <c r="AC24" s="4177"/>
      <c r="AD24" s="4177"/>
      <c r="AE24" s="4177"/>
      <c r="AF24" s="4177"/>
      <c r="AG24" s="4177"/>
      <c r="AH24" s="4177"/>
      <c r="AI24" s="4177"/>
      <c r="AJ24" s="4177"/>
      <c r="AK24" s="4177"/>
      <c r="AL24" s="4177"/>
      <c r="AM24" s="4178"/>
      <c r="AN24" s="1115"/>
      <c r="AO24" s="66"/>
      <c r="AP24" s="4137"/>
      <c r="AQ24" s="4138"/>
      <c r="AR24" s="4138"/>
      <c r="AS24" s="4138"/>
      <c r="AT24" s="4138"/>
      <c r="AU24" s="4138"/>
      <c r="AV24" s="4138"/>
      <c r="AW24" s="4138"/>
      <c r="AX24" s="4138"/>
      <c r="AY24" s="4138"/>
      <c r="AZ24" s="4138"/>
      <c r="BA24" s="4138"/>
      <c r="BB24" s="4138"/>
      <c r="BC24" s="4138"/>
      <c r="BD24" s="4138"/>
      <c r="BE24" s="4138"/>
      <c r="BF24" s="4138"/>
      <c r="BG24" s="4138"/>
      <c r="BH24" s="4138"/>
      <c r="BI24" s="4138"/>
      <c r="BJ24" s="4138"/>
      <c r="BK24" s="4138"/>
      <c r="BL24" s="4138"/>
      <c r="BM24" s="4138"/>
      <c r="BN24" s="4138"/>
      <c r="BO24" s="4138"/>
      <c r="BP24" s="4138"/>
      <c r="BQ24" s="4138"/>
      <c r="BR24" s="4139"/>
    </row>
    <row r="25" spans="1:70" ht="19.5" customHeight="1">
      <c r="A25" s="55"/>
      <c r="B25" s="61"/>
      <c r="C25" s="4151"/>
      <c r="D25" s="4152"/>
      <c r="E25" s="4152"/>
      <c r="F25" s="4152"/>
      <c r="G25" s="4152"/>
      <c r="H25" s="4152"/>
      <c r="I25" s="4153"/>
      <c r="J25" s="4154"/>
      <c r="K25" s="4155"/>
      <c r="L25" s="4155"/>
      <c r="M25" s="4155"/>
      <c r="N25" s="4155"/>
      <c r="O25" s="4154"/>
      <c r="P25" s="4160"/>
      <c r="Q25" s="731" t="s">
        <v>462</v>
      </c>
      <c r="R25" s="4163"/>
      <c r="S25" s="4164"/>
      <c r="T25" s="4164"/>
      <c r="U25" s="4164"/>
      <c r="V25" s="4164"/>
      <c r="W25" s="4164"/>
      <c r="X25" s="4164"/>
      <c r="Y25" s="4164"/>
      <c r="Z25" s="4164"/>
      <c r="AA25" s="4164"/>
      <c r="AB25" s="4164"/>
      <c r="AC25" s="4164"/>
      <c r="AD25" s="4164"/>
      <c r="AE25" s="4164"/>
      <c r="AF25" s="4164"/>
      <c r="AG25" s="4164"/>
      <c r="AH25" s="4164"/>
      <c r="AI25" s="4164"/>
      <c r="AJ25" s="4164"/>
      <c r="AK25" s="4164"/>
      <c r="AL25" s="4164"/>
      <c r="AM25" s="4165"/>
      <c r="AN25" s="64"/>
      <c r="AO25" s="66"/>
      <c r="AP25" s="4148"/>
      <c r="AQ25" s="4149"/>
      <c r="AR25" s="4149"/>
      <c r="AS25" s="4149"/>
      <c r="AT25" s="4149"/>
      <c r="AU25" s="4149"/>
      <c r="AV25" s="4149"/>
      <c r="AW25" s="4149"/>
      <c r="AX25" s="4149"/>
      <c r="AY25" s="4149"/>
      <c r="AZ25" s="4149"/>
      <c r="BA25" s="4149"/>
      <c r="BB25" s="4149"/>
      <c r="BC25" s="4149"/>
      <c r="BD25" s="4149"/>
      <c r="BE25" s="4149"/>
      <c r="BF25" s="4149"/>
      <c r="BG25" s="4149"/>
      <c r="BH25" s="4149"/>
      <c r="BI25" s="4149"/>
      <c r="BJ25" s="4149"/>
      <c r="BK25" s="4149"/>
      <c r="BL25" s="4149"/>
      <c r="BM25" s="4149"/>
      <c r="BN25" s="4149"/>
      <c r="BO25" s="4149"/>
      <c r="BP25" s="4149"/>
      <c r="BQ25" s="4149"/>
      <c r="BR25" s="4150"/>
    </row>
    <row r="26" spans="1:70" ht="19.5" customHeight="1">
      <c r="A26" s="55"/>
      <c r="B26" s="61"/>
      <c r="C26" s="4166"/>
      <c r="D26" s="4167"/>
      <c r="E26" s="4167"/>
      <c r="F26" s="1343" t="s">
        <v>271</v>
      </c>
      <c r="G26" s="4167"/>
      <c r="H26" s="4167"/>
      <c r="I26" s="4168"/>
      <c r="J26" s="4156"/>
      <c r="K26" s="4157"/>
      <c r="L26" s="4157"/>
      <c r="M26" s="4157"/>
      <c r="N26" s="4157"/>
      <c r="O26" s="4156"/>
      <c r="P26" s="4161"/>
      <c r="Q26" s="1113" t="s">
        <v>460</v>
      </c>
      <c r="R26" s="2362"/>
      <c r="S26" s="4169"/>
      <c r="T26" s="4169"/>
      <c r="U26" s="4169"/>
      <c r="V26" s="4169"/>
      <c r="W26" s="4169"/>
      <c r="X26" s="4169"/>
      <c r="Y26" s="4169"/>
      <c r="Z26" s="4169"/>
      <c r="AA26" s="4169"/>
      <c r="AB26" s="4169"/>
      <c r="AC26" s="4169"/>
      <c r="AD26" s="4169"/>
      <c r="AE26" s="4169"/>
      <c r="AF26" s="4169"/>
      <c r="AG26" s="4169"/>
      <c r="AH26" s="4169"/>
      <c r="AI26" s="4169"/>
      <c r="AJ26" s="4169"/>
      <c r="AK26" s="4169"/>
      <c r="AL26" s="4169"/>
      <c r="AM26" s="4170"/>
      <c r="AN26" s="1116"/>
      <c r="AO26" s="66"/>
      <c r="AP26" s="4134" t="s">
        <v>991</v>
      </c>
      <c r="AQ26" s="4135"/>
      <c r="AR26" s="4135"/>
      <c r="AS26" s="4135"/>
      <c r="AT26" s="4135"/>
      <c r="AU26" s="4135"/>
      <c r="AV26" s="4135"/>
      <c r="AW26" s="4135"/>
      <c r="AX26" s="4135"/>
      <c r="AY26" s="4135"/>
      <c r="AZ26" s="4135"/>
      <c r="BA26" s="4135"/>
      <c r="BB26" s="4135"/>
      <c r="BC26" s="4135"/>
      <c r="BD26" s="4135"/>
      <c r="BE26" s="4135"/>
      <c r="BF26" s="4135"/>
      <c r="BG26" s="4135"/>
      <c r="BH26" s="4135"/>
      <c r="BI26" s="4135"/>
      <c r="BJ26" s="4135"/>
      <c r="BK26" s="4135"/>
      <c r="BL26" s="4135"/>
      <c r="BM26" s="4135"/>
      <c r="BN26" s="4135"/>
      <c r="BO26" s="4135"/>
      <c r="BP26" s="4135"/>
      <c r="BQ26" s="4135"/>
      <c r="BR26" s="4136"/>
    </row>
    <row r="27" spans="1:70" ht="19.5" customHeight="1">
      <c r="A27" s="55"/>
      <c r="B27" s="61"/>
      <c r="C27" s="4173"/>
      <c r="D27" s="4174"/>
      <c r="E27" s="4174"/>
      <c r="F27" s="4174"/>
      <c r="G27" s="4174"/>
      <c r="H27" s="4174"/>
      <c r="I27" s="4175"/>
      <c r="J27" s="4158"/>
      <c r="K27" s="4159"/>
      <c r="L27" s="4159"/>
      <c r="M27" s="4159"/>
      <c r="N27" s="4159"/>
      <c r="O27" s="4158"/>
      <c r="P27" s="4162"/>
      <c r="Q27" s="1114" t="s">
        <v>461</v>
      </c>
      <c r="R27" s="4176"/>
      <c r="S27" s="4177"/>
      <c r="T27" s="4177"/>
      <c r="U27" s="4177"/>
      <c r="V27" s="4177"/>
      <c r="W27" s="4177"/>
      <c r="X27" s="4177"/>
      <c r="Y27" s="4177"/>
      <c r="Z27" s="4177"/>
      <c r="AA27" s="4177"/>
      <c r="AB27" s="4177"/>
      <c r="AC27" s="4177"/>
      <c r="AD27" s="4177"/>
      <c r="AE27" s="4177"/>
      <c r="AF27" s="4177"/>
      <c r="AG27" s="4177"/>
      <c r="AH27" s="4177"/>
      <c r="AI27" s="4177"/>
      <c r="AJ27" s="4177"/>
      <c r="AK27" s="4177"/>
      <c r="AL27" s="4177"/>
      <c r="AM27" s="4178"/>
      <c r="AN27" s="1116"/>
      <c r="AO27" s="66"/>
      <c r="AP27" s="4137" t="s">
        <v>1751</v>
      </c>
      <c r="AQ27" s="4138"/>
      <c r="AR27" s="4138"/>
      <c r="AS27" s="4138"/>
      <c r="AT27" s="4138"/>
      <c r="AU27" s="4138"/>
      <c r="AV27" s="4138"/>
      <c r="AW27" s="4138"/>
      <c r="AX27" s="4138"/>
      <c r="AY27" s="4138"/>
      <c r="AZ27" s="4138"/>
      <c r="BA27" s="4138"/>
      <c r="BB27" s="4138"/>
      <c r="BC27" s="4138"/>
      <c r="BD27" s="4138"/>
      <c r="BE27" s="4138"/>
      <c r="BF27" s="4138"/>
      <c r="BG27" s="4138"/>
      <c r="BH27" s="4138"/>
      <c r="BI27" s="4138"/>
      <c r="BJ27" s="4138"/>
      <c r="BK27" s="4138"/>
      <c r="BL27" s="4138"/>
      <c r="BM27" s="4138"/>
      <c r="BN27" s="4138"/>
      <c r="BO27" s="4138"/>
      <c r="BP27" s="4138"/>
      <c r="BQ27" s="4138"/>
      <c r="BR27" s="4139"/>
    </row>
    <row r="28" spans="1:70" ht="19.5" customHeight="1">
      <c r="A28" s="55"/>
      <c r="B28" s="61"/>
      <c r="C28" s="4151"/>
      <c r="D28" s="4152"/>
      <c r="E28" s="4152"/>
      <c r="F28" s="4152"/>
      <c r="G28" s="4152"/>
      <c r="H28" s="4152"/>
      <c r="I28" s="4153"/>
      <c r="J28" s="4154"/>
      <c r="K28" s="4155"/>
      <c r="L28" s="4155"/>
      <c r="M28" s="4155"/>
      <c r="N28" s="4155"/>
      <c r="O28" s="4154"/>
      <c r="P28" s="4160"/>
      <c r="Q28" s="731" t="s">
        <v>462</v>
      </c>
      <c r="R28" s="4163"/>
      <c r="S28" s="4164"/>
      <c r="T28" s="4164"/>
      <c r="U28" s="4164"/>
      <c r="V28" s="4164"/>
      <c r="W28" s="4164"/>
      <c r="X28" s="4164"/>
      <c r="Y28" s="4164"/>
      <c r="Z28" s="4164"/>
      <c r="AA28" s="4164"/>
      <c r="AB28" s="4164"/>
      <c r="AC28" s="4164"/>
      <c r="AD28" s="4164"/>
      <c r="AE28" s="4164"/>
      <c r="AF28" s="4164"/>
      <c r="AG28" s="4164"/>
      <c r="AH28" s="4164"/>
      <c r="AI28" s="4164"/>
      <c r="AJ28" s="4164"/>
      <c r="AK28" s="4164"/>
      <c r="AL28" s="4164"/>
      <c r="AM28" s="4165"/>
      <c r="AN28" s="1116"/>
      <c r="AO28" s="66"/>
      <c r="AP28" s="4137"/>
      <c r="AQ28" s="4138"/>
      <c r="AR28" s="4138"/>
      <c r="AS28" s="4138"/>
      <c r="AT28" s="4138"/>
      <c r="AU28" s="4138"/>
      <c r="AV28" s="4138"/>
      <c r="AW28" s="4138"/>
      <c r="AX28" s="4138"/>
      <c r="AY28" s="4138"/>
      <c r="AZ28" s="4138"/>
      <c r="BA28" s="4138"/>
      <c r="BB28" s="4138"/>
      <c r="BC28" s="4138"/>
      <c r="BD28" s="4138"/>
      <c r="BE28" s="4138"/>
      <c r="BF28" s="4138"/>
      <c r="BG28" s="4138"/>
      <c r="BH28" s="4138"/>
      <c r="BI28" s="4138"/>
      <c r="BJ28" s="4138"/>
      <c r="BK28" s="4138"/>
      <c r="BL28" s="4138"/>
      <c r="BM28" s="4138"/>
      <c r="BN28" s="4138"/>
      <c r="BO28" s="4138"/>
      <c r="BP28" s="4138"/>
      <c r="BQ28" s="4138"/>
      <c r="BR28" s="4139"/>
    </row>
    <row r="29" spans="1:70" ht="19.5" customHeight="1">
      <c r="A29" s="55"/>
      <c r="B29" s="61"/>
      <c r="C29" s="4166"/>
      <c r="D29" s="4167"/>
      <c r="E29" s="4167"/>
      <c r="F29" s="1343" t="s">
        <v>271</v>
      </c>
      <c r="G29" s="4167"/>
      <c r="H29" s="4167"/>
      <c r="I29" s="4168"/>
      <c r="J29" s="4156"/>
      <c r="K29" s="4157"/>
      <c r="L29" s="4157"/>
      <c r="M29" s="4157"/>
      <c r="N29" s="4157"/>
      <c r="O29" s="4156"/>
      <c r="P29" s="4161"/>
      <c r="Q29" s="1113" t="s">
        <v>460</v>
      </c>
      <c r="R29" s="2362"/>
      <c r="S29" s="4169"/>
      <c r="T29" s="4169"/>
      <c r="U29" s="4169"/>
      <c r="V29" s="4169"/>
      <c r="W29" s="4169"/>
      <c r="X29" s="4169"/>
      <c r="Y29" s="4169"/>
      <c r="Z29" s="4169"/>
      <c r="AA29" s="4169"/>
      <c r="AB29" s="4169"/>
      <c r="AC29" s="4169"/>
      <c r="AD29" s="4169"/>
      <c r="AE29" s="4169"/>
      <c r="AF29" s="4169"/>
      <c r="AG29" s="4169"/>
      <c r="AH29" s="4169"/>
      <c r="AI29" s="4169"/>
      <c r="AJ29" s="4169"/>
      <c r="AK29" s="4169"/>
      <c r="AL29" s="4169"/>
      <c r="AM29" s="4170"/>
      <c r="AN29" s="1116"/>
      <c r="AO29" s="66"/>
      <c r="AP29" s="4137"/>
      <c r="AQ29" s="4138"/>
      <c r="AR29" s="4138"/>
      <c r="AS29" s="4138"/>
      <c r="AT29" s="4138"/>
      <c r="AU29" s="4138"/>
      <c r="AV29" s="4138"/>
      <c r="AW29" s="4138"/>
      <c r="AX29" s="4138"/>
      <c r="AY29" s="4138"/>
      <c r="AZ29" s="4138"/>
      <c r="BA29" s="4138"/>
      <c r="BB29" s="4138"/>
      <c r="BC29" s="4138"/>
      <c r="BD29" s="4138"/>
      <c r="BE29" s="4138"/>
      <c r="BF29" s="4138"/>
      <c r="BG29" s="4138"/>
      <c r="BH29" s="4138"/>
      <c r="BI29" s="4138"/>
      <c r="BJ29" s="4138"/>
      <c r="BK29" s="4138"/>
      <c r="BL29" s="4138"/>
      <c r="BM29" s="4138"/>
      <c r="BN29" s="4138"/>
      <c r="BO29" s="4138"/>
      <c r="BP29" s="4138"/>
      <c r="BQ29" s="4138"/>
      <c r="BR29" s="4139"/>
    </row>
    <row r="30" spans="1:70" ht="19.5" customHeight="1">
      <c r="A30" s="55"/>
      <c r="B30" s="61"/>
      <c r="C30" s="4173"/>
      <c r="D30" s="4174"/>
      <c r="E30" s="4174"/>
      <c r="F30" s="4174"/>
      <c r="G30" s="4174"/>
      <c r="H30" s="4174"/>
      <c r="I30" s="4175"/>
      <c r="J30" s="4158"/>
      <c r="K30" s="4159"/>
      <c r="L30" s="4159"/>
      <c r="M30" s="4159"/>
      <c r="N30" s="4159"/>
      <c r="O30" s="4158"/>
      <c r="P30" s="4162"/>
      <c r="Q30" s="1114" t="s">
        <v>461</v>
      </c>
      <c r="R30" s="4176"/>
      <c r="S30" s="4177"/>
      <c r="T30" s="4177"/>
      <c r="U30" s="4177"/>
      <c r="V30" s="4177"/>
      <c r="W30" s="4177"/>
      <c r="X30" s="4177"/>
      <c r="Y30" s="4177"/>
      <c r="Z30" s="4177"/>
      <c r="AA30" s="4177"/>
      <c r="AB30" s="4177"/>
      <c r="AC30" s="4177"/>
      <c r="AD30" s="4177"/>
      <c r="AE30" s="4177"/>
      <c r="AF30" s="4177"/>
      <c r="AG30" s="4177"/>
      <c r="AH30" s="4177"/>
      <c r="AI30" s="4177"/>
      <c r="AJ30" s="4177"/>
      <c r="AK30" s="4177"/>
      <c r="AL30" s="4177"/>
      <c r="AM30" s="4178"/>
      <c r="AN30" s="1116"/>
      <c r="AO30" s="66"/>
      <c r="AP30" s="4137"/>
      <c r="AQ30" s="4138"/>
      <c r="AR30" s="4138"/>
      <c r="AS30" s="4138"/>
      <c r="AT30" s="4138"/>
      <c r="AU30" s="4138"/>
      <c r="AV30" s="4138"/>
      <c r="AW30" s="4138"/>
      <c r="AX30" s="4138"/>
      <c r="AY30" s="4138"/>
      <c r="AZ30" s="4138"/>
      <c r="BA30" s="4138"/>
      <c r="BB30" s="4138"/>
      <c r="BC30" s="4138"/>
      <c r="BD30" s="4138"/>
      <c r="BE30" s="4138"/>
      <c r="BF30" s="4138"/>
      <c r="BG30" s="4138"/>
      <c r="BH30" s="4138"/>
      <c r="BI30" s="4138"/>
      <c r="BJ30" s="4138"/>
      <c r="BK30" s="4138"/>
      <c r="BL30" s="4138"/>
      <c r="BM30" s="4138"/>
      <c r="BN30" s="4138"/>
      <c r="BO30" s="4138"/>
      <c r="BP30" s="4138"/>
      <c r="BQ30" s="4138"/>
      <c r="BR30" s="4139"/>
    </row>
    <row r="31" spans="1:70" ht="19.5" customHeight="1">
      <c r="A31" s="55"/>
      <c r="B31" s="61"/>
      <c r="C31" s="4151"/>
      <c r="D31" s="4152"/>
      <c r="E31" s="4152"/>
      <c r="F31" s="4152"/>
      <c r="G31" s="4152"/>
      <c r="H31" s="4152"/>
      <c r="I31" s="4153"/>
      <c r="J31" s="4154"/>
      <c r="K31" s="4155"/>
      <c r="L31" s="4155"/>
      <c r="M31" s="4155"/>
      <c r="N31" s="4155"/>
      <c r="O31" s="4154"/>
      <c r="P31" s="4160"/>
      <c r="Q31" s="731" t="s">
        <v>462</v>
      </c>
      <c r="R31" s="4163"/>
      <c r="S31" s="4164"/>
      <c r="T31" s="4164"/>
      <c r="U31" s="4164"/>
      <c r="V31" s="4164"/>
      <c r="W31" s="4164"/>
      <c r="X31" s="4164"/>
      <c r="Y31" s="4164"/>
      <c r="Z31" s="4164"/>
      <c r="AA31" s="4164"/>
      <c r="AB31" s="4164"/>
      <c r="AC31" s="4164"/>
      <c r="AD31" s="4164"/>
      <c r="AE31" s="4164"/>
      <c r="AF31" s="4164"/>
      <c r="AG31" s="4164"/>
      <c r="AH31" s="4164"/>
      <c r="AI31" s="4164"/>
      <c r="AJ31" s="4164"/>
      <c r="AK31" s="4164"/>
      <c r="AL31" s="4164"/>
      <c r="AM31" s="4165"/>
      <c r="AN31" s="1116"/>
      <c r="AO31" s="66"/>
      <c r="AP31" s="4137"/>
      <c r="AQ31" s="4138"/>
      <c r="AR31" s="4138"/>
      <c r="AS31" s="4138"/>
      <c r="AT31" s="4138"/>
      <c r="AU31" s="4138"/>
      <c r="AV31" s="4138"/>
      <c r="AW31" s="4138"/>
      <c r="AX31" s="4138"/>
      <c r="AY31" s="4138"/>
      <c r="AZ31" s="4138"/>
      <c r="BA31" s="4138"/>
      <c r="BB31" s="4138"/>
      <c r="BC31" s="4138"/>
      <c r="BD31" s="4138"/>
      <c r="BE31" s="4138"/>
      <c r="BF31" s="4138"/>
      <c r="BG31" s="4138"/>
      <c r="BH31" s="4138"/>
      <c r="BI31" s="4138"/>
      <c r="BJ31" s="4138"/>
      <c r="BK31" s="4138"/>
      <c r="BL31" s="4138"/>
      <c r="BM31" s="4138"/>
      <c r="BN31" s="4138"/>
      <c r="BO31" s="4138"/>
      <c r="BP31" s="4138"/>
      <c r="BQ31" s="4138"/>
      <c r="BR31" s="4139"/>
    </row>
    <row r="32" spans="1:70" ht="19.5" customHeight="1">
      <c r="A32" s="55"/>
      <c r="B32" s="61"/>
      <c r="C32" s="4166"/>
      <c r="D32" s="4167"/>
      <c r="E32" s="4167"/>
      <c r="F32" s="1343" t="s">
        <v>271</v>
      </c>
      <c r="G32" s="4167"/>
      <c r="H32" s="4167"/>
      <c r="I32" s="4168"/>
      <c r="J32" s="4156"/>
      <c r="K32" s="4157"/>
      <c r="L32" s="4157"/>
      <c r="M32" s="4157"/>
      <c r="N32" s="4157"/>
      <c r="O32" s="4156"/>
      <c r="P32" s="4161"/>
      <c r="Q32" s="1113" t="s">
        <v>460</v>
      </c>
      <c r="R32" s="2362"/>
      <c r="S32" s="4169"/>
      <c r="T32" s="4169"/>
      <c r="U32" s="4169"/>
      <c r="V32" s="4169"/>
      <c r="W32" s="4169"/>
      <c r="X32" s="4169"/>
      <c r="Y32" s="4169"/>
      <c r="Z32" s="4169"/>
      <c r="AA32" s="4169"/>
      <c r="AB32" s="4169"/>
      <c r="AC32" s="4169"/>
      <c r="AD32" s="4169"/>
      <c r="AE32" s="4169"/>
      <c r="AF32" s="4169"/>
      <c r="AG32" s="4169"/>
      <c r="AH32" s="4169"/>
      <c r="AI32" s="4169"/>
      <c r="AJ32" s="4169"/>
      <c r="AK32" s="4169"/>
      <c r="AL32" s="4169"/>
      <c r="AM32" s="4170"/>
      <c r="AN32" s="1116"/>
      <c r="AO32" s="66"/>
      <c r="AP32" s="4148"/>
      <c r="AQ32" s="4149"/>
      <c r="AR32" s="4149"/>
      <c r="AS32" s="4149"/>
      <c r="AT32" s="4149"/>
      <c r="AU32" s="4149"/>
      <c r="AV32" s="4149"/>
      <c r="AW32" s="4149"/>
      <c r="AX32" s="4149"/>
      <c r="AY32" s="4149"/>
      <c r="AZ32" s="4149"/>
      <c r="BA32" s="4149"/>
      <c r="BB32" s="4149"/>
      <c r="BC32" s="4149"/>
      <c r="BD32" s="4149"/>
      <c r="BE32" s="4149"/>
      <c r="BF32" s="4149"/>
      <c r="BG32" s="4149"/>
      <c r="BH32" s="4149"/>
      <c r="BI32" s="4149"/>
      <c r="BJ32" s="4149"/>
      <c r="BK32" s="4149"/>
      <c r="BL32" s="4149"/>
      <c r="BM32" s="4149"/>
      <c r="BN32" s="4149"/>
      <c r="BO32" s="4149"/>
      <c r="BP32" s="4149"/>
      <c r="BQ32" s="4149"/>
      <c r="BR32" s="4150"/>
    </row>
    <row r="33" spans="1:41" ht="19.5" customHeight="1">
      <c r="A33" s="55"/>
      <c r="B33" s="61"/>
      <c r="C33" s="4173"/>
      <c r="D33" s="4174"/>
      <c r="E33" s="4174"/>
      <c r="F33" s="4174"/>
      <c r="G33" s="4174"/>
      <c r="H33" s="4174"/>
      <c r="I33" s="4175"/>
      <c r="J33" s="4158"/>
      <c r="K33" s="4159"/>
      <c r="L33" s="4159"/>
      <c r="M33" s="4159"/>
      <c r="N33" s="4159"/>
      <c r="O33" s="4158"/>
      <c r="P33" s="4162"/>
      <c r="Q33" s="1114" t="s">
        <v>461</v>
      </c>
      <c r="R33" s="4176"/>
      <c r="S33" s="4177"/>
      <c r="T33" s="4177"/>
      <c r="U33" s="4177"/>
      <c r="V33" s="4177"/>
      <c r="W33" s="4177"/>
      <c r="X33" s="4177"/>
      <c r="Y33" s="4177"/>
      <c r="Z33" s="4177"/>
      <c r="AA33" s="4177"/>
      <c r="AB33" s="4177"/>
      <c r="AC33" s="4177"/>
      <c r="AD33" s="4177"/>
      <c r="AE33" s="4177"/>
      <c r="AF33" s="4177"/>
      <c r="AG33" s="4177"/>
      <c r="AH33" s="4177"/>
      <c r="AI33" s="4177"/>
      <c r="AJ33" s="4177"/>
      <c r="AK33" s="4177"/>
      <c r="AL33" s="4177"/>
      <c r="AM33" s="4178"/>
      <c r="AN33" s="1116"/>
      <c r="AO33" s="66"/>
    </row>
    <row r="34" spans="1:41" ht="19.5" customHeight="1">
      <c r="A34" s="55"/>
      <c r="B34" s="61"/>
      <c r="C34" s="4151"/>
      <c r="D34" s="4152"/>
      <c r="E34" s="4152"/>
      <c r="F34" s="4152"/>
      <c r="G34" s="4152"/>
      <c r="H34" s="4152"/>
      <c r="I34" s="4153"/>
      <c r="J34" s="4154"/>
      <c r="K34" s="4155"/>
      <c r="L34" s="4155"/>
      <c r="M34" s="4155"/>
      <c r="N34" s="4155"/>
      <c r="O34" s="4154"/>
      <c r="P34" s="4160"/>
      <c r="Q34" s="731" t="s">
        <v>462</v>
      </c>
      <c r="R34" s="4163"/>
      <c r="S34" s="4164"/>
      <c r="T34" s="4164"/>
      <c r="U34" s="4164"/>
      <c r="V34" s="4164"/>
      <c r="W34" s="4164"/>
      <c r="X34" s="4164"/>
      <c r="Y34" s="4164"/>
      <c r="Z34" s="4164"/>
      <c r="AA34" s="4164"/>
      <c r="AB34" s="4164"/>
      <c r="AC34" s="4164"/>
      <c r="AD34" s="4164"/>
      <c r="AE34" s="4164"/>
      <c r="AF34" s="4164"/>
      <c r="AG34" s="4164"/>
      <c r="AH34" s="4164"/>
      <c r="AI34" s="4164"/>
      <c r="AJ34" s="4164"/>
      <c r="AK34" s="4164"/>
      <c r="AL34" s="4164"/>
      <c r="AM34" s="4165"/>
      <c r="AN34" s="1116"/>
      <c r="AO34" s="66"/>
    </row>
    <row r="35" spans="1:41" ht="19.5" customHeight="1">
      <c r="A35" s="55"/>
      <c r="B35" s="61"/>
      <c r="C35" s="4166"/>
      <c r="D35" s="4167"/>
      <c r="E35" s="4167"/>
      <c r="F35" s="1343" t="s">
        <v>271</v>
      </c>
      <c r="G35" s="4167"/>
      <c r="H35" s="4167"/>
      <c r="I35" s="4168"/>
      <c r="J35" s="4156"/>
      <c r="K35" s="4157"/>
      <c r="L35" s="4157"/>
      <c r="M35" s="4157"/>
      <c r="N35" s="4157"/>
      <c r="O35" s="4156"/>
      <c r="P35" s="4161"/>
      <c r="Q35" s="1113" t="s">
        <v>460</v>
      </c>
      <c r="R35" s="2362"/>
      <c r="S35" s="4169"/>
      <c r="T35" s="4169"/>
      <c r="U35" s="4169"/>
      <c r="V35" s="4169"/>
      <c r="W35" s="4169"/>
      <c r="X35" s="4169"/>
      <c r="Y35" s="4169"/>
      <c r="Z35" s="4169"/>
      <c r="AA35" s="4169"/>
      <c r="AB35" s="4169"/>
      <c r="AC35" s="4169"/>
      <c r="AD35" s="4169"/>
      <c r="AE35" s="4169"/>
      <c r="AF35" s="4169"/>
      <c r="AG35" s="4169"/>
      <c r="AH35" s="4169"/>
      <c r="AI35" s="4169"/>
      <c r="AJ35" s="4169"/>
      <c r="AK35" s="4169"/>
      <c r="AL35" s="4169"/>
      <c r="AM35" s="4170"/>
      <c r="AN35" s="1116"/>
      <c r="AO35" s="66"/>
    </row>
    <row r="36" spans="1:41" ht="19.5" customHeight="1">
      <c r="A36" s="55"/>
      <c r="B36" s="61"/>
      <c r="C36" s="4173"/>
      <c r="D36" s="4174"/>
      <c r="E36" s="4174"/>
      <c r="F36" s="4174"/>
      <c r="G36" s="4174"/>
      <c r="H36" s="4174"/>
      <c r="I36" s="4175"/>
      <c r="J36" s="4158"/>
      <c r="K36" s="4159"/>
      <c r="L36" s="4159"/>
      <c r="M36" s="4159"/>
      <c r="N36" s="4159"/>
      <c r="O36" s="4158"/>
      <c r="P36" s="4162"/>
      <c r="Q36" s="1114" t="s">
        <v>461</v>
      </c>
      <c r="R36" s="4176"/>
      <c r="S36" s="4177"/>
      <c r="T36" s="4177"/>
      <c r="U36" s="4177"/>
      <c r="V36" s="4177"/>
      <c r="W36" s="4177"/>
      <c r="X36" s="4177"/>
      <c r="Y36" s="4177"/>
      <c r="Z36" s="4177"/>
      <c r="AA36" s="4177"/>
      <c r="AB36" s="4177"/>
      <c r="AC36" s="4177"/>
      <c r="AD36" s="4177"/>
      <c r="AE36" s="4177"/>
      <c r="AF36" s="4177"/>
      <c r="AG36" s="4177"/>
      <c r="AH36" s="4177"/>
      <c r="AI36" s="4177"/>
      <c r="AJ36" s="4177"/>
      <c r="AK36" s="4177"/>
      <c r="AL36" s="4177"/>
      <c r="AM36" s="4178"/>
      <c r="AN36" s="1116"/>
      <c r="AO36" s="66"/>
    </row>
    <row r="37" spans="1:41" ht="19.5" customHeight="1">
      <c r="A37" s="55"/>
      <c r="B37" s="61"/>
      <c r="C37" s="4151"/>
      <c r="D37" s="4152"/>
      <c r="E37" s="4152"/>
      <c r="F37" s="4152"/>
      <c r="G37" s="4152"/>
      <c r="H37" s="4152"/>
      <c r="I37" s="4153"/>
      <c r="J37" s="4154"/>
      <c r="K37" s="4155"/>
      <c r="L37" s="4155"/>
      <c r="M37" s="4155"/>
      <c r="N37" s="4155"/>
      <c r="O37" s="4154"/>
      <c r="P37" s="4160"/>
      <c r="Q37" s="731" t="s">
        <v>462</v>
      </c>
      <c r="R37" s="4163"/>
      <c r="S37" s="4164"/>
      <c r="T37" s="4164"/>
      <c r="U37" s="4164"/>
      <c r="V37" s="4164"/>
      <c r="W37" s="4164"/>
      <c r="X37" s="4164"/>
      <c r="Y37" s="4164"/>
      <c r="Z37" s="4164"/>
      <c r="AA37" s="4164"/>
      <c r="AB37" s="4164"/>
      <c r="AC37" s="4164"/>
      <c r="AD37" s="4164"/>
      <c r="AE37" s="4164"/>
      <c r="AF37" s="4164"/>
      <c r="AG37" s="4164"/>
      <c r="AH37" s="4164"/>
      <c r="AI37" s="4164"/>
      <c r="AJ37" s="4164"/>
      <c r="AK37" s="4164"/>
      <c r="AL37" s="4164"/>
      <c r="AM37" s="4165"/>
      <c r="AN37" s="1116"/>
      <c r="AO37" s="66"/>
    </row>
    <row r="38" spans="1:41" ht="19.5" customHeight="1">
      <c r="A38" s="55"/>
      <c r="B38" s="61"/>
      <c r="C38" s="4166"/>
      <c r="D38" s="4167"/>
      <c r="E38" s="4167"/>
      <c r="F38" s="1343" t="s">
        <v>271</v>
      </c>
      <c r="G38" s="4167"/>
      <c r="H38" s="4167"/>
      <c r="I38" s="4168"/>
      <c r="J38" s="4156"/>
      <c r="K38" s="4157"/>
      <c r="L38" s="4157"/>
      <c r="M38" s="4157"/>
      <c r="N38" s="4157"/>
      <c r="O38" s="4156"/>
      <c r="P38" s="4161"/>
      <c r="Q38" s="1113" t="s">
        <v>460</v>
      </c>
      <c r="R38" s="2362"/>
      <c r="S38" s="4169"/>
      <c r="T38" s="4169"/>
      <c r="U38" s="4169"/>
      <c r="V38" s="4169"/>
      <c r="W38" s="4169"/>
      <c r="X38" s="4169"/>
      <c r="Y38" s="4169"/>
      <c r="Z38" s="4169"/>
      <c r="AA38" s="4169"/>
      <c r="AB38" s="4169"/>
      <c r="AC38" s="4169"/>
      <c r="AD38" s="4169"/>
      <c r="AE38" s="4169"/>
      <c r="AF38" s="4169"/>
      <c r="AG38" s="4169"/>
      <c r="AH38" s="4169"/>
      <c r="AI38" s="4169"/>
      <c r="AJ38" s="4169"/>
      <c r="AK38" s="4169"/>
      <c r="AL38" s="4169"/>
      <c r="AM38" s="4170"/>
      <c r="AN38" s="1116"/>
      <c r="AO38" s="66"/>
    </row>
    <row r="39" spans="1:41" ht="19.5" customHeight="1">
      <c r="A39" s="55"/>
      <c r="B39" s="61"/>
      <c r="C39" s="4173"/>
      <c r="D39" s="4174"/>
      <c r="E39" s="4174"/>
      <c r="F39" s="4174"/>
      <c r="G39" s="4174"/>
      <c r="H39" s="4174"/>
      <c r="I39" s="4175"/>
      <c r="J39" s="4158"/>
      <c r="K39" s="4159"/>
      <c r="L39" s="4159"/>
      <c r="M39" s="4159"/>
      <c r="N39" s="4159"/>
      <c r="O39" s="4158"/>
      <c r="P39" s="4162"/>
      <c r="Q39" s="1114" t="s">
        <v>461</v>
      </c>
      <c r="R39" s="4176"/>
      <c r="S39" s="4177"/>
      <c r="T39" s="4177"/>
      <c r="U39" s="4177"/>
      <c r="V39" s="4177"/>
      <c r="W39" s="4177"/>
      <c r="X39" s="4177"/>
      <c r="Y39" s="4177"/>
      <c r="Z39" s="4177"/>
      <c r="AA39" s="4177"/>
      <c r="AB39" s="4177"/>
      <c r="AC39" s="4177"/>
      <c r="AD39" s="4177"/>
      <c r="AE39" s="4177"/>
      <c r="AF39" s="4177"/>
      <c r="AG39" s="4177"/>
      <c r="AH39" s="4177"/>
      <c r="AI39" s="4177"/>
      <c r="AJ39" s="4177"/>
      <c r="AK39" s="4177"/>
      <c r="AL39" s="4177"/>
      <c r="AM39" s="4178"/>
      <c r="AN39" s="1116"/>
      <c r="AO39" s="66"/>
    </row>
    <row r="40" spans="1:41" ht="19.5" customHeight="1">
      <c r="A40" s="55"/>
      <c r="B40" s="61"/>
      <c r="C40" s="4151"/>
      <c r="D40" s="4152"/>
      <c r="E40" s="4152"/>
      <c r="F40" s="4152"/>
      <c r="G40" s="4152"/>
      <c r="H40" s="4152"/>
      <c r="I40" s="4153"/>
      <c r="J40" s="4154"/>
      <c r="K40" s="4155"/>
      <c r="L40" s="4155"/>
      <c r="M40" s="4155"/>
      <c r="N40" s="4155"/>
      <c r="O40" s="4154"/>
      <c r="P40" s="4160"/>
      <c r="Q40" s="731" t="s">
        <v>462</v>
      </c>
      <c r="R40" s="4163"/>
      <c r="S40" s="4164"/>
      <c r="T40" s="4164"/>
      <c r="U40" s="4164"/>
      <c r="V40" s="4164"/>
      <c r="W40" s="4164"/>
      <c r="X40" s="4164"/>
      <c r="Y40" s="4164"/>
      <c r="Z40" s="4164"/>
      <c r="AA40" s="4164"/>
      <c r="AB40" s="4164"/>
      <c r="AC40" s="4164"/>
      <c r="AD40" s="4164"/>
      <c r="AE40" s="4164"/>
      <c r="AF40" s="4164"/>
      <c r="AG40" s="4164"/>
      <c r="AH40" s="4164"/>
      <c r="AI40" s="4164"/>
      <c r="AJ40" s="4164"/>
      <c r="AK40" s="4164"/>
      <c r="AL40" s="4164"/>
      <c r="AM40" s="4165"/>
      <c r="AN40" s="1116"/>
      <c r="AO40" s="66"/>
    </row>
    <row r="41" spans="1:41" ht="19.5" customHeight="1">
      <c r="A41" s="55"/>
      <c r="B41" s="61"/>
      <c r="C41" s="4166"/>
      <c r="D41" s="4167"/>
      <c r="E41" s="4167"/>
      <c r="F41" s="1343" t="s">
        <v>271</v>
      </c>
      <c r="G41" s="4167"/>
      <c r="H41" s="4167"/>
      <c r="I41" s="4168"/>
      <c r="J41" s="4156"/>
      <c r="K41" s="4157"/>
      <c r="L41" s="4157"/>
      <c r="M41" s="4157"/>
      <c r="N41" s="4157"/>
      <c r="O41" s="4156"/>
      <c r="P41" s="4161"/>
      <c r="Q41" s="1113" t="s">
        <v>460</v>
      </c>
      <c r="R41" s="2362"/>
      <c r="S41" s="4169"/>
      <c r="T41" s="4169"/>
      <c r="U41" s="4169"/>
      <c r="V41" s="4169"/>
      <c r="W41" s="4169"/>
      <c r="X41" s="4169"/>
      <c r="Y41" s="4169"/>
      <c r="Z41" s="4169"/>
      <c r="AA41" s="4169"/>
      <c r="AB41" s="4169"/>
      <c r="AC41" s="4169"/>
      <c r="AD41" s="4169"/>
      <c r="AE41" s="4169"/>
      <c r="AF41" s="4169"/>
      <c r="AG41" s="4169"/>
      <c r="AH41" s="4169"/>
      <c r="AI41" s="4169"/>
      <c r="AJ41" s="4169"/>
      <c r="AK41" s="4169"/>
      <c r="AL41" s="4169"/>
      <c r="AM41" s="4170"/>
      <c r="AN41" s="1116"/>
      <c r="AO41" s="66"/>
    </row>
    <row r="42" spans="1:41" ht="19.5" customHeight="1">
      <c r="A42" s="55"/>
      <c r="B42" s="61"/>
      <c r="C42" s="4173"/>
      <c r="D42" s="4174"/>
      <c r="E42" s="4174"/>
      <c r="F42" s="4174"/>
      <c r="G42" s="4174"/>
      <c r="H42" s="4174"/>
      <c r="I42" s="4175"/>
      <c r="J42" s="4158"/>
      <c r="K42" s="4159"/>
      <c r="L42" s="4159"/>
      <c r="M42" s="4159"/>
      <c r="N42" s="4159"/>
      <c r="O42" s="4158"/>
      <c r="P42" s="4162"/>
      <c r="Q42" s="1114" t="s">
        <v>461</v>
      </c>
      <c r="R42" s="4176"/>
      <c r="S42" s="4177"/>
      <c r="T42" s="4177"/>
      <c r="U42" s="4177"/>
      <c r="V42" s="4177"/>
      <c r="W42" s="4177"/>
      <c r="X42" s="4177"/>
      <c r="Y42" s="4177"/>
      <c r="Z42" s="4177"/>
      <c r="AA42" s="4177"/>
      <c r="AB42" s="4177"/>
      <c r="AC42" s="4177"/>
      <c r="AD42" s="4177"/>
      <c r="AE42" s="4177"/>
      <c r="AF42" s="4177"/>
      <c r="AG42" s="4177"/>
      <c r="AH42" s="4177"/>
      <c r="AI42" s="4177"/>
      <c r="AJ42" s="4177"/>
      <c r="AK42" s="4177"/>
      <c r="AL42" s="4177"/>
      <c r="AM42" s="4178"/>
      <c r="AN42" s="1116"/>
      <c r="AO42" s="66"/>
    </row>
    <row r="43" spans="1:41" ht="19.5" customHeight="1">
      <c r="A43" s="55"/>
      <c r="B43" s="61"/>
      <c r="C43" s="4151"/>
      <c r="D43" s="4152"/>
      <c r="E43" s="4152"/>
      <c r="F43" s="4152"/>
      <c r="G43" s="4152"/>
      <c r="H43" s="4152"/>
      <c r="I43" s="4153"/>
      <c r="J43" s="4154"/>
      <c r="K43" s="4155"/>
      <c r="L43" s="4155"/>
      <c r="M43" s="4155"/>
      <c r="N43" s="4155"/>
      <c r="O43" s="4154"/>
      <c r="P43" s="4160"/>
      <c r="Q43" s="731" t="s">
        <v>462</v>
      </c>
      <c r="R43" s="4163"/>
      <c r="S43" s="4164"/>
      <c r="T43" s="4164"/>
      <c r="U43" s="4164"/>
      <c r="V43" s="4164"/>
      <c r="W43" s="4164"/>
      <c r="X43" s="4164"/>
      <c r="Y43" s="4164"/>
      <c r="Z43" s="4164"/>
      <c r="AA43" s="4164"/>
      <c r="AB43" s="4164"/>
      <c r="AC43" s="4164"/>
      <c r="AD43" s="4164"/>
      <c r="AE43" s="4164"/>
      <c r="AF43" s="4164"/>
      <c r="AG43" s="4164"/>
      <c r="AH43" s="4164"/>
      <c r="AI43" s="4164"/>
      <c r="AJ43" s="4164"/>
      <c r="AK43" s="4164"/>
      <c r="AL43" s="4164"/>
      <c r="AM43" s="4165"/>
      <c r="AN43" s="1116"/>
      <c r="AO43" s="66"/>
    </row>
    <row r="44" spans="1:41" ht="19.5" customHeight="1">
      <c r="A44" s="55"/>
      <c r="B44" s="61"/>
      <c r="C44" s="4166"/>
      <c r="D44" s="4167"/>
      <c r="E44" s="4167"/>
      <c r="F44" s="1343" t="s">
        <v>271</v>
      </c>
      <c r="G44" s="4167"/>
      <c r="H44" s="4167"/>
      <c r="I44" s="4168"/>
      <c r="J44" s="4156"/>
      <c r="K44" s="4157"/>
      <c r="L44" s="4157"/>
      <c r="M44" s="4157"/>
      <c r="N44" s="4157"/>
      <c r="O44" s="4156"/>
      <c r="P44" s="4161"/>
      <c r="Q44" s="1113" t="s">
        <v>460</v>
      </c>
      <c r="R44" s="2362"/>
      <c r="S44" s="4169"/>
      <c r="T44" s="4169"/>
      <c r="U44" s="4169"/>
      <c r="V44" s="4169"/>
      <c r="W44" s="4169"/>
      <c r="X44" s="4169"/>
      <c r="Y44" s="4169"/>
      <c r="Z44" s="4169"/>
      <c r="AA44" s="4169"/>
      <c r="AB44" s="4169"/>
      <c r="AC44" s="4169"/>
      <c r="AD44" s="4169"/>
      <c r="AE44" s="4169"/>
      <c r="AF44" s="4169"/>
      <c r="AG44" s="4169"/>
      <c r="AH44" s="4169"/>
      <c r="AI44" s="4169"/>
      <c r="AJ44" s="4169"/>
      <c r="AK44" s="4169"/>
      <c r="AL44" s="4169"/>
      <c r="AM44" s="4170"/>
      <c r="AN44" s="1116"/>
      <c r="AO44" s="66"/>
    </row>
    <row r="45" spans="1:41" ht="19.5" customHeight="1">
      <c r="A45" s="55"/>
      <c r="B45" s="61"/>
      <c r="C45" s="4173"/>
      <c r="D45" s="4174"/>
      <c r="E45" s="4174"/>
      <c r="F45" s="4174"/>
      <c r="G45" s="4174"/>
      <c r="H45" s="4174"/>
      <c r="I45" s="4175"/>
      <c r="J45" s="4158"/>
      <c r="K45" s="4159"/>
      <c r="L45" s="4159"/>
      <c r="M45" s="4159"/>
      <c r="N45" s="4159"/>
      <c r="O45" s="4158"/>
      <c r="P45" s="4162"/>
      <c r="Q45" s="1114" t="s">
        <v>461</v>
      </c>
      <c r="R45" s="4176"/>
      <c r="S45" s="4177"/>
      <c r="T45" s="4177"/>
      <c r="U45" s="4177"/>
      <c r="V45" s="4177"/>
      <c r="W45" s="4177"/>
      <c r="X45" s="4177"/>
      <c r="Y45" s="4177"/>
      <c r="Z45" s="4177"/>
      <c r="AA45" s="4177"/>
      <c r="AB45" s="4177"/>
      <c r="AC45" s="4177"/>
      <c r="AD45" s="4177"/>
      <c r="AE45" s="4177"/>
      <c r="AF45" s="4177"/>
      <c r="AG45" s="4177"/>
      <c r="AH45" s="4177"/>
      <c r="AI45" s="4177"/>
      <c r="AJ45" s="4177"/>
      <c r="AK45" s="4177"/>
      <c r="AL45" s="4177"/>
      <c r="AM45" s="4178"/>
      <c r="AN45" s="1116"/>
      <c r="AO45" s="66"/>
    </row>
    <row r="46" spans="1:41" ht="19.5" customHeight="1">
      <c r="A46" s="55"/>
      <c r="B46" s="61"/>
      <c r="C46" s="4151"/>
      <c r="D46" s="4152"/>
      <c r="E46" s="4152"/>
      <c r="F46" s="4152"/>
      <c r="G46" s="4152"/>
      <c r="H46" s="4152"/>
      <c r="I46" s="4153"/>
      <c r="J46" s="4154"/>
      <c r="K46" s="4155"/>
      <c r="L46" s="4155"/>
      <c r="M46" s="4155"/>
      <c r="N46" s="4155"/>
      <c r="O46" s="4154"/>
      <c r="P46" s="4160"/>
      <c r="Q46" s="731" t="s">
        <v>462</v>
      </c>
      <c r="R46" s="4163"/>
      <c r="S46" s="4164"/>
      <c r="T46" s="4164"/>
      <c r="U46" s="4164"/>
      <c r="V46" s="4164"/>
      <c r="W46" s="4164"/>
      <c r="X46" s="4164"/>
      <c r="Y46" s="4164"/>
      <c r="Z46" s="4164"/>
      <c r="AA46" s="4164"/>
      <c r="AB46" s="4164"/>
      <c r="AC46" s="4164"/>
      <c r="AD46" s="4164"/>
      <c r="AE46" s="4164"/>
      <c r="AF46" s="4164"/>
      <c r="AG46" s="4164"/>
      <c r="AH46" s="4164"/>
      <c r="AI46" s="4164"/>
      <c r="AJ46" s="4164"/>
      <c r="AK46" s="4164"/>
      <c r="AL46" s="4164"/>
      <c r="AM46" s="4165"/>
      <c r="AN46" s="1116"/>
      <c r="AO46" s="66"/>
    </row>
    <row r="47" spans="1:41" ht="19.5" customHeight="1">
      <c r="A47" s="55"/>
      <c r="B47" s="61"/>
      <c r="C47" s="4166"/>
      <c r="D47" s="4167"/>
      <c r="E47" s="4167"/>
      <c r="F47" s="1343" t="s">
        <v>271</v>
      </c>
      <c r="G47" s="4167"/>
      <c r="H47" s="4167"/>
      <c r="I47" s="4168"/>
      <c r="J47" s="4156"/>
      <c r="K47" s="4157"/>
      <c r="L47" s="4157"/>
      <c r="M47" s="4157"/>
      <c r="N47" s="4157"/>
      <c r="O47" s="4156"/>
      <c r="P47" s="4161"/>
      <c r="Q47" s="1113" t="s">
        <v>460</v>
      </c>
      <c r="R47" s="2362"/>
      <c r="S47" s="4169"/>
      <c r="T47" s="4169"/>
      <c r="U47" s="4169"/>
      <c r="V47" s="4169"/>
      <c r="W47" s="4169"/>
      <c r="X47" s="4169"/>
      <c r="Y47" s="4169"/>
      <c r="Z47" s="4169"/>
      <c r="AA47" s="4169"/>
      <c r="AB47" s="4169"/>
      <c r="AC47" s="4169"/>
      <c r="AD47" s="4169"/>
      <c r="AE47" s="4169"/>
      <c r="AF47" s="4169"/>
      <c r="AG47" s="4169"/>
      <c r="AH47" s="4169"/>
      <c r="AI47" s="4169"/>
      <c r="AJ47" s="4169"/>
      <c r="AK47" s="4169"/>
      <c r="AL47" s="4169"/>
      <c r="AM47" s="4170"/>
      <c r="AN47" s="1116"/>
      <c r="AO47" s="66"/>
    </row>
    <row r="48" spans="1:41" ht="19.5" customHeight="1">
      <c r="A48" s="55"/>
      <c r="B48" s="61"/>
      <c r="C48" s="4173"/>
      <c r="D48" s="4174"/>
      <c r="E48" s="4174"/>
      <c r="F48" s="4174"/>
      <c r="G48" s="4174"/>
      <c r="H48" s="4174"/>
      <c r="I48" s="4175"/>
      <c r="J48" s="4158"/>
      <c r="K48" s="4159"/>
      <c r="L48" s="4159"/>
      <c r="M48" s="4159"/>
      <c r="N48" s="4159"/>
      <c r="O48" s="4158"/>
      <c r="P48" s="4162"/>
      <c r="Q48" s="1114" t="s">
        <v>461</v>
      </c>
      <c r="R48" s="4176"/>
      <c r="S48" s="4177"/>
      <c r="T48" s="4177"/>
      <c r="U48" s="4177"/>
      <c r="V48" s="4177"/>
      <c r="W48" s="4177"/>
      <c r="X48" s="4177"/>
      <c r="Y48" s="4177"/>
      <c r="Z48" s="4177"/>
      <c r="AA48" s="4177"/>
      <c r="AB48" s="4177"/>
      <c r="AC48" s="4177"/>
      <c r="AD48" s="4177"/>
      <c r="AE48" s="4177"/>
      <c r="AF48" s="4177"/>
      <c r="AG48" s="4177"/>
      <c r="AH48" s="4177"/>
      <c r="AI48" s="4177"/>
      <c r="AJ48" s="4177"/>
      <c r="AK48" s="4177"/>
      <c r="AL48" s="4177"/>
      <c r="AM48" s="4178"/>
      <c r="AN48" s="1116"/>
      <c r="AO48" s="66"/>
    </row>
    <row r="49" spans="1:41" ht="14.45" customHeight="1">
      <c r="A49" s="55"/>
      <c r="B49" s="61"/>
      <c r="C49" s="1117"/>
      <c r="D49" s="1118" t="s">
        <v>150</v>
      </c>
      <c r="E49" s="4179" t="s">
        <v>860</v>
      </c>
      <c r="F49" s="4179"/>
      <c r="G49" s="4179"/>
      <c r="H49" s="4179"/>
      <c r="I49" s="4179"/>
      <c r="J49" s="4179"/>
      <c r="K49" s="4179"/>
      <c r="L49" s="4179"/>
      <c r="M49" s="4179"/>
      <c r="N49" s="4179"/>
      <c r="O49" s="4179"/>
      <c r="P49" s="4179"/>
      <c r="Q49" s="4179"/>
      <c r="R49" s="4179"/>
      <c r="S49" s="4179"/>
      <c r="T49" s="4179"/>
      <c r="U49" s="4179"/>
      <c r="V49" s="4179"/>
      <c r="W49" s="4179"/>
      <c r="X49" s="4179"/>
      <c r="Y49" s="4179"/>
      <c r="Z49" s="4179"/>
      <c r="AA49" s="4179"/>
      <c r="AB49" s="1119"/>
      <c r="AC49" s="827"/>
      <c r="AD49" s="827"/>
      <c r="AE49" s="827"/>
      <c r="AF49" s="827"/>
      <c r="AG49" s="827"/>
      <c r="AH49" s="827"/>
      <c r="AI49" s="827"/>
      <c r="AJ49" s="827"/>
      <c r="AK49" s="827"/>
      <c r="AL49" s="827"/>
      <c r="AM49" s="827"/>
      <c r="AN49" s="1116"/>
      <c r="AO49" s="66"/>
    </row>
    <row r="50" spans="1:41" ht="14.45" customHeight="1" thickBot="1">
      <c r="A50" s="55"/>
      <c r="B50" s="126"/>
      <c r="C50" s="128"/>
      <c r="D50" s="1120" t="s">
        <v>150</v>
      </c>
      <c r="E50" s="4180" t="s">
        <v>638</v>
      </c>
      <c r="F50" s="4180"/>
      <c r="G50" s="4180"/>
      <c r="H50" s="4180"/>
      <c r="I50" s="4180"/>
      <c r="J50" s="4180"/>
      <c r="K50" s="4180"/>
      <c r="L50" s="4180"/>
      <c r="M50" s="4180"/>
      <c r="N50" s="4180"/>
      <c r="O50" s="4180"/>
      <c r="P50" s="4180"/>
      <c r="Q50" s="4180"/>
      <c r="R50" s="4180"/>
      <c r="S50" s="4180"/>
      <c r="T50" s="4180"/>
      <c r="U50" s="4180"/>
      <c r="V50" s="4180"/>
      <c r="W50" s="4180"/>
      <c r="X50" s="4180"/>
      <c r="Y50" s="4180"/>
      <c r="Z50" s="4180"/>
      <c r="AA50" s="4180"/>
      <c r="AB50" s="1121"/>
      <c r="AC50" s="1122"/>
      <c r="AD50" s="1123"/>
      <c r="AE50" s="1123"/>
      <c r="AF50" s="1123"/>
      <c r="AG50" s="1123"/>
      <c r="AH50" s="1123"/>
      <c r="AI50" s="1123"/>
      <c r="AJ50" s="1123"/>
      <c r="AK50" s="1123"/>
      <c r="AL50" s="1123"/>
      <c r="AM50" s="1123"/>
      <c r="AN50" s="1124"/>
      <c r="AO50" s="66"/>
    </row>
    <row r="51" spans="1:41">
      <c r="AN51" s="579"/>
    </row>
  </sheetData>
  <mergeCells count="114">
    <mergeCell ref="E49:AA49"/>
    <mergeCell ref="E50:AA50"/>
    <mergeCell ref="C46:I46"/>
    <mergeCell ref="J46:N48"/>
    <mergeCell ref="O46:P48"/>
    <mergeCell ref="R46:AM46"/>
    <mergeCell ref="C47:E47"/>
    <mergeCell ref="G47:I47"/>
    <mergeCell ref="R47:AM47"/>
    <mergeCell ref="C48:I48"/>
    <mergeCell ref="R48:AM48"/>
    <mergeCell ref="C43:I43"/>
    <mergeCell ref="J43:N45"/>
    <mergeCell ref="O43:P45"/>
    <mergeCell ref="R43:AM43"/>
    <mergeCell ref="C44:E44"/>
    <mergeCell ref="G44:I44"/>
    <mergeCell ref="R44:AM44"/>
    <mergeCell ref="C45:I45"/>
    <mergeCell ref="R45:AM45"/>
    <mergeCell ref="C40:I40"/>
    <mergeCell ref="J40:N42"/>
    <mergeCell ref="O40:P42"/>
    <mergeCell ref="R40:AM40"/>
    <mergeCell ref="C41:E41"/>
    <mergeCell ref="G41:I41"/>
    <mergeCell ref="R41:AM41"/>
    <mergeCell ref="C42:I42"/>
    <mergeCell ref="R42:AM42"/>
    <mergeCell ref="C37:I37"/>
    <mergeCell ref="J37:N39"/>
    <mergeCell ref="O37:P39"/>
    <mergeCell ref="R37:AM37"/>
    <mergeCell ref="C38:E38"/>
    <mergeCell ref="G38:I38"/>
    <mergeCell ref="R38:AM38"/>
    <mergeCell ref="C39:I39"/>
    <mergeCell ref="R39:AM39"/>
    <mergeCell ref="C34:I34"/>
    <mergeCell ref="J34:N36"/>
    <mergeCell ref="O34:P36"/>
    <mergeCell ref="R34:AM34"/>
    <mergeCell ref="C35:E35"/>
    <mergeCell ref="G35:I35"/>
    <mergeCell ref="R35:AM35"/>
    <mergeCell ref="C36:I36"/>
    <mergeCell ref="R36:AM36"/>
    <mergeCell ref="R24:AM24"/>
    <mergeCell ref="AP26:BR26"/>
    <mergeCell ref="C27:I27"/>
    <mergeCell ref="R27:AM27"/>
    <mergeCell ref="AP27:BR32"/>
    <mergeCell ref="C28:I28"/>
    <mergeCell ref="J28:N30"/>
    <mergeCell ref="O28:P30"/>
    <mergeCell ref="R28:AM28"/>
    <mergeCell ref="C29:E29"/>
    <mergeCell ref="G29:I29"/>
    <mergeCell ref="R29:AM29"/>
    <mergeCell ref="C30:I30"/>
    <mergeCell ref="R30:AM30"/>
    <mergeCell ref="C31:I31"/>
    <mergeCell ref="J31:N33"/>
    <mergeCell ref="O31:P33"/>
    <mergeCell ref="R31:AM31"/>
    <mergeCell ref="C32:E32"/>
    <mergeCell ref="G32:I32"/>
    <mergeCell ref="R32:AM32"/>
    <mergeCell ref="C33:I33"/>
    <mergeCell ref="R33:AM33"/>
    <mergeCell ref="C19:I19"/>
    <mergeCell ref="J19:N21"/>
    <mergeCell ref="O19:P21"/>
    <mergeCell ref="Q19:AM21"/>
    <mergeCell ref="AP19:BR19"/>
    <mergeCell ref="C20:I20"/>
    <mergeCell ref="AP20:BR20"/>
    <mergeCell ref="C21:I21"/>
    <mergeCell ref="AP21:BR25"/>
    <mergeCell ref="C22:I22"/>
    <mergeCell ref="C25:I25"/>
    <mergeCell ref="J25:N27"/>
    <mergeCell ref="O25:P27"/>
    <mergeCell ref="R25:AM25"/>
    <mergeCell ref="C26:E26"/>
    <mergeCell ref="G26:I26"/>
    <mergeCell ref="R26:AM26"/>
    <mergeCell ref="J22:N24"/>
    <mergeCell ref="O22:P24"/>
    <mergeCell ref="R22:AM22"/>
    <mergeCell ref="C23:E23"/>
    <mergeCell ref="G23:I23"/>
    <mergeCell ref="R23:AM23"/>
    <mergeCell ref="C24:I24"/>
    <mergeCell ref="A1:AN1"/>
    <mergeCell ref="B3:AC3"/>
    <mergeCell ref="AD3:AN3"/>
    <mergeCell ref="B5:C5"/>
    <mergeCell ref="D5:AB5"/>
    <mergeCell ref="AE5:AM5"/>
    <mergeCell ref="AP12:BR12"/>
    <mergeCell ref="AE13:AM16"/>
    <mergeCell ref="AP13:BR13"/>
    <mergeCell ref="E14:AB15"/>
    <mergeCell ref="AP14:BR18"/>
    <mergeCell ref="E17:AM17"/>
    <mergeCell ref="D6:AB6"/>
    <mergeCell ref="AE6:AM6"/>
    <mergeCell ref="D8:AB8"/>
    <mergeCell ref="AE8:AM10"/>
    <mergeCell ref="C11:AB11"/>
    <mergeCell ref="E12:AB12"/>
    <mergeCell ref="AE12:AM12"/>
    <mergeCell ref="F18:AL18"/>
  </mergeCells>
  <phoneticPr fontId="4"/>
  <conditionalFormatting sqref="C22:J22 O22 Q22:R48 C23:I24 C25:J25 O25 C26:I27 C28:J28 O28 C29:I30 C31:J31 O31 C32:I33 C34:J34 O34 C35:I36 C37:J37 O37 C38:I39 C40:J40 O40 C41:I42 C43:J43 O43 C44:I45 C46:J46 O46 C47:I48">
    <cfRule type="containsBlanks" dxfId="108" priority="1">
      <formula>LEN(TRIM(C22))=0</formula>
    </cfRule>
  </conditionalFormatting>
  <printOptions horizontalCentered="1"/>
  <pageMargins left="0.70866141732283472" right="0.31496062992125984" top="0.39370078740157483" bottom="0.39370078740157483" header="0.51181102362204722" footer="0.51181102362204722"/>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172481" r:id="rId4" name="Check Box 1">
              <controlPr defaultSize="0" autoFill="0" autoLine="0" autoPict="0">
                <anchor moveWithCells="1">
                  <from>
                    <xdr:col>18</xdr:col>
                    <xdr:colOff>171450</xdr:colOff>
                    <xdr:row>4</xdr:row>
                    <xdr:rowOff>171450</xdr:rowOff>
                  </from>
                  <to>
                    <xdr:col>21</xdr:col>
                    <xdr:colOff>152400</xdr:colOff>
                    <xdr:row>6</xdr:row>
                    <xdr:rowOff>9525</xdr:rowOff>
                  </to>
                </anchor>
              </controlPr>
            </control>
          </mc:Choice>
        </mc:AlternateContent>
        <mc:AlternateContent xmlns:mc="http://schemas.openxmlformats.org/markup-compatibility/2006">
          <mc:Choice Requires="x14">
            <control shapeId="1172482" r:id="rId5" name="Check Box 2">
              <controlPr defaultSize="0" autoFill="0" autoLine="0" autoPict="0">
                <anchor moveWithCells="1">
                  <from>
                    <xdr:col>22</xdr:col>
                    <xdr:colOff>19050</xdr:colOff>
                    <xdr:row>4</xdr:row>
                    <xdr:rowOff>171450</xdr:rowOff>
                  </from>
                  <to>
                    <xdr:col>25</xdr:col>
                    <xdr:colOff>66675</xdr:colOff>
                    <xdr:row>6</xdr:row>
                    <xdr:rowOff>0</xdr:rowOff>
                  </to>
                </anchor>
              </controlPr>
            </control>
          </mc:Choice>
        </mc:AlternateContent>
        <mc:AlternateContent xmlns:mc="http://schemas.openxmlformats.org/markup-compatibility/2006">
          <mc:Choice Requires="x14">
            <control shapeId="1172483" r:id="rId6" name="Check Box 3">
              <controlPr defaultSize="0" autoFill="0" autoLine="0" autoPict="0">
                <anchor moveWithCells="1">
                  <from>
                    <xdr:col>18</xdr:col>
                    <xdr:colOff>171450</xdr:colOff>
                    <xdr:row>7</xdr:row>
                    <xdr:rowOff>171450</xdr:rowOff>
                  </from>
                  <to>
                    <xdr:col>21</xdr:col>
                    <xdr:colOff>152400</xdr:colOff>
                    <xdr:row>9</xdr:row>
                    <xdr:rowOff>9525</xdr:rowOff>
                  </to>
                </anchor>
              </controlPr>
            </control>
          </mc:Choice>
        </mc:AlternateContent>
        <mc:AlternateContent xmlns:mc="http://schemas.openxmlformats.org/markup-compatibility/2006">
          <mc:Choice Requires="x14">
            <control shapeId="1172484" r:id="rId7" name="Check Box 4">
              <controlPr defaultSize="0" autoFill="0" autoLine="0" autoPict="0">
                <anchor moveWithCells="1">
                  <from>
                    <xdr:col>22</xdr:col>
                    <xdr:colOff>19050</xdr:colOff>
                    <xdr:row>7</xdr:row>
                    <xdr:rowOff>171450</xdr:rowOff>
                  </from>
                  <to>
                    <xdr:col>25</xdr:col>
                    <xdr:colOff>66675</xdr:colOff>
                    <xdr:row>9</xdr:row>
                    <xdr:rowOff>0</xdr:rowOff>
                  </to>
                </anchor>
              </controlPr>
            </control>
          </mc:Choice>
        </mc:AlternateContent>
        <mc:AlternateContent xmlns:mc="http://schemas.openxmlformats.org/markup-compatibility/2006">
          <mc:Choice Requires="x14">
            <control shapeId="1172485" r:id="rId8" name="Check Box 5">
              <controlPr defaultSize="0" autoFill="0" autoLine="0" autoPict="0">
                <anchor moveWithCells="1">
                  <from>
                    <xdr:col>18</xdr:col>
                    <xdr:colOff>171450</xdr:colOff>
                    <xdr:row>10</xdr:row>
                    <xdr:rowOff>171450</xdr:rowOff>
                  </from>
                  <to>
                    <xdr:col>21</xdr:col>
                    <xdr:colOff>152400</xdr:colOff>
                    <xdr:row>12</xdr:row>
                    <xdr:rowOff>9525</xdr:rowOff>
                  </to>
                </anchor>
              </controlPr>
            </control>
          </mc:Choice>
        </mc:AlternateContent>
        <mc:AlternateContent xmlns:mc="http://schemas.openxmlformats.org/markup-compatibility/2006">
          <mc:Choice Requires="x14">
            <control shapeId="1172486" r:id="rId9" name="Check Box 6">
              <controlPr defaultSize="0" autoFill="0" autoLine="0" autoPict="0">
                <anchor moveWithCells="1">
                  <from>
                    <xdr:col>22</xdr:col>
                    <xdr:colOff>19050</xdr:colOff>
                    <xdr:row>10</xdr:row>
                    <xdr:rowOff>171450</xdr:rowOff>
                  </from>
                  <to>
                    <xdr:col>25</xdr:col>
                    <xdr:colOff>66675</xdr:colOff>
                    <xdr:row>12</xdr:row>
                    <xdr:rowOff>0</xdr:rowOff>
                  </to>
                </anchor>
              </controlPr>
            </control>
          </mc:Choice>
        </mc:AlternateContent>
        <mc:AlternateContent xmlns:mc="http://schemas.openxmlformats.org/markup-compatibility/2006">
          <mc:Choice Requires="x14">
            <control shapeId="1172487" r:id="rId10" name="Check Box 7">
              <controlPr defaultSize="0" autoFill="0" autoLine="0" autoPict="0">
                <anchor moveWithCells="1">
                  <from>
                    <xdr:col>18</xdr:col>
                    <xdr:colOff>171450</xdr:colOff>
                    <xdr:row>13</xdr:row>
                    <xdr:rowOff>171450</xdr:rowOff>
                  </from>
                  <to>
                    <xdr:col>21</xdr:col>
                    <xdr:colOff>152400</xdr:colOff>
                    <xdr:row>15</xdr:row>
                    <xdr:rowOff>9525</xdr:rowOff>
                  </to>
                </anchor>
              </controlPr>
            </control>
          </mc:Choice>
        </mc:AlternateContent>
        <mc:AlternateContent xmlns:mc="http://schemas.openxmlformats.org/markup-compatibility/2006">
          <mc:Choice Requires="x14">
            <control shapeId="1172488" r:id="rId11" name="Check Box 8">
              <controlPr defaultSize="0" autoFill="0" autoLine="0" autoPict="0">
                <anchor moveWithCells="1">
                  <from>
                    <xdr:col>22</xdr:col>
                    <xdr:colOff>19050</xdr:colOff>
                    <xdr:row>13</xdr:row>
                    <xdr:rowOff>171450</xdr:rowOff>
                  </from>
                  <to>
                    <xdr:col>25</xdr:col>
                    <xdr:colOff>66675</xdr:colOff>
                    <xdr:row>15</xdr:row>
                    <xdr:rowOff>0</xdr:rowOff>
                  </to>
                </anchor>
              </controlPr>
            </control>
          </mc:Choice>
        </mc:AlternateContent>
      </controls>
    </mc:Choice>
  </mc:AlternateConten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FD68A6-8BD6-4740-A78A-B69D7BE2F602}">
  <sheetPr>
    <tabColor theme="7" tint="0.59999389629810485"/>
  </sheetPr>
  <dimension ref="A1:BR87"/>
  <sheetViews>
    <sheetView showGridLines="0" view="pageBreakPreview" zoomScaleNormal="110" zoomScaleSheetLayoutView="100" workbookViewId="0">
      <selection sqref="A1:AN1"/>
    </sheetView>
  </sheetViews>
  <sheetFormatPr defaultColWidth="8" defaultRowHeight="12"/>
  <cols>
    <col min="1" max="2" width="1.375" style="11" customWidth="1"/>
    <col min="3" max="39" width="2.375" style="11" customWidth="1"/>
    <col min="40" max="40" width="1.625" style="11" customWidth="1"/>
    <col min="41" max="70" width="2.375" style="11" customWidth="1"/>
    <col min="71" max="16384" width="8" style="11"/>
  </cols>
  <sheetData>
    <row r="1" spans="1:70" ht="14.1" customHeight="1">
      <c r="A1" s="3134" t="s">
        <v>1205</v>
      </c>
      <c r="B1" s="3134"/>
      <c r="C1" s="3134"/>
      <c r="D1" s="3134"/>
      <c r="E1" s="3134"/>
      <c r="F1" s="3134"/>
      <c r="G1" s="3134"/>
      <c r="H1" s="3134"/>
      <c r="I1" s="3134"/>
      <c r="J1" s="3134"/>
      <c r="K1" s="3134"/>
      <c r="L1" s="3134"/>
      <c r="M1" s="3134"/>
      <c r="N1" s="3134"/>
      <c r="O1" s="3134"/>
      <c r="P1" s="3134"/>
      <c r="Q1" s="3134"/>
      <c r="R1" s="3134"/>
      <c r="S1" s="3134"/>
      <c r="T1" s="3134"/>
      <c r="U1" s="3134"/>
      <c r="V1" s="3134"/>
      <c r="W1" s="3134"/>
      <c r="X1" s="3134"/>
      <c r="Y1" s="3134"/>
      <c r="Z1" s="3134"/>
      <c r="AA1" s="3134"/>
      <c r="AB1" s="3134"/>
      <c r="AC1" s="3134"/>
      <c r="AD1" s="3134"/>
      <c r="AE1" s="3134"/>
      <c r="AF1" s="3134"/>
      <c r="AG1" s="3134"/>
      <c r="AH1" s="3134"/>
      <c r="AI1" s="3134"/>
      <c r="AJ1" s="3134"/>
      <c r="AK1" s="3134"/>
      <c r="AL1" s="3134"/>
      <c r="AM1" s="3134"/>
      <c r="AN1" s="3134"/>
      <c r="AO1" s="221"/>
      <c r="AP1" s="290"/>
      <c r="AQ1" s="290"/>
      <c r="AR1" s="290"/>
      <c r="AS1" s="290"/>
      <c r="AT1" s="290"/>
      <c r="AU1" s="221"/>
      <c r="AV1" s="221"/>
      <c r="AW1" s="221"/>
    </row>
    <row r="2" spans="1:70" ht="5.0999999999999996" customHeight="1" thickBot="1"/>
    <row r="3" spans="1:70" ht="14.1" customHeight="1">
      <c r="B3" s="3135" t="s">
        <v>314</v>
      </c>
      <c r="C3" s="3136"/>
      <c r="D3" s="3136"/>
      <c r="E3" s="3136"/>
      <c r="F3" s="3136"/>
      <c r="G3" s="3136"/>
      <c r="H3" s="3136"/>
      <c r="I3" s="3136"/>
      <c r="J3" s="3136"/>
      <c r="K3" s="3136"/>
      <c r="L3" s="3136"/>
      <c r="M3" s="3136"/>
      <c r="N3" s="3136"/>
      <c r="O3" s="3136"/>
      <c r="P3" s="3136"/>
      <c r="Q3" s="3136"/>
      <c r="R3" s="3136"/>
      <c r="S3" s="3136"/>
      <c r="T3" s="3136"/>
      <c r="U3" s="3136"/>
      <c r="V3" s="3136"/>
      <c r="W3" s="3136"/>
      <c r="X3" s="3136"/>
      <c r="Y3" s="3136"/>
      <c r="Z3" s="3136"/>
      <c r="AA3" s="3136"/>
      <c r="AB3" s="3136"/>
      <c r="AC3" s="3137"/>
      <c r="AD3" s="3138" t="s">
        <v>119</v>
      </c>
      <c r="AE3" s="3136"/>
      <c r="AF3" s="3136"/>
      <c r="AG3" s="3136"/>
      <c r="AH3" s="3136"/>
      <c r="AI3" s="3136"/>
      <c r="AJ3" s="3136"/>
      <c r="AK3" s="3136"/>
      <c r="AL3" s="3136"/>
      <c r="AM3" s="3136"/>
      <c r="AN3" s="3139"/>
      <c r="AO3" s="45"/>
      <c r="AP3" s="45"/>
      <c r="AQ3" s="45"/>
      <c r="AR3" s="45"/>
      <c r="AS3" s="45"/>
      <c r="AT3" s="45"/>
      <c r="AU3" s="45"/>
      <c r="AV3" s="45"/>
      <c r="AW3" s="45"/>
    </row>
    <row r="4" spans="1:70" ht="6.95" customHeight="1">
      <c r="B4" s="155"/>
      <c r="C4" s="45"/>
      <c r="D4" s="45"/>
      <c r="E4" s="45"/>
      <c r="F4" s="45"/>
      <c r="G4" s="45"/>
      <c r="H4" s="45"/>
      <c r="I4" s="45"/>
      <c r="J4" s="45"/>
      <c r="K4" s="45"/>
      <c r="L4" s="45"/>
      <c r="M4" s="45"/>
      <c r="N4" s="45"/>
      <c r="O4" s="45"/>
      <c r="P4" s="45"/>
      <c r="Q4" s="45"/>
      <c r="R4" s="45"/>
      <c r="S4" s="45"/>
      <c r="T4" s="45"/>
      <c r="U4" s="45"/>
      <c r="V4" s="45"/>
      <c r="W4" s="45"/>
      <c r="X4" s="45"/>
      <c r="Y4" s="45"/>
      <c r="Z4" s="45"/>
      <c r="AA4" s="45"/>
      <c r="AB4" s="45"/>
      <c r="AC4" s="45"/>
      <c r="AD4" s="156"/>
      <c r="AE4" s="45"/>
      <c r="AF4" s="45"/>
      <c r="AG4" s="45"/>
      <c r="AH4" s="45"/>
      <c r="AI4" s="45"/>
      <c r="AJ4" s="45"/>
      <c r="AK4" s="45"/>
      <c r="AL4" s="45"/>
      <c r="AM4" s="45"/>
      <c r="AN4" s="157"/>
      <c r="AO4" s="45"/>
      <c r="AP4" s="45"/>
      <c r="AQ4" s="45"/>
      <c r="AR4" s="45"/>
      <c r="AS4" s="45"/>
      <c r="AT4" s="45"/>
      <c r="AU4" s="45"/>
      <c r="AV4" s="45"/>
      <c r="AW4" s="45"/>
    </row>
    <row r="5" spans="1:70" ht="14.45" customHeight="1">
      <c r="B5" s="155"/>
      <c r="C5" s="209" t="s">
        <v>461</v>
      </c>
      <c r="D5" s="3146" t="s">
        <v>690</v>
      </c>
      <c r="E5" s="3146"/>
      <c r="F5" s="3146"/>
      <c r="G5" s="3146"/>
      <c r="H5" s="3146"/>
      <c r="I5" s="3146"/>
      <c r="J5" s="3146"/>
      <c r="K5" s="3146"/>
      <c r="L5" s="3146"/>
      <c r="M5" s="3146"/>
      <c r="N5" s="3146"/>
      <c r="O5" s="3146"/>
      <c r="P5" s="3146"/>
      <c r="Q5" s="3146"/>
      <c r="R5" s="3146"/>
      <c r="S5" s="3146"/>
      <c r="T5" s="3146"/>
      <c r="U5" s="3146"/>
      <c r="V5" s="3146"/>
      <c r="W5" s="3146"/>
      <c r="X5" s="3146"/>
      <c r="Y5" s="3146"/>
      <c r="Z5" s="3146"/>
      <c r="AB5" s="220"/>
      <c r="AD5" s="219" t="s">
        <v>127</v>
      </c>
      <c r="AE5" s="4181" t="s">
        <v>861</v>
      </c>
      <c r="AF5" s="4181"/>
      <c r="AG5" s="4181"/>
      <c r="AH5" s="4181"/>
      <c r="AI5" s="4181"/>
      <c r="AJ5" s="4181"/>
      <c r="AK5" s="4181"/>
      <c r="AL5" s="4181"/>
      <c r="AM5" s="4181"/>
      <c r="AN5" s="213"/>
      <c r="AO5" s="155"/>
      <c r="AP5" s="2255" t="s">
        <v>774</v>
      </c>
      <c r="AQ5" s="2255"/>
      <c r="AR5" s="2255"/>
      <c r="AS5" s="2255"/>
      <c r="AT5" s="2255"/>
      <c r="AU5" s="2255"/>
      <c r="AV5" s="2255"/>
      <c r="AW5" s="2255"/>
      <c r="AX5" s="2255"/>
      <c r="AY5" s="2255"/>
      <c r="AZ5" s="2255"/>
      <c r="BA5" s="2255"/>
      <c r="BB5" s="2255"/>
      <c r="BC5" s="2255"/>
      <c r="BD5" s="2255"/>
      <c r="BE5" s="2255"/>
      <c r="BF5" s="2255"/>
      <c r="BG5" s="2255"/>
      <c r="BH5" s="2255"/>
      <c r="BI5" s="2255"/>
      <c r="BJ5" s="2255"/>
      <c r="BK5" s="2255"/>
      <c r="BL5" s="2255"/>
      <c r="BM5" s="2255"/>
      <c r="BN5" s="2255"/>
      <c r="BO5" s="2255"/>
      <c r="BP5" s="2255"/>
      <c r="BQ5" s="2255"/>
      <c r="BR5" s="2255"/>
    </row>
    <row r="6" spans="1:70" ht="14.45" customHeight="1">
      <c r="B6" s="155"/>
      <c r="C6" s="45"/>
      <c r="D6" s="209" t="s">
        <v>580</v>
      </c>
      <c r="E6" s="3146" t="s">
        <v>1191</v>
      </c>
      <c r="F6" s="3146"/>
      <c r="G6" s="3146"/>
      <c r="H6" s="3146"/>
      <c r="I6" s="3146"/>
      <c r="J6" s="3146"/>
      <c r="K6" s="3146"/>
      <c r="L6" s="3146"/>
      <c r="M6" s="3146"/>
      <c r="N6" s="3146"/>
      <c r="O6" s="3146"/>
      <c r="P6" s="3146"/>
      <c r="Q6" s="3146"/>
      <c r="R6" s="3146"/>
      <c r="S6" s="3146"/>
      <c r="T6" s="3146"/>
      <c r="U6" s="3146"/>
      <c r="V6" s="3146"/>
      <c r="W6" s="3146"/>
      <c r="X6" s="3146"/>
      <c r="Y6" s="3146"/>
      <c r="Z6" s="3146"/>
      <c r="AA6" s="3146"/>
      <c r="AB6" s="3146"/>
      <c r="AD6" s="217" t="s">
        <v>127</v>
      </c>
      <c r="AE6" s="4182" t="s">
        <v>972</v>
      </c>
      <c r="AF6" s="4182"/>
      <c r="AG6" s="4182"/>
      <c r="AH6" s="4182"/>
      <c r="AI6" s="4182"/>
      <c r="AJ6" s="4182"/>
      <c r="AK6" s="4182"/>
      <c r="AL6" s="4182"/>
      <c r="AM6" s="4182"/>
      <c r="AN6" s="147"/>
      <c r="AO6" s="155"/>
      <c r="AP6" s="4183" t="s">
        <v>861</v>
      </c>
      <c r="AQ6" s="4184"/>
      <c r="AR6" s="4184"/>
      <c r="AS6" s="4184"/>
      <c r="AT6" s="4184"/>
      <c r="AU6" s="4184"/>
      <c r="AV6" s="4184"/>
      <c r="AW6" s="4184"/>
      <c r="AX6" s="4184"/>
      <c r="AY6" s="4184"/>
      <c r="AZ6" s="4184"/>
      <c r="BA6" s="4184"/>
      <c r="BB6" s="4184"/>
      <c r="BC6" s="4184"/>
      <c r="BD6" s="4184"/>
      <c r="BE6" s="4184"/>
      <c r="BF6" s="4184"/>
      <c r="BG6" s="4184"/>
      <c r="BH6" s="4184"/>
      <c r="BI6" s="4184"/>
      <c r="BJ6" s="4184"/>
      <c r="BK6" s="4184"/>
      <c r="BL6" s="4184"/>
      <c r="BM6" s="4184"/>
      <c r="BN6" s="4184"/>
      <c r="BO6" s="4184"/>
      <c r="BP6" s="4184"/>
      <c r="BQ6" s="4184"/>
      <c r="BR6" s="4185"/>
    </row>
    <row r="7" spans="1:70" ht="14.45" customHeight="1">
      <c r="A7" s="220"/>
      <c r="B7" s="13"/>
      <c r="C7" s="220"/>
      <c r="D7" s="220"/>
      <c r="E7" s="4186"/>
      <c r="F7" s="4186"/>
      <c r="G7" s="4186"/>
      <c r="H7" s="4186"/>
      <c r="I7" s="4186"/>
      <c r="J7" s="4186"/>
      <c r="K7" s="4186"/>
      <c r="L7" s="4186"/>
      <c r="M7" s="4186"/>
      <c r="N7" s="4186"/>
      <c r="O7" s="4186"/>
      <c r="P7" s="4186"/>
      <c r="Q7" s="4186"/>
      <c r="R7" s="4186"/>
      <c r="S7" s="4186"/>
      <c r="T7" s="4186"/>
      <c r="U7" s="4186"/>
      <c r="V7" s="4186"/>
      <c r="W7" s="4186"/>
      <c r="X7" s="4186"/>
      <c r="Y7" s="4186"/>
      <c r="Z7" s="4186"/>
      <c r="AA7" s="4186"/>
      <c r="AB7" s="4186"/>
      <c r="AD7" s="219"/>
      <c r="AE7" s="4182"/>
      <c r="AF7" s="4182"/>
      <c r="AG7" s="4182"/>
      <c r="AH7" s="4182"/>
      <c r="AI7" s="4182"/>
      <c r="AJ7" s="4182"/>
      <c r="AK7" s="4182"/>
      <c r="AL7" s="4182"/>
      <c r="AM7" s="4182"/>
      <c r="AN7" s="147"/>
      <c r="AO7" s="171"/>
      <c r="AP7" s="4187" t="s">
        <v>992</v>
      </c>
      <c r="AQ7" s="4188"/>
      <c r="AR7" s="4188"/>
      <c r="AS7" s="4188"/>
      <c r="AT7" s="4188"/>
      <c r="AU7" s="4188"/>
      <c r="AV7" s="4188"/>
      <c r="AW7" s="4188"/>
      <c r="AX7" s="4188"/>
      <c r="AY7" s="4188"/>
      <c r="AZ7" s="4188"/>
      <c r="BA7" s="4188"/>
      <c r="BB7" s="4188"/>
      <c r="BC7" s="4188"/>
      <c r="BD7" s="4188"/>
      <c r="BE7" s="4188"/>
      <c r="BF7" s="4188"/>
      <c r="BG7" s="4188"/>
      <c r="BH7" s="4188"/>
      <c r="BI7" s="4188"/>
      <c r="BJ7" s="4188"/>
      <c r="BK7" s="4188"/>
      <c r="BL7" s="4188"/>
      <c r="BM7" s="4188"/>
      <c r="BN7" s="4188"/>
      <c r="BO7" s="4188"/>
      <c r="BP7" s="4188"/>
      <c r="BQ7" s="4188"/>
      <c r="BR7" s="4189"/>
    </row>
    <row r="8" spans="1:70" ht="14.45" customHeight="1">
      <c r="A8" s="220"/>
      <c r="B8" s="13"/>
      <c r="C8" s="220"/>
      <c r="D8" s="220"/>
      <c r="E8" s="4186"/>
      <c r="F8" s="4186"/>
      <c r="G8" s="4186"/>
      <c r="H8" s="4186"/>
      <c r="I8" s="4186"/>
      <c r="J8" s="4186"/>
      <c r="K8" s="4186"/>
      <c r="L8" s="4186"/>
      <c r="M8" s="4186"/>
      <c r="N8" s="4186"/>
      <c r="O8" s="4186"/>
      <c r="P8" s="4186"/>
      <c r="Q8" s="4186"/>
      <c r="R8" s="4186"/>
      <c r="S8" s="4186"/>
      <c r="T8" s="4186"/>
      <c r="U8" s="4186"/>
      <c r="V8" s="4186"/>
      <c r="W8" s="4186"/>
      <c r="X8" s="4186"/>
      <c r="Y8" s="4186"/>
      <c r="Z8" s="4186"/>
      <c r="AA8" s="4186"/>
      <c r="AB8" s="4186"/>
      <c r="AD8" s="219"/>
      <c r="AE8" s="206"/>
      <c r="AF8" s="206"/>
      <c r="AG8" s="206"/>
      <c r="AH8" s="206"/>
      <c r="AI8" s="206"/>
      <c r="AJ8" s="206"/>
      <c r="AK8" s="206"/>
      <c r="AL8" s="206"/>
      <c r="AM8" s="206"/>
      <c r="AN8" s="147"/>
      <c r="AO8" s="171"/>
      <c r="AP8" s="4187"/>
      <c r="AQ8" s="4188"/>
      <c r="AR8" s="4188"/>
      <c r="AS8" s="4188"/>
      <c r="AT8" s="4188"/>
      <c r="AU8" s="4188"/>
      <c r="AV8" s="4188"/>
      <c r="AW8" s="4188"/>
      <c r="AX8" s="4188"/>
      <c r="AY8" s="4188"/>
      <c r="AZ8" s="4188"/>
      <c r="BA8" s="4188"/>
      <c r="BB8" s="4188"/>
      <c r="BC8" s="4188"/>
      <c r="BD8" s="4188"/>
      <c r="BE8" s="4188"/>
      <c r="BF8" s="4188"/>
      <c r="BG8" s="4188"/>
      <c r="BH8" s="4188"/>
      <c r="BI8" s="4188"/>
      <c r="BJ8" s="4188"/>
      <c r="BK8" s="4188"/>
      <c r="BL8" s="4188"/>
      <c r="BM8" s="4188"/>
      <c r="BN8" s="4188"/>
      <c r="BO8" s="4188"/>
      <c r="BP8" s="4188"/>
      <c r="BQ8" s="4188"/>
      <c r="BR8" s="4189"/>
    </row>
    <row r="9" spans="1:70" ht="14.45" customHeight="1">
      <c r="A9" s="220"/>
      <c r="B9" s="13"/>
      <c r="C9" s="220"/>
      <c r="D9" s="220"/>
      <c r="E9" s="273"/>
      <c r="F9" s="273"/>
      <c r="G9" s="273"/>
      <c r="H9" s="273"/>
      <c r="I9" s="273"/>
      <c r="J9" s="273"/>
      <c r="K9" s="273"/>
      <c r="L9" s="273"/>
      <c r="M9" s="273"/>
      <c r="N9" s="273"/>
      <c r="O9" s="273"/>
      <c r="P9" s="273"/>
      <c r="Q9" s="273"/>
      <c r="R9" s="273"/>
      <c r="S9" s="273"/>
      <c r="T9" s="273"/>
      <c r="U9" s="273"/>
      <c r="V9" s="273"/>
      <c r="W9" s="273"/>
      <c r="X9" s="273"/>
      <c r="Y9" s="273"/>
      <c r="Z9" s="273"/>
      <c r="AA9" s="273"/>
      <c r="AD9" s="172"/>
      <c r="AE9" s="206"/>
      <c r="AF9" s="206"/>
      <c r="AG9" s="206"/>
      <c r="AH9" s="206"/>
      <c r="AI9" s="206"/>
      <c r="AJ9" s="206"/>
      <c r="AK9" s="206"/>
      <c r="AL9" s="206"/>
      <c r="AM9" s="206"/>
      <c r="AN9" s="147"/>
      <c r="AO9" s="171"/>
      <c r="AP9" s="4187"/>
      <c r="AQ9" s="4188"/>
      <c r="AR9" s="4188"/>
      <c r="AS9" s="4188"/>
      <c r="AT9" s="4188"/>
      <c r="AU9" s="4188"/>
      <c r="AV9" s="4188"/>
      <c r="AW9" s="4188"/>
      <c r="AX9" s="4188"/>
      <c r="AY9" s="4188"/>
      <c r="AZ9" s="4188"/>
      <c r="BA9" s="4188"/>
      <c r="BB9" s="4188"/>
      <c r="BC9" s="4188"/>
      <c r="BD9" s="4188"/>
      <c r="BE9" s="4188"/>
      <c r="BF9" s="4188"/>
      <c r="BG9" s="4188"/>
      <c r="BH9" s="4188"/>
      <c r="BI9" s="4188"/>
      <c r="BJ9" s="4188"/>
      <c r="BK9" s="4188"/>
      <c r="BL9" s="4188"/>
      <c r="BM9" s="4188"/>
      <c r="BN9" s="4188"/>
      <c r="BO9" s="4188"/>
      <c r="BP9" s="4188"/>
      <c r="BQ9" s="4188"/>
      <c r="BR9" s="4189"/>
    </row>
    <row r="10" spans="1:70" ht="14.1" customHeight="1">
      <c r="A10" s="220"/>
      <c r="B10" s="13"/>
      <c r="C10" s="220"/>
      <c r="D10" s="3146" t="s">
        <v>341</v>
      </c>
      <c r="E10" s="3146"/>
      <c r="F10" s="3146"/>
      <c r="G10" s="3146"/>
      <c r="H10" s="3146"/>
      <c r="I10" s="3146"/>
      <c r="J10" s="3146"/>
      <c r="K10" s="3146"/>
      <c r="L10" s="3146"/>
      <c r="M10" s="3146"/>
      <c r="N10" s="3146"/>
      <c r="O10" s="3146"/>
      <c r="P10" s="3146"/>
      <c r="Q10" s="3146"/>
      <c r="R10" s="3146"/>
      <c r="S10" s="3146"/>
      <c r="T10" s="3146"/>
      <c r="U10" s="3146"/>
      <c r="V10" s="3146"/>
      <c r="W10" s="3146"/>
      <c r="X10" s="3146"/>
      <c r="Y10" s="3146"/>
      <c r="Z10" s="3146"/>
      <c r="AD10" s="172"/>
      <c r="AE10" s="206"/>
      <c r="AF10" s="206"/>
      <c r="AG10" s="206"/>
      <c r="AH10" s="206"/>
      <c r="AI10" s="206"/>
      <c r="AJ10" s="206"/>
      <c r="AK10" s="206"/>
      <c r="AL10" s="206"/>
      <c r="AM10" s="206"/>
      <c r="AN10" s="147"/>
      <c r="AO10" s="171"/>
      <c r="AP10" s="4187"/>
      <c r="AQ10" s="4188"/>
      <c r="AR10" s="4188"/>
      <c r="AS10" s="4188"/>
      <c r="AT10" s="4188"/>
      <c r="AU10" s="4188"/>
      <c r="AV10" s="4188"/>
      <c r="AW10" s="4188"/>
      <c r="AX10" s="4188"/>
      <c r="AY10" s="4188"/>
      <c r="AZ10" s="4188"/>
      <c r="BA10" s="4188"/>
      <c r="BB10" s="4188"/>
      <c r="BC10" s="4188"/>
      <c r="BD10" s="4188"/>
      <c r="BE10" s="4188"/>
      <c r="BF10" s="4188"/>
      <c r="BG10" s="4188"/>
      <c r="BH10" s="4188"/>
      <c r="BI10" s="4188"/>
      <c r="BJ10" s="4188"/>
      <c r="BK10" s="4188"/>
      <c r="BL10" s="4188"/>
      <c r="BM10" s="4188"/>
      <c r="BN10" s="4188"/>
      <c r="BO10" s="4188"/>
      <c r="BP10" s="4188"/>
      <c r="BQ10" s="4188"/>
      <c r="BR10" s="4189"/>
    </row>
    <row r="11" spans="1:70" ht="14.45" customHeight="1">
      <c r="A11" s="220"/>
      <c r="B11" s="13"/>
      <c r="C11" s="220"/>
      <c r="D11" s="209" t="s">
        <v>588</v>
      </c>
      <c r="E11" s="3146" t="s">
        <v>759</v>
      </c>
      <c r="F11" s="3146"/>
      <c r="G11" s="3146"/>
      <c r="H11" s="3146"/>
      <c r="I11" s="3146"/>
      <c r="J11" s="3146"/>
      <c r="K11" s="3146"/>
      <c r="L11" s="3146"/>
      <c r="M11" s="3146"/>
      <c r="N11" s="3146"/>
      <c r="O11" s="3146"/>
      <c r="P11" s="3146"/>
      <c r="Q11" s="3146"/>
      <c r="R11" s="3146"/>
      <c r="S11" s="3146"/>
      <c r="T11" s="3146"/>
      <c r="U11" s="3146"/>
      <c r="V11" s="3146"/>
      <c r="W11" s="3146"/>
      <c r="X11" s="3146"/>
      <c r="Y11" s="3146"/>
      <c r="Z11" s="3146"/>
      <c r="AA11" s="3146"/>
      <c r="AB11" s="3146"/>
      <c r="AD11" s="172"/>
      <c r="AE11" s="206"/>
      <c r="AF11" s="206"/>
      <c r="AG11" s="206"/>
      <c r="AH11" s="206"/>
      <c r="AI11" s="206"/>
      <c r="AJ11" s="206"/>
      <c r="AK11" s="206"/>
      <c r="AL11" s="206"/>
      <c r="AM11" s="206"/>
      <c r="AN11" s="147"/>
      <c r="AO11" s="171"/>
      <c r="AP11" s="4190"/>
      <c r="AQ11" s="4191"/>
      <c r="AR11" s="4191"/>
      <c r="AS11" s="4191"/>
      <c r="AT11" s="4191"/>
      <c r="AU11" s="4191"/>
      <c r="AV11" s="4191"/>
      <c r="AW11" s="4191"/>
      <c r="AX11" s="4191"/>
      <c r="AY11" s="4191"/>
      <c r="AZ11" s="4191"/>
      <c r="BA11" s="4191"/>
      <c r="BB11" s="4191"/>
      <c r="BC11" s="4191"/>
      <c r="BD11" s="4191"/>
      <c r="BE11" s="4191"/>
      <c r="BF11" s="4191"/>
      <c r="BG11" s="4191"/>
      <c r="BH11" s="4191"/>
      <c r="BI11" s="4191"/>
      <c r="BJ11" s="4191"/>
      <c r="BK11" s="4191"/>
      <c r="BL11" s="4191"/>
      <c r="BM11" s="4191"/>
      <c r="BN11" s="4191"/>
      <c r="BO11" s="4191"/>
      <c r="BP11" s="4191"/>
      <c r="BQ11" s="4191"/>
      <c r="BR11" s="4192"/>
    </row>
    <row r="12" spans="1:70" ht="6.75" customHeight="1">
      <c r="A12" s="220"/>
      <c r="B12" s="13"/>
      <c r="C12" s="220"/>
      <c r="D12" s="220"/>
      <c r="E12" s="220"/>
      <c r="AD12" s="24"/>
      <c r="AE12" s="206"/>
      <c r="AF12" s="206"/>
      <c r="AG12" s="206"/>
      <c r="AH12" s="206"/>
      <c r="AI12" s="206"/>
      <c r="AJ12" s="206"/>
      <c r="AK12" s="206"/>
      <c r="AL12" s="206"/>
      <c r="AM12" s="206"/>
      <c r="AN12" s="147"/>
      <c r="AO12" s="171"/>
      <c r="AP12" s="226"/>
      <c r="AQ12" s="226"/>
      <c r="AR12" s="226"/>
      <c r="AS12" s="226"/>
      <c r="AT12" s="226"/>
      <c r="AU12" s="226"/>
      <c r="AV12" s="226"/>
      <c r="AW12" s="226"/>
      <c r="AX12" s="226"/>
      <c r="AY12" s="226"/>
      <c r="AZ12" s="226"/>
      <c r="BA12" s="226"/>
      <c r="BB12" s="226"/>
      <c r="BC12" s="226"/>
      <c r="BD12" s="226"/>
      <c r="BE12" s="226"/>
      <c r="BF12" s="226"/>
      <c r="BG12" s="226"/>
      <c r="BH12" s="226"/>
      <c r="BI12" s="226"/>
      <c r="BJ12" s="226"/>
      <c r="BK12" s="226"/>
      <c r="BL12" s="226"/>
      <c r="BM12" s="226"/>
      <c r="BN12" s="226"/>
      <c r="BO12" s="226"/>
      <c r="BP12" s="226"/>
      <c r="BQ12" s="226"/>
      <c r="BR12" s="226"/>
    </row>
    <row r="13" spans="1:70" ht="14.45" customHeight="1">
      <c r="A13" s="220"/>
      <c r="B13" s="13"/>
      <c r="C13" s="220"/>
      <c r="D13" s="220"/>
      <c r="E13" s="209" t="s">
        <v>580</v>
      </c>
      <c r="F13" s="3146" t="s">
        <v>1294</v>
      </c>
      <c r="G13" s="3146"/>
      <c r="H13" s="3146"/>
      <c r="I13" s="3146"/>
      <c r="J13" s="3146"/>
      <c r="K13" s="3146"/>
      <c r="L13" s="3146"/>
      <c r="M13" s="3146"/>
      <c r="N13" s="3146"/>
      <c r="O13" s="3146"/>
      <c r="P13" s="3146"/>
      <c r="Q13" s="3146"/>
      <c r="R13" s="3146"/>
      <c r="S13" s="3146"/>
      <c r="T13" s="3146"/>
      <c r="U13" s="3146"/>
      <c r="V13" s="3146"/>
      <c r="W13" s="3146"/>
      <c r="X13" s="3146"/>
      <c r="Y13" s="3146"/>
      <c r="Z13" s="3146"/>
      <c r="AB13" s="220"/>
      <c r="AD13" s="219" t="s">
        <v>459</v>
      </c>
      <c r="AE13" s="4193" t="s">
        <v>772</v>
      </c>
      <c r="AF13" s="4193"/>
      <c r="AG13" s="4193"/>
      <c r="AH13" s="4193"/>
      <c r="AI13" s="4193"/>
      <c r="AJ13" s="4193"/>
      <c r="AK13" s="4193"/>
      <c r="AL13" s="4193"/>
      <c r="AM13" s="4193"/>
      <c r="AN13" s="154"/>
      <c r="AO13" s="171"/>
      <c r="AP13" s="233"/>
      <c r="AQ13" s="233"/>
      <c r="AR13" s="233"/>
      <c r="AS13" s="233"/>
      <c r="AT13" s="233"/>
    </row>
    <row r="14" spans="1:70" ht="14.45" customHeight="1">
      <c r="A14" s="220"/>
      <c r="B14" s="212"/>
      <c r="C14" s="225"/>
      <c r="D14" s="220"/>
      <c r="F14" s="4186"/>
      <c r="G14" s="4186"/>
      <c r="H14" s="4186"/>
      <c r="I14" s="4186"/>
      <c r="J14" s="4186"/>
      <c r="K14" s="4186"/>
      <c r="L14" s="4186"/>
      <c r="M14" s="4186"/>
      <c r="N14" s="4186"/>
      <c r="O14" s="4186"/>
      <c r="P14" s="4186"/>
      <c r="Q14" s="4186"/>
      <c r="R14" s="4186"/>
      <c r="S14" s="4186"/>
      <c r="T14" s="4186"/>
      <c r="U14" s="4186"/>
      <c r="V14" s="4186"/>
      <c r="W14" s="4186"/>
      <c r="X14" s="4186"/>
      <c r="Y14" s="4186"/>
      <c r="Z14" s="4186"/>
      <c r="AA14" s="4186"/>
      <c r="AB14" s="4186"/>
      <c r="AD14" s="21"/>
      <c r="AE14" s="220"/>
      <c r="AF14" s="233"/>
      <c r="AG14" s="233"/>
      <c r="AH14" s="233"/>
      <c r="AI14" s="233"/>
      <c r="AJ14" s="233"/>
      <c r="AK14" s="233"/>
      <c r="AL14" s="233"/>
      <c r="AM14" s="233"/>
      <c r="AN14" s="208"/>
      <c r="AO14" s="171"/>
      <c r="AP14" s="233"/>
      <c r="AQ14" s="233"/>
      <c r="AR14" s="233"/>
      <c r="AS14" s="233"/>
      <c r="AT14" s="233"/>
    </row>
    <row r="15" spans="1:70" ht="14.45" customHeight="1">
      <c r="A15" s="220"/>
      <c r="B15" s="13"/>
      <c r="C15" s="220"/>
      <c r="D15" s="220"/>
      <c r="F15" s="4186"/>
      <c r="G15" s="4186"/>
      <c r="H15" s="4186"/>
      <c r="I15" s="4186"/>
      <c r="J15" s="4186"/>
      <c r="K15" s="4186"/>
      <c r="L15" s="4186"/>
      <c r="M15" s="4186"/>
      <c r="N15" s="4186"/>
      <c r="O15" s="4186"/>
      <c r="P15" s="4186"/>
      <c r="Q15" s="4186"/>
      <c r="R15" s="4186"/>
      <c r="S15" s="4186"/>
      <c r="T15" s="4186"/>
      <c r="U15" s="4186"/>
      <c r="V15" s="4186"/>
      <c r="W15" s="4186"/>
      <c r="X15" s="4186"/>
      <c r="Y15" s="4186"/>
      <c r="Z15" s="4186"/>
      <c r="AA15" s="4186"/>
      <c r="AB15" s="4186"/>
      <c r="AD15" s="217"/>
      <c r="AN15" s="208"/>
      <c r="AO15" s="171"/>
      <c r="AP15" s="233"/>
      <c r="AQ15" s="233"/>
      <c r="AR15" s="233"/>
      <c r="AS15" s="233"/>
      <c r="AT15" s="233"/>
    </row>
    <row r="16" spans="1:70" ht="14.45" customHeight="1">
      <c r="A16" s="173"/>
      <c r="B16" s="13"/>
      <c r="C16" s="220"/>
      <c r="D16" s="220"/>
      <c r="F16" s="4186"/>
      <c r="G16" s="4186"/>
      <c r="H16" s="4186"/>
      <c r="I16" s="4186"/>
      <c r="J16" s="4186"/>
      <c r="K16" s="4186"/>
      <c r="L16" s="4186"/>
      <c r="M16" s="4186"/>
      <c r="N16" s="4186"/>
      <c r="O16" s="4186"/>
      <c r="P16" s="4186"/>
      <c r="Q16" s="4186"/>
      <c r="R16" s="4186"/>
      <c r="S16" s="4186"/>
      <c r="T16" s="4186"/>
      <c r="U16" s="4186"/>
      <c r="V16" s="4186"/>
      <c r="W16" s="4186"/>
      <c r="X16" s="4186"/>
      <c r="Y16" s="4186"/>
      <c r="Z16" s="4186"/>
      <c r="AA16" s="4186"/>
      <c r="AB16" s="4186"/>
      <c r="AD16" s="217"/>
      <c r="AN16" s="236"/>
      <c r="AO16" s="171"/>
      <c r="AP16" s="233"/>
      <c r="AQ16" s="233"/>
      <c r="AR16" s="233"/>
      <c r="AS16" s="233"/>
      <c r="AT16" s="233"/>
    </row>
    <row r="17" spans="1:46" ht="14.45" customHeight="1">
      <c r="A17" s="173"/>
      <c r="B17" s="13"/>
      <c r="C17" s="220"/>
      <c r="D17" s="220"/>
      <c r="AB17" s="220"/>
      <c r="AD17" s="219"/>
      <c r="AN17" s="236"/>
      <c r="AO17" s="171"/>
      <c r="AP17" s="233"/>
      <c r="AQ17" s="233"/>
      <c r="AR17" s="233"/>
      <c r="AS17" s="233"/>
      <c r="AT17" s="233"/>
    </row>
    <row r="18" spans="1:46" ht="14.45" customHeight="1">
      <c r="A18" s="15"/>
      <c r="B18" s="16"/>
      <c r="D18" s="209" t="s">
        <v>448</v>
      </c>
      <c r="E18" s="3146" t="s">
        <v>691</v>
      </c>
      <c r="F18" s="3146"/>
      <c r="G18" s="3146"/>
      <c r="H18" s="3146"/>
      <c r="I18" s="3146"/>
      <c r="J18" s="3146"/>
      <c r="K18" s="3146"/>
      <c r="L18" s="3146"/>
      <c r="M18" s="3146"/>
      <c r="N18" s="3146"/>
      <c r="O18" s="3146"/>
      <c r="P18" s="3146"/>
      <c r="Q18" s="3146"/>
      <c r="R18" s="3146"/>
      <c r="S18" s="3146"/>
      <c r="T18" s="3146"/>
      <c r="U18" s="3146"/>
      <c r="V18" s="3146"/>
      <c r="W18" s="3146"/>
      <c r="X18" s="3146"/>
      <c r="Y18" s="3146"/>
      <c r="Z18" s="3146"/>
      <c r="AB18" s="220"/>
      <c r="AD18" s="217" t="s">
        <v>487</v>
      </c>
      <c r="AE18" s="4182" t="s">
        <v>1295</v>
      </c>
      <c r="AF18" s="4182"/>
      <c r="AG18" s="4182"/>
      <c r="AH18" s="4182"/>
      <c r="AI18" s="4182"/>
      <c r="AJ18" s="4182"/>
      <c r="AK18" s="4182"/>
      <c r="AL18" s="4182"/>
      <c r="AM18" s="4182"/>
      <c r="AN18" s="236"/>
      <c r="AO18" s="16"/>
    </row>
    <row r="19" spans="1:46" ht="14.45" customHeight="1">
      <c r="A19" s="15"/>
      <c r="B19" s="16"/>
      <c r="E19" s="220"/>
      <c r="S19" s="220"/>
      <c r="T19" s="228"/>
      <c r="U19" s="228"/>
      <c r="V19" s="1"/>
      <c r="W19" s="232"/>
      <c r="X19" s="232"/>
      <c r="Y19" s="220"/>
      <c r="Z19" s="220"/>
      <c r="AA19" s="220"/>
      <c r="AB19" s="220"/>
      <c r="AD19" s="10"/>
      <c r="AE19" s="4182"/>
      <c r="AF19" s="4182"/>
      <c r="AG19" s="4182"/>
      <c r="AH19" s="4182"/>
      <c r="AI19" s="4182"/>
      <c r="AJ19" s="4182"/>
      <c r="AK19" s="4182"/>
      <c r="AL19" s="4182"/>
      <c r="AM19" s="4182"/>
      <c r="AN19" s="168"/>
      <c r="AO19" s="16"/>
    </row>
    <row r="20" spans="1:46" ht="14.45" customHeight="1">
      <c r="A20" s="15"/>
      <c r="B20" s="16"/>
      <c r="D20" s="209" t="s">
        <v>450</v>
      </c>
      <c r="E20" s="3146" t="s">
        <v>692</v>
      </c>
      <c r="F20" s="3146"/>
      <c r="G20" s="3146"/>
      <c r="H20" s="3146"/>
      <c r="I20" s="3146"/>
      <c r="J20" s="3146"/>
      <c r="K20" s="3146"/>
      <c r="L20" s="3146"/>
      <c r="M20" s="3146"/>
      <c r="N20" s="3146"/>
      <c r="O20" s="3146"/>
      <c r="P20" s="3146"/>
      <c r="Q20" s="3146"/>
      <c r="R20" s="3146"/>
      <c r="S20" s="3146"/>
      <c r="T20" s="3146"/>
      <c r="U20" s="3146"/>
      <c r="V20" s="3146"/>
      <c r="W20" s="3146"/>
      <c r="X20" s="3146"/>
      <c r="Y20" s="3146"/>
      <c r="Z20" s="3146"/>
      <c r="AA20" s="3146"/>
      <c r="AB20" s="3146"/>
      <c r="AD20" s="10"/>
      <c r="AF20" s="167"/>
      <c r="AG20" s="167"/>
      <c r="AH20" s="167"/>
      <c r="AI20" s="167"/>
      <c r="AJ20" s="167"/>
      <c r="AK20" s="167"/>
      <c r="AL20" s="167"/>
      <c r="AM20" s="167"/>
      <c r="AN20" s="168"/>
      <c r="AO20" s="16"/>
    </row>
    <row r="21" spans="1:46" ht="14.45" customHeight="1">
      <c r="A21" s="15"/>
      <c r="B21" s="16"/>
      <c r="AB21" s="229"/>
      <c r="AD21" s="219" t="s">
        <v>127</v>
      </c>
      <c r="AE21" s="4194" t="s">
        <v>862</v>
      </c>
      <c r="AF21" s="4194"/>
      <c r="AG21" s="4194"/>
      <c r="AH21" s="4194"/>
      <c r="AI21" s="4194"/>
      <c r="AJ21" s="4194"/>
      <c r="AK21" s="4194"/>
      <c r="AL21" s="4194"/>
      <c r="AM21" s="4194"/>
      <c r="AN21" s="15"/>
      <c r="AO21" s="16"/>
    </row>
    <row r="22" spans="1:46" ht="14.45" customHeight="1">
      <c r="A22" s="15"/>
      <c r="B22" s="16"/>
      <c r="AA22" s="220"/>
      <c r="AB22" s="229"/>
      <c r="AD22" s="9"/>
      <c r="AE22" s="220"/>
      <c r="AN22" s="15"/>
      <c r="AO22" s="16"/>
    </row>
    <row r="23" spans="1:46" ht="14.45" customHeight="1">
      <c r="B23" s="16"/>
      <c r="D23" s="209" t="s">
        <v>451</v>
      </c>
      <c r="E23" s="3146" t="s">
        <v>799</v>
      </c>
      <c r="F23" s="3146"/>
      <c r="G23" s="3146"/>
      <c r="H23" s="3146"/>
      <c r="I23" s="3146"/>
      <c r="J23" s="3146"/>
      <c r="K23" s="3146"/>
      <c r="L23" s="3146"/>
      <c r="M23" s="3146"/>
      <c r="N23" s="3146"/>
      <c r="O23" s="3146"/>
      <c r="P23" s="3146"/>
      <c r="Q23" s="3146"/>
      <c r="R23" s="3146"/>
      <c r="S23" s="3146"/>
      <c r="T23" s="3146"/>
      <c r="U23" s="3146"/>
      <c r="V23" s="3146"/>
      <c r="W23" s="3146"/>
      <c r="X23" s="3146"/>
      <c r="Y23" s="3146"/>
      <c r="Z23" s="3146"/>
      <c r="AA23" s="3146"/>
      <c r="AB23" s="3146"/>
      <c r="AD23" s="9"/>
      <c r="AE23" s="220"/>
      <c r="AN23" s="15"/>
      <c r="AO23" s="16"/>
    </row>
    <row r="24" spans="1:46" ht="14.45" customHeight="1">
      <c r="B24" s="16"/>
      <c r="AB24" s="229"/>
      <c r="AD24" s="9"/>
      <c r="AE24" s="220"/>
      <c r="AN24" s="15"/>
      <c r="AO24" s="16"/>
    </row>
    <row r="25" spans="1:46" ht="14.45" customHeight="1">
      <c r="B25" s="16"/>
      <c r="D25" s="209" t="s">
        <v>452</v>
      </c>
      <c r="E25" s="3146" t="s">
        <v>693</v>
      </c>
      <c r="F25" s="3146"/>
      <c r="G25" s="3146"/>
      <c r="H25" s="3146"/>
      <c r="I25" s="3146"/>
      <c r="J25" s="3146"/>
      <c r="K25" s="3146"/>
      <c r="L25" s="3146"/>
      <c r="M25" s="3146"/>
      <c r="N25" s="3146"/>
      <c r="O25" s="3146"/>
      <c r="P25" s="3146"/>
      <c r="Q25" s="3146"/>
      <c r="R25" s="3146"/>
      <c r="S25" s="3146"/>
      <c r="T25" s="3146"/>
      <c r="U25" s="3146"/>
      <c r="V25" s="3146"/>
      <c r="W25" s="3146"/>
      <c r="X25" s="3146"/>
      <c r="Y25" s="3146"/>
      <c r="Z25" s="3146"/>
      <c r="AA25" s="3146"/>
      <c r="AB25" s="3146"/>
      <c r="AD25" s="9"/>
      <c r="AE25" s="220"/>
      <c r="AN25" s="15"/>
      <c r="AO25" s="16"/>
    </row>
    <row r="26" spans="1:46" ht="14.45" customHeight="1">
      <c r="B26" s="16"/>
      <c r="E26" s="53"/>
      <c r="F26" s="53"/>
      <c r="G26" s="53"/>
      <c r="H26" s="53"/>
      <c r="I26" s="53"/>
      <c r="J26" s="53"/>
      <c r="K26" s="53"/>
      <c r="L26" s="53"/>
      <c r="M26" s="53"/>
      <c r="N26" s="53"/>
      <c r="O26" s="53"/>
      <c r="P26" s="53"/>
      <c r="Q26" s="53"/>
      <c r="R26" s="53"/>
      <c r="S26" s="53"/>
      <c r="T26" s="53"/>
      <c r="U26" s="53"/>
      <c r="V26" s="53"/>
      <c r="W26" s="53"/>
      <c r="X26" s="53"/>
      <c r="Y26" s="53"/>
      <c r="Z26" s="53"/>
      <c r="AB26" s="229"/>
      <c r="AD26" s="9"/>
      <c r="AE26" s="220"/>
      <c r="AN26" s="15"/>
      <c r="AO26" s="16"/>
    </row>
    <row r="27" spans="1:46" ht="14.45" customHeight="1">
      <c r="B27" s="16"/>
      <c r="AB27" s="222"/>
      <c r="AD27" s="9"/>
      <c r="AE27" s="220"/>
      <c r="AN27" s="15"/>
      <c r="AO27" s="16"/>
    </row>
    <row r="28" spans="1:46" ht="14.45" customHeight="1">
      <c r="B28" s="16"/>
      <c r="D28" s="234" t="s">
        <v>695</v>
      </c>
      <c r="E28" s="2255" t="s">
        <v>863</v>
      </c>
      <c r="F28" s="2255"/>
      <c r="G28" s="2255"/>
      <c r="H28" s="2255"/>
      <c r="I28" s="2255"/>
      <c r="J28" s="2255"/>
      <c r="K28" s="2255"/>
      <c r="L28" s="2255"/>
      <c r="M28" s="2255"/>
      <c r="N28" s="2255"/>
      <c r="O28" s="2255"/>
      <c r="P28" s="2255"/>
      <c r="Q28" s="2255"/>
      <c r="R28" s="2255"/>
      <c r="S28" s="2255"/>
      <c r="T28" s="2255"/>
      <c r="U28" s="2255"/>
      <c r="V28" s="2255"/>
      <c r="W28" s="2255"/>
      <c r="X28" s="2255"/>
      <c r="Y28" s="2255"/>
      <c r="Z28" s="2255"/>
      <c r="AA28" s="2255"/>
      <c r="AB28" s="2255"/>
      <c r="AC28" s="14"/>
      <c r="AD28" s="9"/>
      <c r="AE28" s="220"/>
      <c r="AN28" s="15"/>
      <c r="AO28" s="16"/>
    </row>
    <row r="29" spans="1:46" ht="14.45" customHeight="1">
      <c r="B29" s="16"/>
      <c r="E29" s="2255"/>
      <c r="F29" s="2255"/>
      <c r="G29" s="2255"/>
      <c r="H29" s="2255"/>
      <c r="I29" s="2255"/>
      <c r="J29" s="2255"/>
      <c r="K29" s="2255"/>
      <c r="L29" s="2255"/>
      <c r="M29" s="2255"/>
      <c r="N29" s="2255"/>
      <c r="O29" s="2255"/>
      <c r="P29" s="2255"/>
      <c r="Q29" s="2255"/>
      <c r="R29" s="2255"/>
      <c r="S29" s="2255"/>
      <c r="T29" s="2255"/>
      <c r="U29" s="2255"/>
      <c r="V29" s="2255"/>
      <c r="W29" s="2255"/>
      <c r="X29" s="2255"/>
      <c r="Y29" s="2255"/>
      <c r="Z29" s="2255"/>
      <c r="AA29" s="2255"/>
      <c r="AB29" s="2255"/>
      <c r="AD29" s="9"/>
      <c r="AE29" s="220"/>
      <c r="AN29" s="15"/>
      <c r="AO29" s="16"/>
    </row>
    <row r="30" spans="1:46" ht="14.45" customHeight="1">
      <c r="A30" s="220"/>
      <c r="B30" s="13"/>
      <c r="C30" s="220"/>
      <c r="AD30" s="10"/>
      <c r="AN30" s="174"/>
      <c r="AO30" s="16"/>
    </row>
    <row r="31" spans="1:46" ht="14.45" customHeight="1">
      <c r="A31" s="220"/>
      <c r="B31" s="13"/>
      <c r="C31" s="220"/>
      <c r="D31" s="209" t="s">
        <v>864</v>
      </c>
      <c r="E31" s="2252" t="s">
        <v>865</v>
      </c>
      <c r="F31" s="2252"/>
      <c r="G31" s="2252"/>
      <c r="H31" s="2252"/>
      <c r="I31" s="2252"/>
      <c r="J31" s="2252"/>
      <c r="K31" s="2252"/>
      <c r="L31" s="2252"/>
      <c r="M31" s="2252"/>
      <c r="N31" s="2252"/>
      <c r="O31" s="2252"/>
      <c r="P31" s="2252"/>
      <c r="Q31" s="2252"/>
      <c r="R31" s="2252"/>
      <c r="S31" s="2252"/>
      <c r="T31" s="2252"/>
      <c r="U31" s="2252"/>
      <c r="V31" s="2252"/>
      <c r="W31" s="2252"/>
      <c r="X31" s="2252"/>
      <c r="Y31" s="2252"/>
      <c r="Z31" s="2252"/>
      <c r="AD31" s="10"/>
      <c r="AN31" s="174"/>
      <c r="AO31" s="16"/>
    </row>
    <row r="32" spans="1:46" ht="14.1" customHeight="1">
      <c r="A32" s="220"/>
      <c r="B32" s="13"/>
      <c r="AD32" s="10"/>
      <c r="AN32" s="15"/>
      <c r="AO32" s="16"/>
    </row>
    <row r="33" spans="1:41" ht="14.1" customHeight="1">
      <c r="A33" s="220"/>
      <c r="B33" s="13"/>
      <c r="D33" s="209" t="s">
        <v>409</v>
      </c>
      <c r="E33" s="3146" t="s">
        <v>694</v>
      </c>
      <c r="F33" s="3146"/>
      <c r="G33" s="3146"/>
      <c r="H33" s="3146"/>
      <c r="I33" s="3146"/>
      <c r="J33" s="3146"/>
      <c r="K33" s="3146"/>
      <c r="L33" s="3146"/>
      <c r="M33" s="3146"/>
      <c r="N33" s="3146"/>
      <c r="O33" s="3146"/>
      <c r="P33" s="3146"/>
      <c r="Q33" s="3146"/>
      <c r="R33" s="3146"/>
      <c r="S33" s="3146"/>
      <c r="T33" s="3146"/>
      <c r="U33" s="3146"/>
      <c r="V33" s="3146"/>
      <c r="W33" s="3146"/>
      <c r="X33" s="3146"/>
      <c r="Y33" s="3146"/>
      <c r="Z33" s="3146"/>
      <c r="AB33" s="220"/>
      <c r="AC33" s="42"/>
      <c r="AD33" s="41"/>
      <c r="AE33" s="41"/>
      <c r="AF33" s="41"/>
      <c r="AG33" s="41"/>
      <c r="AH33" s="41"/>
      <c r="AI33" s="41"/>
      <c r="AJ33" s="41"/>
      <c r="AK33" s="41"/>
      <c r="AL33" s="41"/>
      <c r="AM33" s="41"/>
      <c r="AN33" s="15"/>
      <c r="AO33" s="16"/>
    </row>
    <row r="34" spans="1:41" ht="14.1" customHeight="1">
      <c r="A34" s="220"/>
      <c r="B34" s="13"/>
      <c r="D34" s="3145" t="s">
        <v>757</v>
      </c>
      <c r="E34" s="3145"/>
      <c r="F34" s="4195" t="s">
        <v>816</v>
      </c>
      <c r="G34" s="4195"/>
      <c r="H34" s="4195"/>
      <c r="I34" s="4195"/>
      <c r="J34" s="4195"/>
      <c r="K34" s="4195"/>
      <c r="L34" s="4195"/>
      <c r="M34" s="4195"/>
      <c r="N34" s="4195"/>
      <c r="O34" s="4195"/>
      <c r="P34" s="4195"/>
      <c r="Q34" s="4195"/>
      <c r="R34" s="4195"/>
      <c r="S34" s="4195"/>
      <c r="T34" s="4195"/>
      <c r="U34" s="4195"/>
      <c r="V34" s="4195"/>
      <c r="W34" s="4195"/>
      <c r="X34" s="4195"/>
      <c r="Y34" s="4195"/>
      <c r="Z34" s="4195"/>
      <c r="AA34" s="4195"/>
      <c r="AB34" s="4195"/>
      <c r="AC34" s="4195"/>
      <c r="AD34" s="4195"/>
      <c r="AE34" s="4195"/>
      <c r="AF34" s="4195"/>
      <c r="AG34" s="4195"/>
      <c r="AH34" s="4195"/>
      <c r="AI34" s="4195"/>
      <c r="AJ34" s="4195"/>
      <c r="AK34" s="4195"/>
      <c r="AL34" s="4195"/>
      <c r="AM34" s="4195"/>
      <c r="AN34" s="15"/>
      <c r="AO34" s="16"/>
    </row>
    <row r="35" spans="1:41" ht="19.5" customHeight="1">
      <c r="A35" s="220"/>
      <c r="B35" s="13"/>
      <c r="C35" s="4196" t="s">
        <v>269</v>
      </c>
      <c r="D35" s="4197"/>
      <c r="E35" s="4197"/>
      <c r="F35" s="4197"/>
      <c r="G35" s="4197"/>
      <c r="H35" s="4197"/>
      <c r="I35" s="4197"/>
      <c r="J35" s="4198" t="s">
        <v>1141</v>
      </c>
      <c r="K35" s="4199"/>
      <c r="L35" s="4199"/>
      <c r="M35" s="4203" t="s">
        <v>1143</v>
      </c>
      <c r="N35" s="4204"/>
      <c r="O35" s="4204"/>
      <c r="P35" s="4204"/>
      <c r="Q35" s="4204"/>
      <c r="R35" s="4204"/>
      <c r="S35" s="4204"/>
      <c r="T35" s="4204"/>
      <c r="U35" s="4204"/>
      <c r="V35" s="4204"/>
      <c r="W35" s="4204"/>
      <c r="X35" s="4204"/>
      <c r="Y35" s="4204"/>
      <c r="Z35" s="4204"/>
      <c r="AA35" s="4204"/>
      <c r="AB35" s="4204"/>
      <c r="AC35" s="4204"/>
      <c r="AD35" s="4204"/>
      <c r="AE35" s="4204"/>
      <c r="AF35" s="4204"/>
      <c r="AG35" s="4204"/>
      <c r="AH35" s="4204"/>
      <c r="AI35" s="4204"/>
      <c r="AJ35" s="4204"/>
      <c r="AK35" s="4204"/>
      <c r="AL35" s="4204"/>
      <c r="AM35" s="4205"/>
      <c r="AN35" s="174"/>
      <c r="AO35" s="16"/>
    </row>
    <row r="36" spans="1:41" ht="19.5" customHeight="1">
      <c r="A36" s="220"/>
      <c r="B36" s="13"/>
      <c r="C36" s="4212" t="s">
        <v>270</v>
      </c>
      <c r="D36" s="4213"/>
      <c r="E36" s="4213"/>
      <c r="F36" s="4213"/>
      <c r="G36" s="4213"/>
      <c r="H36" s="4213"/>
      <c r="I36" s="4214"/>
      <c r="J36" s="4200"/>
      <c r="K36" s="3359"/>
      <c r="L36" s="3359"/>
      <c r="M36" s="4206"/>
      <c r="N36" s="4207"/>
      <c r="O36" s="4207"/>
      <c r="P36" s="4207"/>
      <c r="Q36" s="4207"/>
      <c r="R36" s="4207"/>
      <c r="S36" s="4207"/>
      <c r="T36" s="4207"/>
      <c r="U36" s="4207"/>
      <c r="V36" s="4207"/>
      <c r="W36" s="4207"/>
      <c r="X36" s="4207"/>
      <c r="Y36" s="4207"/>
      <c r="Z36" s="4207"/>
      <c r="AA36" s="4207"/>
      <c r="AB36" s="4207"/>
      <c r="AC36" s="4207"/>
      <c r="AD36" s="4207"/>
      <c r="AE36" s="4207"/>
      <c r="AF36" s="4207"/>
      <c r="AG36" s="4207"/>
      <c r="AH36" s="4207"/>
      <c r="AI36" s="4207"/>
      <c r="AJ36" s="4207"/>
      <c r="AK36" s="4207"/>
      <c r="AL36" s="4207"/>
      <c r="AM36" s="4208"/>
      <c r="AN36" s="174"/>
      <c r="AO36" s="16"/>
    </row>
    <row r="37" spans="1:41" ht="19.5" customHeight="1">
      <c r="A37" s="220"/>
      <c r="B37" s="13"/>
      <c r="C37" s="4201" t="s">
        <v>1184</v>
      </c>
      <c r="D37" s="4202"/>
      <c r="E37" s="4202"/>
      <c r="F37" s="4202"/>
      <c r="G37" s="4202"/>
      <c r="H37" s="4202"/>
      <c r="I37" s="4215"/>
      <c r="J37" s="4201"/>
      <c r="K37" s="4202"/>
      <c r="L37" s="4202"/>
      <c r="M37" s="4209"/>
      <c r="N37" s="4210"/>
      <c r="O37" s="4210"/>
      <c r="P37" s="4210"/>
      <c r="Q37" s="4210"/>
      <c r="R37" s="4210"/>
      <c r="S37" s="4210"/>
      <c r="T37" s="4210"/>
      <c r="U37" s="4210"/>
      <c r="V37" s="4210"/>
      <c r="W37" s="4210"/>
      <c r="X37" s="4210"/>
      <c r="Y37" s="4210"/>
      <c r="Z37" s="4210"/>
      <c r="AA37" s="4210"/>
      <c r="AB37" s="4210"/>
      <c r="AC37" s="4210"/>
      <c r="AD37" s="4210"/>
      <c r="AE37" s="4210"/>
      <c r="AF37" s="4210"/>
      <c r="AG37" s="4210"/>
      <c r="AH37" s="4210"/>
      <c r="AI37" s="4210"/>
      <c r="AJ37" s="4210"/>
      <c r="AK37" s="4210"/>
      <c r="AL37" s="4210"/>
      <c r="AM37" s="4211"/>
      <c r="AN37" s="174"/>
      <c r="AO37" s="16"/>
    </row>
    <row r="38" spans="1:41" ht="19.5" customHeight="1">
      <c r="A38" s="220"/>
      <c r="B38" s="13"/>
      <c r="C38" s="4216"/>
      <c r="D38" s="4217"/>
      <c r="E38" s="4217"/>
      <c r="F38" s="4217"/>
      <c r="G38" s="4217"/>
      <c r="H38" s="4217"/>
      <c r="I38" s="4218"/>
      <c r="J38" s="4219"/>
      <c r="K38" s="4220"/>
      <c r="L38" s="4220"/>
      <c r="M38" s="276" t="s">
        <v>462</v>
      </c>
      <c r="N38" s="4225"/>
      <c r="O38" s="4226"/>
      <c r="P38" s="4226"/>
      <c r="Q38" s="4226"/>
      <c r="R38" s="4226"/>
      <c r="S38" s="4226"/>
      <c r="T38" s="4226"/>
      <c r="U38" s="4226"/>
      <c r="V38" s="4226"/>
      <c r="W38" s="4226"/>
      <c r="X38" s="4226"/>
      <c r="Y38" s="4226"/>
      <c r="Z38" s="4226"/>
      <c r="AA38" s="4226"/>
      <c r="AB38" s="4226"/>
      <c r="AC38" s="4226"/>
      <c r="AD38" s="4226"/>
      <c r="AE38" s="4226"/>
      <c r="AF38" s="4226"/>
      <c r="AG38" s="4226"/>
      <c r="AH38" s="4226"/>
      <c r="AI38" s="4226"/>
      <c r="AJ38" s="4226"/>
      <c r="AK38" s="4226"/>
      <c r="AL38" s="4226"/>
      <c r="AM38" s="4227"/>
      <c r="AN38" s="174"/>
      <c r="AO38" s="16"/>
    </row>
    <row r="39" spans="1:41" ht="19.5" customHeight="1">
      <c r="A39" s="220"/>
      <c r="B39" s="13"/>
      <c r="C39" s="4228"/>
      <c r="D39" s="4229"/>
      <c r="E39" s="4229"/>
      <c r="F39" s="280" t="s">
        <v>271</v>
      </c>
      <c r="G39" s="4229"/>
      <c r="H39" s="4229"/>
      <c r="I39" s="4230"/>
      <c r="J39" s="4221"/>
      <c r="K39" s="4222"/>
      <c r="L39" s="4222"/>
      <c r="M39" s="277" t="s">
        <v>460</v>
      </c>
      <c r="N39" s="4231"/>
      <c r="O39" s="4232"/>
      <c r="P39" s="4232"/>
      <c r="Q39" s="4232"/>
      <c r="R39" s="4232"/>
      <c r="S39" s="4232"/>
      <c r="T39" s="4232"/>
      <c r="U39" s="4232"/>
      <c r="V39" s="4232"/>
      <c r="W39" s="4232"/>
      <c r="X39" s="4232"/>
      <c r="Y39" s="4232"/>
      <c r="Z39" s="4232"/>
      <c r="AA39" s="4232"/>
      <c r="AB39" s="4232"/>
      <c r="AC39" s="4232"/>
      <c r="AD39" s="4232"/>
      <c r="AE39" s="4232"/>
      <c r="AF39" s="4232"/>
      <c r="AG39" s="4232"/>
      <c r="AH39" s="4232"/>
      <c r="AI39" s="4232"/>
      <c r="AJ39" s="4232"/>
      <c r="AK39" s="4232"/>
      <c r="AL39" s="4232"/>
      <c r="AM39" s="4233"/>
      <c r="AN39" s="174"/>
      <c r="AO39" s="16"/>
    </row>
    <row r="40" spans="1:41" ht="19.5" customHeight="1">
      <c r="A40" s="220"/>
      <c r="B40" s="13"/>
      <c r="C40" s="4234"/>
      <c r="D40" s="4235"/>
      <c r="E40" s="4235"/>
      <c r="F40" s="4235"/>
      <c r="G40" s="4235"/>
      <c r="H40" s="4235"/>
      <c r="I40" s="4236"/>
      <c r="J40" s="4223"/>
      <c r="K40" s="4224"/>
      <c r="L40" s="4224"/>
      <c r="M40" s="281" t="s">
        <v>461</v>
      </c>
      <c r="N40" s="4237"/>
      <c r="O40" s="3338"/>
      <c r="P40" s="3338"/>
      <c r="Q40" s="3338"/>
      <c r="R40" s="3338"/>
      <c r="S40" s="3338"/>
      <c r="T40" s="3338"/>
      <c r="U40" s="3338"/>
      <c r="V40" s="3338"/>
      <c r="W40" s="3338"/>
      <c r="X40" s="3338"/>
      <c r="Y40" s="3338"/>
      <c r="Z40" s="3338"/>
      <c r="AA40" s="3338"/>
      <c r="AB40" s="3338"/>
      <c r="AC40" s="3338"/>
      <c r="AD40" s="3338"/>
      <c r="AE40" s="3338"/>
      <c r="AF40" s="3338"/>
      <c r="AG40" s="3338"/>
      <c r="AH40" s="3338"/>
      <c r="AI40" s="3338"/>
      <c r="AJ40" s="3338"/>
      <c r="AK40" s="3338"/>
      <c r="AL40" s="3338"/>
      <c r="AM40" s="4238"/>
      <c r="AN40" s="174"/>
      <c r="AO40" s="16"/>
    </row>
    <row r="41" spans="1:41" ht="19.5" customHeight="1">
      <c r="A41" s="220"/>
      <c r="B41" s="13"/>
      <c r="C41" s="4216"/>
      <c r="D41" s="4217"/>
      <c r="E41" s="4217"/>
      <c r="F41" s="4217"/>
      <c r="G41" s="4217"/>
      <c r="H41" s="4217"/>
      <c r="I41" s="4218"/>
      <c r="J41" s="4219"/>
      <c r="K41" s="4220"/>
      <c r="L41" s="4220"/>
      <c r="M41" s="276" t="s">
        <v>462</v>
      </c>
      <c r="N41" s="4225"/>
      <c r="O41" s="4226"/>
      <c r="P41" s="4226"/>
      <c r="Q41" s="4226"/>
      <c r="R41" s="4226"/>
      <c r="S41" s="4226"/>
      <c r="T41" s="4226"/>
      <c r="U41" s="4226"/>
      <c r="V41" s="4226"/>
      <c r="W41" s="4226"/>
      <c r="X41" s="4226"/>
      <c r="Y41" s="4226"/>
      <c r="Z41" s="4226"/>
      <c r="AA41" s="4226"/>
      <c r="AB41" s="4226"/>
      <c r="AC41" s="4226"/>
      <c r="AD41" s="4226"/>
      <c r="AE41" s="4226"/>
      <c r="AF41" s="4226"/>
      <c r="AG41" s="4226"/>
      <c r="AH41" s="4226"/>
      <c r="AI41" s="4226"/>
      <c r="AJ41" s="4226"/>
      <c r="AK41" s="4226"/>
      <c r="AL41" s="4226"/>
      <c r="AM41" s="4227"/>
      <c r="AN41" s="174"/>
      <c r="AO41" s="16"/>
    </row>
    <row r="42" spans="1:41" ht="19.5" customHeight="1">
      <c r="A42" s="220"/>
      <c r="B42" s="13"/>
      <c r="C42" s="4228"/>
      <c r="D42" s="4229"/>
      <c r="E42" s="4229"/>
      <c r="F42" s="280" t="s">
        <v>271</v>
      </c>
      <c r="G42" s="4229"/>
      <c r="H42" s="4229"/>
      <c r="I42" s="4230"/>
      <c r="J42" s="4221"/>
      <c r="K42" s="4222"/>
      <c r="L42" s="4222"/>
      <c r="M42" s="277" t="s">
        <v>460</v>
      </c>
      <c r="N42" s="4231"/>
      <c r="O42" s="4232"/>
      <c r="P42" s="4232"/>
      <c r="Q42" s="4232"/>
      <c r="R42" s="4232"/>
      <c r="S42" s="4232"/>
      <c r="T42" s="4232"/>
      <c r="U42" s="4232"/>
      <c r="V42" s="4232"/>
      <c r="W42" s="4232"/>
      <c r="X42" s="4232"/>
      <c r="Y42" s="4232"/>
      <c r="Z42" s="4232"/>
      <c r="AA42" s="4232"/>
      <c r="AB42" s="4232"/>
      <c r="AC42" s="4232"/>
      <c r="AD42" s="4232"/>
      <c r="AE42" s="4232"/>
      <c r="AF42" s="4232"/>
      <c r="AG42" s="4232"/>
      <c r="AH42" s="4232"/>
      <c r="AI42" s="4232"/>
      <c r="AJ42" s="4232"/>
      <c r="AK42" s="4232"/>
      <c r="AL42" s="4232"/>
      <c r="AM42" s="4233"/>
      <c r="AN42" s="174"/>
      <c r="AO42" s="16"/>
    </row>
    <row r="43" spans="1:41" ht="19.5" customHeight="1">
      <c r="A43" s="220"/>
      <c r="B43" s="13"/>
      <c r="C43" s="4234"/>
      <c r="D43" s="4235"/>
      <c r="E43" s="4235"/>
      <c r="F43" s="4235"/>
      <c r="G43" s="4235"/>
      <c r="H43" s="4235"/>
      <c r="I43" s="4236"/>
      <c r="J43" s="4223"/>
      <c r="K43" s="4224"/>
      <c r="L43" s="4224"/>
      <c r="M43" s="281" t="s">
        <v>461</v>
      </c>
      <c r="N43" s="4237"/>
      <c r="O43" s="3338"/>
      <c r="P43" s="3338"/>
      <c r="Q43" s="3338"/>
      <c r="R43" s="3338"/>
      <c r="S43" s="3338"/>
      <c r="T43" s="3338"/>
      <c r="U43" s="3338"/>
      <c r="V43" s="3338"/>
      <c r="W43" s="3338"/>
      <c r="X43" s="3338"/>
      <c r="Y43" s="3338"/>
      <c r="Z43" s="3338"/>
      <c r="AA43" s="3338"/>
      <c r="AB43" s="3338"/>
      <c r="AC43" s="3338"/>
      <c r="AD43" s="3338"/>
      <c r="AE43" s="3338"/>
      <c r="AF43" s="3338"/>
      <c r="AG43" s="3338"/>
      <c r="AH43" s="3338"/>
      <c r="AI43" s="3338"/>
      <c r="AJ43" s="3338"/>
      <c r="AK43" s="3338"/>
      <c r="AL43" s="3338"/>
      <c r="AM43" s="4238"/>
      <c r="AN43" s="174"/>
      <c r="AO43" s="16"/>
    </row>
    <row r="44" spans="1:41" ht="19.5" customHeight="1">
      <c r="A44" s="220"/>
      <c r="B44" s="13"/>
      <c r="C44" s="4216"/>
      <c r="D44" s="4217"/>
      <c r="E44" s="4217"/>
      <c r="F44" s="4217"/>
      <c r="G44" s="4217"/>
      <c r="H44" s="4217"/>
      <c r="I44" s="4218"/>
      <c r="J44" s="4219"/>
      <c r="K44" s="4220"/>
      <c r="L44" s="4220"/>
      <c r="M44" s="276" t="s">
        <v>462</v>
      </c>
      <c r="N44" s="4225"/>
      <c r="O44" s="4226"/>
      <c r="P44" s="4226"/>
      <c r="Q44" s="4226"/>
      <c r="R44" s="4226"/>
      <c r="S44" s="4226"/>
      <c r="T44" s="4226"/>
      <c r="U44" s="4226"/>
      <c r="V44" s="4226"/>
      <c r="W44" s="4226"/>
      <c r="X44" s="4226"/>
      <c r="Y44" s="4226"/>
      <c r="Z44" s="4226"/>
      <c r="AA44" s="4226"/>
      <c r="AB44" s="4226"/>
      <c r="AC44" s="4226"/>
      <c r="AD44" s="4226"/>
      <c r="AE44" s="4226"/>
      <c r="AF44" s="4226"/>
      <c r="AG44" s="4226"/>
      <c r="AH44" s="4226"/>
      <c r="AI44" s="4226"/>
      <c r="AJ44" s="4226"/>
      <c r="AK44" s="4226"/>
      <c r="AL44" s="4226"/>
      <c r="AM44" s="4227"/>
      <c r="AN44" s="174"/>
      <c r="AO44" s="16"/>
    </row>
    <row r="45" spans="1:41" ht="19.5" customHeight="1">
      <c r="A45" s="220"/>
      <c r="B45" s="13"/>
      <c r="C45" s="4228"/>
      <c r="D45" s="4229"/>
      <c r="E45" s="4229"/>
      <c r="F45" s="280" t="s">
        <v>271</v>
      </c>
      <c r="G45" s="4229"/>
      <c r="H45" s="4229"/>
      <c r="I45" s="4230"/>
      <c r="J45" s="4221"/>
      <c r="K45" s="4222"/>
      <c r="L45" s="4222"/>
      <c r="M45" s="277" t="s">
        <v>460</v>
      </c>
      <c r="N45" s="4231"/>
      <c r="O45" s="4232"/>
      <c r="P45" s="4232"/>
      <c r="Q45" s="4232"/>
      <c r="R45" s="4232"/>
      <c r="S45" s="4232"/>
      <c r="T45" s="4232"/>
      <c r="U45" s="4232"/>
      <c r="V45" s="4232"/>
      <c r="W45" s="4232"/>
      <c r="X45" s="4232"/>
      <c r="Y45" s="4232"/>
      <c r="Z45" s="4232"/>
      <c r="AA45" s="4232"/>
      <c r="AB45" s="4232"/>
      <c r="AC45" s="4232"/>
      <c r="AD45" s="4232"/>
      <c r="AE45" s="4232"/>
      <c r="AF45" s="4232"/>
      <c r="AG45" s="4232"/>
      <c r="AH45" s="4232"/>
      <c r="AI45" s="4232"/>
      <c r="AJ45" s="4232"/>
      <c r="AK45" s="4232"/>
      <c r="AL45" s="4232"/>
      <c r="AM45" s="4233"/>
      <c r="AN45" s="174"/>
      <c r="AO45" s="16"/>
    </row>
    <row r="46" spans="1:41" ht="19.5" customHeight="1">
      <c r="A46" s="220"/>
      <c r="B46" s="13"/>
      <c r="C46" s="4234"/>
      <c r="D46" s="4235"/>
      <c r="E46" s="4235"/>
      <c r="F46" s="4235"/>
      <c r="G46" s="4235"/>
      <c r="H46" s="4235"/>
      <c r="I46" s="4236"/>
      <c r="J46" s="4223"/>
      <c r="K46" s="4224"/>
      <c r="L46" s="4224"/>
      <c r="M46" s="281" t="s">
        <v>461</v>
      </c>
      <c r="N46" s="4237"/>
      <c r="O46" s="3338"/>
      <c r="P46" s="3338"/>
      <c r="Q46" s="3338"/>
      <c r="R46" s="3338"/>
      <c r="S46" s="3338"/>
      <c r="T46" s="3338"/>
      <c r="U46" s="3338"/>
      <c r="V46" s="3338"/>
      <c r="W46" s="3338"/>
      <c r="X46" s="3338"/>
      <c r="Y46" s="3338"/>
      <c r="Z46" s="3338"/>
      <c r="AA46" s="3338"/>
      <c r="AB46" s="3338"/>
      <c r="AC46" s="3338"/>
      <c r="AD46" s="3338"/>
      <c r="AE46" s="3338"/>
      <c r="AF46" s="3338"/>
      <c r="AG46" s="3338"/>
      <c r="AH46" s="3338"/>
      <c r="AI46" s="3338"/>
      <c r="AJ46" s="3338"/>
      <c r="AK46" s="3338"/>
      <c r="AL46" s="3338"/>
      <c r="AM46" s="4238"/>
      <c r="AN46" s="174"/>
      <c r="AO46" s="16"/>
    </row>
    <row r="47" spans="1:41" ht="19.5" customHeight="1">
      <c r="A47" s="220"/>
      <c r="B47" s="13"/>
      <c r="C47" s="4216"/>
      <c r="D47" s="4217"/>
      <c r="E47" s="4217"/>
      <c r="F47" s="4217"/>
      <c r="G47" s="4217"/>
      <c r="H47" s="4217"/>
      <c r="I47" s="4218"/>
      <c r="J47" s="4219"/>
      <c r="K47" s="4220"/>
      <c r="L47" s="4220"/>
      <c r="M47" s="276" t="s">
        <v>462</v>
      </c>
      <c r="N47" s="4225"/>
      <c r="O47" s="4226"/>
      <c r="P47" s="4226"/>
      <c r="Q47" s="4226"/>
      <c r="R47" s="4226"/>
      <c r="S47" s="4226"/>
      <c r="T47" s="4226"/>
      <c r="U47" s="4226"/>
      <c r="V47" s="4226"/>
      <c r="W47" s="4226"/>
      <c r="X47" s="4226"/>
      <c r="Y47" s="4226"/>
      <c r="Z47" s="4226"/>
      <c r="AA47" s="4226"/>
      <c r="AB47" s="4226"/>
      <c r="AC47" s="4226"/>
      <c r="AD47" s="4226"/>
      <c r="AE47" s="4226"/>
      <c r="AF47" s="4226"/>
      <c r="AG47" s="4226"/>
      <c r="AH47" s="4226"/>
      <c r="AI47" s="4226"/>
      <c r="AJ47" s="4226"/>
      <c r="AK47" s="4226"/>
      <c r="AL47" s="4226"/>
      <c r="AM47" s="4227"/>
      <c r="AN47" s="174"/>
      <c r="AO47" s="16"/>
    </row>
    <row r="48" spans="1:41" ht="19.5" customHeight="1">
      <c r="A48" s="220"/>
      <c r="B48" s="13"/>
      <c r="C48" s="4228"/>
      <c r="D48" s="4229"/>
      <c r="E48" s="4229"/>
      <c r="F48" s="280" t="s">
        <v>271</v>
      </c>
      <c r="G48" s="4229"/>
      <c r="H48" s="4229"/>
      <c r="I48" s="4230"/>
      <c r="J48" s="4221"/>
      <c r="K48" s="4222"/>
      <c r="L48" s="4222"/>
      <c r="M48" s="277" t="s">
        <v>460</v>
      </c>
      <c r="N48" s="4231"/>
      <c r="O48" s="4232"/>
      <c r="P48" s="4232"/>
      <c r="Q48" s="4232"/>
      <c r="R48" s="4232"/>
      <c r="S48" s="4232"/>
      <c r="T48" s="4232"/>
      <c r="U48" s="4232"/>
      <c r="V48" s="4232"/>
      <c r="W48" s="4232"/>
      <c r="X48" s="4232"/>
      <c r="Y48" s="4232"/>
      <c r="Z48" s="4232"/>
      <c r="AA48" s="4232"/>
      <c r="AB48" s="4232"/>
      <c r="AC48" s="4232"/>
      <c r="AD48" s="4232"/>
      <c r="AE48" s="4232"/>
      <c r="AF48" s="4232"/>
      <c r="AG48" s="4232"/>
      <c r="AH48" s="4232"/>
      <c r="AI48" s="4232"/>
      <c r="AJ48" s="4232"/>
      <c r="AK48" s="4232"/>
      <c r="AL48" s="4232"/>
      <c r="AM48" s="4233"/>
      <c r="AN48" s="174"/>
      <c r="AO48" s="16"/>
    </row>
    <row r="49" spans="1:49" ht="19.5" customHeight="1">
      <c r="A49" s="220"/>
      <c r="B49" s="13"/>
      <c r="C49" s="4234"/>
      <c r="D49" s="4235"/>
      <c r="E49" s="4235"/>
      <c r="F49" s="4235"/>
      <c r="G49" s="4235"/>
      <c r="H49" s="4235"/>
      <c r="I49" s="4236"/>
      <c r="J49" s="4223"/>
      <c r="K49" s="4224"/>
      <c r="L49" s="4224"/>
      <c r="M49" s="281" t="s">
        <v>461</v>
      </c>
      <c r="N49" s="4237"/>
      <c r="O49" s="3338"/>
      <c r="P49" s="3338"/>
      <c r="Q49" s="3338"/>
      <c r="R49" s="3338"/>
      <c r="S49" s="3338"/>
      <c r="T49" s="3338"/>
      <c r="U49" s="3338"/>
      <c r="V49" s="3338"/>
      <c r="W49" s="3338"/>
      <c r="X49" s="3338"/>
      <c r="Y49" s="3338"/>
      <c r="Z49" s="3338"/>
      <c r="AA49" s="3338"/>
      <c r="AB49" s="3338"/>
      <c r="AC49" s="3338"/>
      <c r="AD49" s="3338"/>
      <c r="AE49" s="3338"/>
      <c r="AF49" s="3338"/>
      <c r="AG49" s="3338"/>
      <c r="AH49" s="3338"/>
      <c r="AI49" s="3338"/>
      <c r="AJ49" s="3338"/>
      <c r="AK49" s="3338"/>
      <c r="AL49" s="3338"/>
      <c r="AM49" s="4238"/>
      <c r="AN49" s="174"/>
      <c r="AO49" s="16"/>
    </row>
    <row r="50" spans="1:49" ht="19.5" customHeight="1">
      <c r="A50" s="220"/>
      <c r="B50" s="13"/>
      <c r="C50" s="4216"/>
      <c r="D50" s="4217"/>
      <c r="E50" s="4217"/>
      <c r="F50" s="4217"/>
      <c r="G50" s="4217"/>
      <c r="H50" s="4217"/>
      <c r="I50" s="4218"/>
      <c r="J50" s="4219"/>
      <c r="K50" s="4220"/>
      <c r="L50" s="4220"/>
      <c r="M50" s="276" t="s">
        <v>462</v>
      </c>
      <c r="N50" s="4225"/>
      <c r="O50" s="4226"/>
      <c r="P50" s="4226"/>
      <c r="Q50" s="4226"/>
      <c r="R50" s="4226"/>
      <c r="S50" s="4226"/>
      <c r="T50" s="4226"/>
      <c r="U50" s="4226"/>
      <c r="V50" s="4226"/>
      <c r="W50" s="4226"/>
      <c r="X50" s="4226"/>
      <c r="Y50" s="4226"/>
      <c r="Z50" s="4226"/>
      <c r="AA50" s="4226"/>
      <c r="AB50" s="4226"/>
      <c r="AC50" s="4226"/>
      <c r="AD50" s="4226"/>
      <c r="AE50" s="4226"/>
      <c r="AF50" s="4226"/>
      <c r="AG50" s="4226"/>
      <c r="AH50" s="4226"/>
      <c r="AI50" s="4226"/>
      <c r="AJ50" s="4226"/>
      <c r="AK50" s="4226"/>
      <c r="AL50" s="4226"/>
      <c r="AM50" s="4227"/>
      <c r="AN50" s="174"/>
      <c r="AO50" s="16"/>
    </row>
    <row r="51" spans="1:49" ht="19.5" customHeight="1">
      <c r="A51" s="220"/>
      <c r="B51" s="13"/>
      <c r="C51" s="4228"/>
      <c r="D51" s="4229"/>
      <c r="E51" s="4229"/>
      <c r="F51" s="280" t="s">
        <v>271</v>
      </c>
      <c r="G51" s="4229"/>
      <c r="H51" s="4229"/>
      <c r="I51" s="4230"/>
      <c r="J51" s="4221"/>
      <c r="K51" s="4222"/>
      <c r="L51" s="4222"/>
      <c r="M51" s="277" t="s">
        <v>460</v>
      </c>
      <c r="N51" s="4231"/>
      <c r="O51" s="4232"/>
      <c r="P51" s="4232"/>
      <c r="Q51" s="4232"/>
      <c r="R51" s="4232"/>
      <c r="S51" s="4232"/>
      <c r="T51" s="4232"/>
      <c r="U51" s="4232"/>
      <c r="V51" s="4232"/>
      <c r="W51" s="4232"/>
      <c r="X51" s="4232"/>
      <c r="Y51" s="4232"/>
      <c r="Z51" s="4232"/>
      <c r="AA51" s="4232"/>
      <c r="AB51" s="4232"/>
      <c r="AC51" s="4232"/>
      <c r="AD51" s="4232"/>
      <c r="AE51" s="4232"/>
      <c r="AF51" s="4232"/>
      <c r="AG51" s="4232"/>
      <c r="AH51" s="4232"/>
      <c r="AI51" s="4232"/>
      <c r="AJ51" s="4232"/>
      <c r="AK51" s="4232"/>
      <c r="AL51" s="4232"/>
      <c r="AM51" s="4233"/>
      <c r="AN51" s="173"/>
      <c r="AO51" s="13"/>
      <c r="AP51" s="220"/>
    </row>
    <row r="52" spans="1:49" ht="19.5" customHeight="1">
      <c r="A52" s="220"/>
      <c r="B52" s="13"/>
      <c r="C52" s="4234"/>
      <c r="D52" s="4235"/>
      <c r="E52" s="4235"/>
      <c r="F52" s="4235"/>
      <c r="G52" s="4235"/>
      <c r="H52" s="4235"/>
      <c r="I52" s="4236"/>
      <c r="J52" s="4223"/>
      <c r="K52" s="4224"/>
      <c r="L52" s="4224"/>
      <c r="M52" s="281" t="s">
        <v>461</v>
      </c>
      <c r="N52" s="4237"/>
      <c r="O52" s="3338"/>
      <c r="P52" s="3338"/>
      <c r="Q52" s="3338"/>
      <c r="R52" s="3338"/>
      <c r="S52" s="3338"/>
      <c r="T52" s="3338"/>
      <c r="U52" s="3338"/>
      <c r="V52" s="3338"/>
      <c r="W52" s="3338"/>
      <c r="X52" s="3338"/>
      <c r="Y52" s="3338"/>
      <c r="Z52" s="3338"/>
      <c r="AA52" s="3338"/>
      <c r="AB52" s="3338"/>
      <c r="AC52" s="3338"/>
      <c r="AD52" s="3338"/>
      <c r="AE52" s="3338"/>
      <c r="AF52" s="3338"/>
      <c r="AG52" s="3338"/>
      <c r="AH52" s="3338"/>
      <c r="AI52" s="3338"/>
      <c r="AJ52" s="3338"/>
      <c r="AK52" s="3338"/>
      <c r="AL52" s="3338"/>
      <c r="AM52" s="4238"/>
      <c r="AN52" s="173"/>
      <c r="AO52" s="13"/>
      <c r="AP52" s="220"/>
    </row>
    <row r="53" spans="1:49" ht="19.5" customHeight="1">
      <c r="A53" s="220"/>
      <c r="B53" s="13"/>
      <c r="C53" s="4216"/>
      <c r="D53" s="4217"/>
      <c r="E53" s="4217"/>
      <c r="F53" s="4217"/>
      <c r="G53" s="4217"/>
      <c r="H53" s="4217"/>
      <c r="I53" s="4218"/>
      <c r="J53" s="4219"/>
      <c r="K53" s="4220"/>
      <c r="L53" s="4220"/>
      <c r="M53" s="276" t="s">
        <v>462</v>
      </c>
      <c r="N53" s="4225"/>
      <c r="O53" s="4226"/>
      <c r="P53" s="4226"/>
      <c r="Q53" s="4226"/>
      <c r="R53" s="4226"/>
      <c r="S53" s="4226"/>
      <c r="T53" s="4226"/>
      <c r="U53" s="4226"/>
      <c r="V53" s="4226"/>
      <c r="W53" s="4226"/>
      <c r="X53" s="4226"/>
      <c r="Y53" s="4226"/>
      <c r="Z53" s="4226"/>
      <c r="AA53" s="4226"/>
      <c r="AB53" s="4226"/>
      <c r="AC53" s="4226"/>
      <c r="AD53" s="4226"/>
      <c r="AE53" s="4226"/>
      <c r="AF53" s="4226"/>
      <c r="AG53" s="4226"/>
      <c r="AH53" s="4226"/>
      <c r="AI53" s="4226"/>
      <c r="AJ53" s="4226"/>
      <c r="AK53" s="4226"/>
      <c r="AL53" s="4226"/>
      <c r="AM53" s="4227"/>
      <c r="AN53" s="173"/>
      <c r="AO53" s="13"/>
      <c r="AP53" s="220"/>
    </row>
    <row r="54" spans="1:49" ht="19.5" customHeight="1">
      <c r="A54" s="220"/>
      <c r="B54" s="13"/>
      <c r="C54" s="4228"/>
      <c r="D54" s="4229"/>
      <c r="E54" s="4229"/>
      <c r="F54" s="280" t="s">
        <v>271</v>
      </c>
      <c r="G54" s="4229"/>
      <c r="H54" s="4229"/>
      <c r="I54" s="4230"/>
      <c r="J54" s="4221"/>
      <c r="K54" s="4222"/>
      <c r="L54" s="4222"/>
      <c r="M54" s="277" t="s">
        <v>460</v>
      </c>
      <c r="N54" s="4231"/>
      <c r="O54" s="4232"/>
      <c r="P54" s="4232"/>
      <c r="Q54" s="4232"/>
      <c r="R54" s="4232"/>
      <c r="S54" s="4232"/>
      <c r="T54" s="4232"/>
      <c r="U54" s="4232"/>
      <c r="V54" s="4232"/>
      <c r="W54" s="4232"/>
      <c r="X54" s="4232"/>
      <c r="Y54" s="4232"/>
      <c r="Z54" s="4232"/>
      <c r="AA54" s="4232"/>
      <c r="AB54" s="4232"/>
      <c r="AC54" s="4232"/>
      <c r="AD54" s="4232"/>
      <c r="AE54" s="4232"/>
      <c r="AF54" s="4232"/>
      <c r="AG54" s="4232"/>
      <c r="AH54" s="4232"/>
      <c r="AI54" s="4232"/>
      <c r="AJ54" s="4232"/>
      <c r="AK54" s="4232"/>
      <c r="AL54" s="4232"/>
      <c r="AM54" s="4233"/>
      <c r="AN54" s="174"/>
      <c r="AO54" s="16"/>
    </row>
    <row r="55" spans="1:49" ht="19.5" customHeight="1">
      <c r="A55" s="220"/>
      <c r="B55" s="13"/>
      <c r="C55" s="4234"/>
      <c r="D55" s="4235"/>
      <c r="E55" s="4235"/>
      <c r="F55" s="4235"/>
      <c r="G55" s="4235"/>
      <c r="H55" s="4235"/>
      <c r="I55" s="4236"/>
      <c r="J55" s="4223"/>
      <c r="K55" s="4224"/>
      <c r="L55" s="4224"/>
      <c r="M55" s="281" t="s">
        <v>461</v>
      </c>
      <c r="N55" s="4237"/>
      <c r="O55" s="3338"/>
      <c r="P55" s="3338"/>
      <c r="Q55" s="3338"/>
      <c r="R55" s="3338"/>
      <c r="S55" s="3338"/>
      <c r="T55" s="3338"/>
      <c r="U55" s="3338"/>
      <c r="V55" s="3338"/>
      <c r="W55" s="3338"/>
      <c r="X55" s="3338"/>
      <c r="Y55" s="3338"/>
      <c r="Z55" s="3338"/>
      <c r="AA55" s="3338"/>
      <c r="AB55" s="3338"/>
      <c r="AC55" s="3338"/>
      <c r="AD55" s="3338"/>
      <c r="AE55" s="3338"/>
      <c r="AF55" s="3338"/>
      <c r="AG55" s="3338"/>
      <c r="AH55" s="3338"/>
      <c r="AI55" s="3338"/>
      <c r="AJ55" s="3338"/>
      <c r="AK55" s="3338"/>
      <c r="AL55" s="3338"/>
      <c r="AM55" s="4238"/>
      <c r="AN55" s="174"/>
      <c r="AO55" s="16"/>
    </row>
    <row r="56" spans="1:49" ht="14.1" customHeight="1">
      <c r="A56" s="220"/>
      <c r="B56" s="13"/>
      <c r="C56" s="220"/>
      <c r="D56" s="159" t="s">
        <v>150</v>
      </c>
      <c r="E56" s="3322" t="s">
        <v>638</v>
      </c>
      <c r="F56" s="3322"/>
      <c r="G56" s="3322"/>
      <c r="H56" s="3322"/>
      <c r="I56" s="3322"/>
      <c r="J56" s="4239"/>
      <c r="K56" s="4239"/>
      <c r="L56" s="4239"/>
      <c r="M56" s="4239"/>
      <c r="N56" s="4239"/>
      <c r="O56" s="4239"/>
      <c r="P56" s="4239"/>
      <c r="Q56" s="4239"/>
      <c r="R56" s="4239"/>
      <c r="S56" s="4239"/>
      <c r="T56" s="4239"/>
      <c r="U56" s="4239"/>
      <c r="V56" s="4239"/>
      <c r="W56" s="4239"/>
      <c r="X56" s="4239"/>
      <c r="Y56" s="4239"/>
      <c r="Z56" s="4239"/>
      <c r="AA56" s="4239"/>
      <c r="AB56" s="260"/>
      <c r="AC56" s="175"/>
      <c r="AD56" s="204"/>
      <c r="AE56" s="175"/>
      <c r="AF56" s="175"/>
      <c r="AG56" s="175"/>
      <c r="AH56" s="175"/>
      <c r="AI56" s="175"/>
      <c r="AJ56" s="175"/>
      <c r="AK56" s="175"/>
      <c r="AL56" s="175"/>
      <c r="AM56" s="175"/>
      <c r="AN56" s="174"/>
      <c r="AO56" s="16"/>
    </row>
    <row r="57" spans="1:49" ht="6.95" customHeight="1" thickBot="1">
      <c r="A57" s="220"/>
      <c r="B57" s="19"/>
      <c r="C57" s="20"/>
      <c r="D57" s="192"/>
      <c r="E57" s="20"/>
      <c r="F57" s="20"/>
      <c r="G57" s="20"/>
      <c r="H57" s="20"/>
      <c r="I57" s="20"/>
      <c r="J57" s="20"/>
      <c r="K57" s="20"/>
      <c r="L57" s="20"/>
      <c r="M57" s="20"/>
      <c r="N57" s="20"/>
      <c r="O57" s="20"/>
      <c r="P57" s="20"/>
      <c r="Q57" s="20"/>
      <c r="R57" s="20"/>
      <c r="S57" s="20"/>
      <c r="T57" s="20"/>
      <c r="U57" s="20"/>
      <c r="V57" s="20"/>
      <c r="W57" s="20"/>
      <c r="X57" s="20"/>
      <c r="Y57" s="20"/>
      <c r="Z57" s="20"/>
      <c r="AA57" s="20"/>
      <c r="AB57" s="20"/>
      <c r="AC57" s="163"/>
      <c r="AD57" s="20"/>
      <c r="AE57" s="20"/>
      <c r="AF57" s="20"/>
      <c r="AG57" s="20"/>
      <c r="AH57" s="20"/>
      <c r="AI57" s="20"/>
      <c r="AJ57" s="20"/>
      <c r="AK57" s="20"/>
      <c r="AL57" s="20"/>
      <c r="AM57" s="20"/>
      <c r="AN57" s="176"/>
      <c r="AO57" s="13"/>
      <c r="AP57" s="220"/>
      <c r="AQ57" s="220"/>
      <c r="AR57" s="220"/>
      <c r="AS57" s="220"/>
      <c r="AT57" s="220"/>
      <c r="AU57" s="220"/>
      <c r="AV57" s="220"/>
      <c r="AW57" s="26"/>
    </row>
    <row r="59" spans="1:49" ht="14.1" customHeight="1"/>
    <row r="60" spans="1:49" ht="14.1" customHeight="1">
      <c r="J60" s="261"/>
      <c r="K60" s="261"/>
      <c r="L60" s="261"/>
      <c r="M60" s="263"/>
      <c r="N60" s="263"/>
      <c r="O60" s="263"/>
      <c r="P60" s="263"/>
      <c r="Q60" s="263"/>
      <c r="R60" s="263"/>
      <c r="S60" s="23"/>
      <c r="T60" s="23"/>
      <c r="U60" s="23"/>
      <c r="V60" s="23"/>
      <c r="W60" s="23"/>
      <c r="X60" s="23"/>
      <c r="Y60" s="23"/>
      <c r="Z60" s="23"/>
      <c r="AA60" s="23"/>
      <c r="AB60" s="23"/>
      <c r="AC60" s="23"/>
      <c r="AD60" s="23"/>
      <c r="AE60" s="23"/>
      <c r="AF60" s="23"/>
      <c r="AG60" s="23"/>
      <c r="AH60" s="23"/>
      <c r="AI60" s="23"/>
      <c r="AJ60" s="23"/>
      <c r="AK60" s="23"/>
      <c r="AL60" s="23"/>
      <c r="AM60" s="23"/>
    </row>
    <row r="61" spans="1:49" ht="14.1" customHeight="1">
      <c r="F61" s="262"/>
      <c r="G61" s="264"/>
      <c r="H61" s="264"/>
      <c r="I61" s="264"/>
      <c r="J61" s="261"/>
      <c r="K61" s="261"/>
      <c r="L61" s="261"/>
      <c r="M61" s="263"/>
      <c r="N61" s="263"/>
      <c r="O61" s="263"/>
      <c r="P61" s="263"/>
      <c r="Q61" s="263"/>
      <c r="R61" s="263"/>
      <c r="S61" s="23"/>
      <c r="T61" s="23"/>
      <c r="U61" s="23"/>
      <c r="V61" s="23"/>
      <c r="W61" s="23"/>
      <c r="X61" s="23"/>
      <c r="Y61" s="23"/>
      <c r="Z61" s="23"/>
      <c r="AA61" s="23"/>
      <c r="AB61" s="23"/>
      <c r="AC61" s="23"/>
      <c r="AD61" s="23"/>
      <c r="AE61" s="23"/>
      <c r="AF61" s="23"/>
      <c r="AG61" s="23"/>
      <c r="AH61" s="23"/>
      <c r="AI61" s="23"/>
      <c r="AJ61" s="23"/>
      <c r="AK61" s="23"/>
      <c r="AL61" s="23"/>
      <c r="AM61" s="23"/>
    </row>
    <row r="62" spans="1:49" ht="14.1" customHeight="1">
      <c r="J62" s="261"/>
      <c r="K62" s="261"/>
      <c r="L62" s="261"/>
      <c r="M62" s="263"/>
      <c r="N62" s="263"/>
      <c r="O62" s="263"/>
      <c r="P62" s="263"/>
      <c r="Q62" s="263"/>
      <c r="R62" s="263"/>
      <c r="S62" s="23"/>
      <c r="T62" s="23"/>
      <c r="U62" s="23"/>
      <c r="V62" s="23"/>
      <c r="W62" s="23"/>
      <c r="X62" s="23"/>
      <c r="Y62" s="23"/>
      <c r="Z62" s="23"/>
      <c r="AA62" s="23"/>
      <c r="AB62" s="23"/>
      <c r="AC62" s="23"/>
      <c r="AD62" s="23"/>
      <c r="AE62" s="23"/>
      <c r="AF62" s="23"/>
      <c r="AG62" s="23"/>
      <c r="AH62" s="23"/>
      <c r="AI62" s="23"/>
      <c r="AJ62" s="23"/>
      <c r="AK62" s="23"/>
      <c r="AL62" s="23"/>
      <c r="AM62" s="23"/>
    </row>
    <row r="63" spans="1:49" ht="14.1" customHeight="1">
      <c r="F63" s="262"/>
      <c r="G63" s="264"/>
      <c r="H63" s="264"/>
      <c r="I63" s="264"/>
      <c r="J63" s="261"/>
      <c r="K63" s="261"/>
      <c r="L63" s="261"/>
      <c r="M63" s="263"/>
      <c r="N63" s="263"/>
      <c r="O63" s="263"/>
      <c r="P63" s="263"/>
      <c r="Q63" s="263"/>
      <c r="R63" s="263"/>
      <c r="S63" s="23"/>
      <c r="T63" s="23"/>
      <c r="U63" s="23"/>
      <c r="V63" s="23"/>
      <c r="W63" s="23"/>
      <c r="X63" s="23"/>
      <c r="Y63" s="23"/>
      <c r="Z63" s="23"/>
      <c r="AA63" s="23"/>
      <c r="AB63" s="23"/>
      <c r="AC63" s="23"/>
      <c r="AD63" s="23"/>
      <c r="AE63" s="23"/>
      <c r="AF63" s="23"/>
      <c r="AG63" s="23"/>
      <c r="AH63" s="23"/>
      <c r="AI63" s="23"/>
      <c r="AJ63" s="23"/>
      <c r="AK63" s="23"/>
      <c r="AL63" s="23"/>
      <c r="AM63" s="23"/>
    </row>
    <row r="64" spans="1:49" ht="14.1" customHeight="1">
      <c r="J64" s="261"/>
      <c r="K64" s="261"/>
      <c r="L64" s="261"/>
      <c r="M64" s="263"/>
      <c r="N64" s="263"/>
      <c r="O64" s="263"/>
      <c r="P64" s="263"/>
      <c r="Q64" s="263"/>
      <c r="R64" s="263"/>
      <c r="S64" s="23"/>
      <c r="T64" s="23"/>
      <c r="U64" s="23"/>
      <c r="V64" s="23"/>
      <c r="W64" s="23"/>
      <c r="X64" s="23"/>
      <c r="Y64" s="23"/>
      <c r="Z64" s="23"/>
      <c r="AA64" s="23"/>
      <c r="AB64" s="23"/>
      <c r="AC64" s="23"/>
      <c r="AD64" s="23"/>
      <c r="AE64" s="23"/>
      <c r="AF64" s="23"/>
      <c r="AG64" s="23"/>
      <c r="AH64" s="23"/>
      <c r="AI64" s="23"/>
      <c r="AJ64" s="23"/>
      <c r="AK64" s="23"/>
      <c r="AL64" s="23"/>
      <c r="AM64" s="23"/>
    </row>
    <row r="65" spans="6:39" ht="14.1" customHeight="1">
      <c r="F65" s="262"/>
      <c r="G65" s="264"/>
      <c r="H65" s="264"/>
      <c r="I65" s="264"/>
      <c r="J65" s="261"/>
      <c r="K65" s="261"/>
      <c r="L65" s="261"/>
      <c r="M65" s="263"/>
      <c r="N65" s="263"/>
      <c r="O65" s="263"/>
      <c r="P65" s="263"/>
      <c r="Q65" s="263"/>
      <c r="R65" s="263"/>
      <c r="S65" s="23"/>
      <c r="T65" s="23"/>
      <c r="U65" s="23"/>
      <c r="V65" s="23"/>
      <c r="W65" s="23"/>
      <c r="X65" s="23"/>
      <c r="Y65" s="23"/>
      <c r="Z65" s="23"/>
      <c r="AA65" s="23"/>
      <c r="AB65" s="23"/>
      <c r="AC65" s="23"/>
      <c r="AD65" s="23"/>
      <c r="AE65" s="23"/>
      <c r="AF65" s="23"/>
      <c r="AG65" s="23"/>
      <c r="AH65" s="23"/>
      <c r="AI65" s="23"/>
      <c r="AJ65" s="23"/>
      <c r="AK65" s="23"/>
      <c r="AL65" s="23"/>
      <c r="AM65" s="23"/>
    </row>
    <row r="66" spans="6:39" ht="14.1" customHeight="1">
      <c r="J66" s="261"/>
      <c r="K66" s="261"/>
      <c r="L66" s="261"/>
      <c r="M66" s="263"/>
      <c r="N66" s="263"/>
      <c r="O66" s="263"/>
      <c r="P66" s="263"/>
      <c r="Q66" s="263"/>
      <c r="R66" s="263"/>
      <c r="S66" s="23"/>
      <c r="T66" s="23"/>
      <c r="U66" s="23"/>
      <c r="V66" s="23"/>
      <c r="W66" s="23"/>
      <c r="X66" s="23"/>
      <c r="Y66" s="23"/>
      <c r="Z66" s="23"/>
      <c r="AA66" s="23"/>
      <c r="AB66" s="23"/>
      <c r="AC66" s="23"/>
      <c r="AD66" s="23"/>
      <c r="AE66" s="23"/>
      <c r="AF66" s="23"/>
      <c r="AG66" s="23"/>
      <c r="AH66" s="23"/>
      <c r="AI66" s="23"/>
      <c r="AJ66" s="23"/>
      <c r="AK66" s="23"/>
      <c r="AL66" s="23"/>
      <c r="AM66" s="23"/>
    </row>
    <row r="67" spans="6:39">
      <c r="F67" s="262"/>
      <c r="G67" s="264"/>
      <c r="H67" s="264"/>
      <c r="I67" s="264"/>
      <c r="J67" s="261"/>
      <c r="K67" s="261"/>
      <c r="L67" s="261"/>
      <c r="M67" s="263"/>
      <c r="N67" s="263"/>
      <c r="O67" s="263"/>
      <c r="P67" s="263"/>
      <c r="Q67" s="263"/>
      <c r="R67" s="263"/>
      <c r="S67" s="23"/>
      <c r="T67" s="23"/>
      <c r="U67" s="23"/>
      <c r="V67" s="23"/>
      <c r="W67" s="23"/>
      <c r="X67" s="23"/>
      <c r="Y67" s="23"/>
      <c r="Z67" s="23"/>
      <c r="AA67" s="23"/>
      <c r="AB67" s="23"/>
      <c r="AC67" s="23"/>
      <c r="AD67" s="23"/>
      <c r="AE67" s="23"/>
      <c r="AF67" s="23"/>
      <c r="AG67" s="23"/>
      <c r="AH67" s="23"/>
      <c r="AI67" s="23"/>
      <c r="AJ67" s="23"/>
      <c r="AK67" s="23"/>
      <c r="AL67" s="23"/>
      <c r="AM67" s="23"/>
    </row>
    <row r="68" spans="6:39">
      <c r="J68" s="261"/>
      <c r="K68" s="261"/>
      <c r="L68" s="261"/>
      <c r="M68" s="263"/>
      <c r="N68" s="263"/>
      <c r="O68" s="263"/>
      <c r="P68" s="263"/>
      <c r="Q68" s="263"/>
      <c r="R68" s="263"/>
      <c r="S68" s="23"/>
      <c r="T68" s="23"/>
      <c r="U68" s="23"/>
      <c r="V68" s="23"/>
      <c r="W68" s="23"/>
      <c r="X68" s="23"/>
      <c r="Y68" s="23"/>
      <c r="Z68" s="23"/>
      <c r="AA68" s="23"/>
      <c r="AB68" s="23"/>
      <c r="AC68" s="23"/>
      <c r="AD68" s="23"/>
      <c r="AE68" s="23"/>
      <c r="AF68" s="23"/>
      <c r="AG68" s="23"/>
      <c r="AH68" s="23"/>
      <c r="AI68" s="23"/>
      <c r="AJ68" s="23"/>
      <c r="AK68" s="23"/>
      <c r="AL68" s="23"/>
      <c r="AM68" s="23"/>
    </row>
    <row r="69" spans="6:39">
      <c r="F69" s="262"/>
      <c r="G69" s="264"/>
      <c r="H69" s="264"/>
      <c r="I69" s="264"/>
      <c r="J69" s="261"/>
      <c r="K69" s="261"/>
      <c r="L69" s="261"/>
      <c r="M69" s="263"/>
      <c r="N69" s="263"/>
      <c r="O69" s="263"/>
      <c r="P69" s="263"/>
      <c r="Q69" s="263"/>
      <c r="R69" s="263"/>
      <c r="S69" s="23"/>
      <c r="T69" s="23"/>
      <c r="U69" s="23"/>
      <c r="V69" s="23"/>
      <c r="W69" s="23"/>
      <c r="X69" s="23"/>
      <c r="Y69" s="23"/>
      <c r="Z69" s="23"/>
      <c r="AA69" s="23"/>
      <c r="AB69" s="23"/>
      <c r="AC69" s="23"/>
      <c r="AD69" s="23"/>
      <c r="AE69" s="23"/>
      <c r="AF69" s="23"/>
      <c r="AG69" s="23"/>
      <c r="AH69" s="23"/>
      <c r="AI69" s="23"/>
      <c r="AJ69" s="23"/>
      <c r="AK69" s="23"/>
      <c r="AL69" s="23"/>
      <c r="AM69" s="23"/>
    </row>
    <row r="70" spans="6:39">
      <c r="J70" s="261"/>
      <c r="K70" s="261"/>
      <c r="L70" s="261"/>
      <c r="M70" s="263"/>
      <c r="N70" s="263"/>
      <c r="O70" s="263"/>
      <c r="P70" s="263"/>
      <c r="Q70" s="263"/>
      <c r="R70" s="263"/>
      <c r="S70" s="23"/>
      <c r="T70" s="23"/>
      <c r="U70" s="23"/>
      <c r="V70" s="23"/>
      <c r="W70" s="23"/>
      <c r="X70" s="23"/>
      <c r="Y70" s="23"/>
      <c r="Z70" s="23"/>
      <c r="AA70" s="23"/>
      <c r="AB70" s="23"/>
      <c r="AC70" s="23"/>
      <c r="AD70" s="23"/>
      <c r="AE70" s="23"/>
      <c r="AF70" s="23"/>
      <c r="AG70" s="23"/>
      <c r="AH70" s="23"/>
      <c r="AI70" s="23"/>
      <c r="AJ70" s="23"/>
      <c r="AK70" s="23"/>
      <c r="AL70" s="23"/>
      <c r="AM70" s="23"/>
    </row>
    <row r="71" spans="6:39">
      <c r="F71" s="262"/>
      <c r="G71" s="264"/>
      <c r="H71" s="264"/>
      <c r="I71" s="264"/>
      <c r="J71" s="261"/>
      <c r="K71" s="261"/>
      <c r="L71" s="261"/>
      <c r="M71" s="263"/>
      <c r="N71" s="263"/>
      <c r="O71" s="263"/>
      <c r="P71" s="263"/>
      <c r="Q71" s="263"/>
      <c r="R71" s="263"/>
      <c r="S71" s="23"/>
      <c r="T71" s="23"/>
      <c r="U71" s="23"/>
      <c r="V71" s="23"/>
      <c r="W71" s="23"/>
      <c r="X71" s="23"/>
      <c r="Y71" s="23"/>
      <c r="Z71" s="23"/>
      <c r="AA71" s="23"/>
      <c r="AB71" s="23"/>
      <c r="AC71" s="23"/>
      <c r="AD71" s="23"/>
      <c r="AE71" s="23"/>
      <c r="AF71" s="23"/>
      <c r="AG71" s="23"/>
      <c r="AH71" s="23"/>
      <c r="AI71" s="23"/>
      <c r="AJ71" s="23"/>
      <c r="AK71" s="23"/>
      <c r="AL71" s="23"/>
      <c r="AM71" s="23"/>
    </row>
    <row r="72" spans="6:39">
      <c r="J72" s="261"/>
      <c r="K72" s="261"/>
      <c r="L72" s="261"/>
      <c r="M72" s="263"/>
      <c r="N72" s="263"/>
      <c r="O72" s="263"/>
      <c r="P72" s="263"/>
      <c r="Q72" s="263"/>
      <c r="R72" s="263"/>
      <c r="S72" s="23"/>
      <c r="T72" s="23"/>
      <c r="U72" s="23"/>
      <c r="V72" s="23"/>
      <c r="W72" s="23"/>
      <c r="X72" s="23"/>
      <c r="Y72" s="23"/>
      <c r="Z72" s="23"/>
      <c r="AA72" s="23"/>
      <c r="AB72" s="23"/>
      <c r="AC72" s="23"/>
      <c r="AD72" s="23"/>
      <c r="AE72" s="23"/>
      <c r="AF72" s="23"/>
      <c r="AG72" s="23"/>
      <c r="AH72" s="23"/>
      <c r="AI72" s="23"/>
      <c r="AJ72" s="23"/>
      <c r="AK72" s="23"/>
      <c r="AL72" s="23"/>
      <c r="AM72" s="23"/>
    </row>
    <row r="73" spans="6:39">
      <c r="F73" s="262"/>
      <c r="G73" s="264"/>
      <c r="H73" s="264"/>
      <c r="I73" s="264"/>
      <c r="J73" s="261"/>
      <c r="K73" s="261"/>
      <c r="L73" s="261"/>
      <c r="M73" s="263"/>
      <c r="N73" s="263"/>
      <c r="O73" s="263"/>
      <c r="P73" s="263"/>
      <c r="Q73" s="263"/>
      <c r="R73" s="263"/>
      <c r="S73" s="23"/>
      <c r="T73" s="23"/>
      <c r="U73" s="23"/>
      <c r="V73" s="23"/>
      <c r="W73" s="23"/>
      <c r="X73" s="23"/>
      <c r="Y73" s="23"/>
      <c r="Z73" s="23"/>
      <c r="AA73" s="23"/>
      <c r="AB73" s="23"/>
      <c r="AC73" s="23"/>
      <c r="AD73" s="23"/>
      <c r="AE73" s="23"/>
      <c r="AF73" s="23"/>
      <c r="AG73" s="23"/>
      <c r="AH73" s="23"/>
      <c r="AI73" s="23"/>
      <c r="AJ73" s="23"/>
      <c r="AK73" s="23"/>
      <c r="AL73" s="23"/>
      <c r="AM73" s="23"/>
    </row>
    <row r="74" spans="6:39">
      <c r="J74" s="261"/>
      <c r="K74" s="261"/>
      <c r="L74" s="261"/>
      <c r="M74" s="263"/>
      <c r="N74" s="263"/>
      <c r="O74" s="263"/>
      <c r="P74" s="263"/>
      <c r="Q74" s="263"/>
      <c r="R74" s="263"/>
      <c r="S74" s="23"/>
      <c r="T74" s="23"/>
      <c r="U74" s="23"/>
      <c r="V74" s="23"/>
      <c r="W74" s="23"/>
      <c r="X74" s="23"/>
      <c r="Y74" s="23"/>
      <c r="Z74" s="23"/>
      <c r="AA74" s="23"/>
      <c r="AB74" s="23"/>
      <c r="AC74" s="23"/>
      <c r="AD74" s="23"/>
      <c r="AE74" s="23"/>
      <c r="AF74" s="23"/>
      <c r="AG74" s="23"/>
      <c r="AH74" s="23"/>
      <c r="AI74" s="23"/>
      <c r="AJ74" s="23"/>
      <c r="AK74" s="23"/>
      <c r="AL74" s="23"/>
      <c r="AM74" s="23"/>
    </row>
    <row r="75" spans="6:39">
      <c r="F75" s="262"/>
      <c r="G75" s="264"/>
      <c r="H75" s="264"/>
      <c r="I75" s="264"/>
      <c r="J75" s="261"/>
      <c r="K75" s="261"/>
      <c r="L75" s="261"/>
      <c r="M75" s="263"/>
      <c r="N75" s="263"/>
      <c r="O75" s="263"/>
      <c r="P75" s="263"/>
      <c r="Q75" s="263"/>
      <c r="R75" s="263"/>
      <c r="S75" s="23"/>
      <c r="T75" s="23"/>
      <c r="U75" s="23"/>
      <c r="V75" s="23"/>
      <c r="W75" s="23"/>
      <c r="X75" s="23"/>
      <c r="Y75" s="23"/>
      <c r="Z75" s="23"/>
      <c r="AA75" s="23"/>
      <c r="AB75" s="23"/>
      <c r="AC75" s="23"/>
      <c r="AD75" s="23"/>
      <c r="AE75" s="23"/>
      <c r="AF75" s="23"/>
      <c r="AG75" s="23"/>
      <c r="AH75" s="23"/>
      <c r="AI75" s="23"/>
      <c r="AJ75" s="23"/>
      <c r="AK75" s="23"/>
      <c r="AL75" s="23"/>
      <c r="AM75" s="23"/>
    </row>
    <row r="76" spans="6:39">
      <c r="J76" s="261"/>
      <c r="K76" s="261"/>
      <c r="L76" s="261"/>
      <c r="M76" s="263"/>
      <c r="N76" s="263"/>
      <c r="O76" s="263"/>
      <c r="P76" s="263"/>
      <c r="Q76" s="263"/>
      <c r="R76" s="263"/>
      <c r="S76" s="23"/>
      <c r="T76" s="23"/>
      <c r="U76" s="23"/>
      <c r="V76" s="23"/>
      <c r="W76" s="23"/>
      <c r="X76" s="23"/>
      <c r="Y76" s="23"/>
      <c r="Z76" s="23"/>
      <c r="AA76" s="23"/>
      <c r="AB76" s="23"/>
      <c r="AC76" s="23"/>
      <c r="AD76" s="23"/>
      <c r="AE76" s="23"/>
      <c r="AF76" s="23"/>
      <c r="AG76" s="23"/>
      <c r="AH76" s="23"/>
      <c r="AI76" s="23"/>
      <c r="AJ76" s="23"/>
      <c r="AK76" s="23"/>
      <c r="AL76" s="23"/>
      <c r="AM76" s="23"/>
    </row>
    <row r="77" spans="6:39">
      <c r="F77" s="262"/>
      <c r="G77" s="264"/>
      <c r="H77" s="264"/>
      <c r="I77" s="264"/>
      <c r="J77" s="261"/>
      <c r="K77" s="261"/>
      <c r="L77" s="261"/>
      <c r="M77" s="263"/>
      <c r="N77" s="263"/>
      <c r="O77" s="263"/>
      <c r="P77" s="263"/>
      <c r="Q77" s="263"/>
      <c r="R77" s="263"/>
      <c r="S77" s="23"/>
      <c r="T77" s="23"/>
      <c r="U77" s="23"/>
      <c r="V77" s="23"/>
      <c r="W77" s="23"/>
      <c r="X77" s="23"/>
      <c r="Y77" s="23"/>
      <c r="Z77" s="23"/>
      <c r="AA77" s="23"/>
      <c r="AB77" s="23"/>
      <c r="AC77" s="23"/>
      <c r="AD77" s="23"/>
      <c r="AE77" s="23"/>
      <c r="AF77" s="23"/>
      <c r="AG77" s="23"/>
      <c r="AH77" s="23"/>
      <c r="AI77" s="23"/>
      <c r="AJ77" s="23"/>
      <c r="AK77" s="23"/>
      <c r="AL77" s="23"/>
      <c r="AM77" s="23"/>
    </row>
    <row r="78" spans="6:39">
      <c r="J78" s="261"/>
      <c r="K78" s="261"/>
      <c r="L78" s="261"/>
      <c r="M78" s="263"/>
      <c r="N78" s="263"/>
      <c r="O78" s="263"/>
      <c r="P78" s="263"/>
      <c r="Q78" s="263"/>
      <c r="R78" s="263"/>
      <c r="S78" s="23"/>
      <c r="T78" s="23"/>
      <c r="U78" s="23"/>
      <c r="V78" s="23"/>
      <c r="W78" s="23"/>
      <c r="X78" s="23"/>
      <c r="Y78" s="23"/>
      <c r="Z78" s="23"/>
      <c r="AA78" s="23"/>
      <c r="AB78" s="23"/>
      <c r="AC78" s="23"/>
      <c r="AD78" s="23"/>
      <c r="AE78" s="23"/>
      <c r="AF78" s="23"/>
      <c r="AG78" s="23"/>
      <c r="AH78" s="23"/>
      <c r="AI78" s="23"/>
      <c r="AJ78" s="23"/>
      <c r="AK78" s="23"/>
      <c r="AL78" s="23"/>
      <c r="AM78" s="23"/>
    </row>
    <row r="79" spans="6:39">
      <c r="F79" s="262"/>
      <c r="G79" s="264"/>
      <c r="H79" s="264"/>
      <c r="I79" s="264"/>
      <c r="J79" s="261"/>
      <c r="K79" s="261"/>
      <c r="L79" s="261"/>
      <c r="M79" s="263"/>
      <c r="N79" s="263"/>
      <c r="O79" s="263"/>
      <c r="P79" s="263"/>
      <c r="Q79" s="263"/>
      <c r="R79" s="263"/>
      <c r="S79" s="23"/>
      <c r="T79" s="23"/>
      <c r="U79" s="23"/>
      <c r="V79" s="23"/>
      <c r="W79" s="23"/>
      <c r="X79" s="23"/>
      <c r="Y79" s="23"/>
      <c r="Z79" s="23"/>
      <c r="AA79" s="23"/>
      <c r="AB79" s="23"/>
      <c r="AC79" s="23"/>
      <c r="AD79" s="23"/>
      <c r="AE79" s="23"/>
      <c r="AF79" s="23"/>
      <c r="AG79" s="23"/>
      <c r="AH79" s="23"/>
      <c r="AI79" s="23"/>
      <c r="AJ79" s="23"/>
      <c r="AK79" s="23"/>
      <c r="AL79" s="23"/>
      <c r="AM79" s="23"/>
    </row>
    <row r="80" spans="6:39">
      <c r="J80" s="261"/>
      <c r="K80" s="261"/>
      <c r="L80" s="261"/>
      <c r="M80" s="263"/>
      <c r="N80" s="263"/>
      <c r="O80" s="263"/>
      <c r="P80" s="263"/>
      <c r="Q80" s="263"/>
      <c r="R80" s="263"/>
      <c r="S80" s="23"/>
      <c r="T80" s="23"/>
      <c r="U80" s="23"/>
      <c r="V80" s="23"/>
      <c r="W80" s="23"/>
      <c r="X80" s="23"/>
      <c r="Y80" s="23"/>
      <c r="Z80" s="23"/>
      <c r="AA80" s="23"/>
      <c r="AB80" s="23"/>
      <c r="AC80" s="23"/>
      <c r="AD80" s="23"/>
      <c r="AE80" s="23"/>
      <c r="AF80" s="23"/>
      <c r="AG80" s="23"/>
      <c r="AH80" s="23"/>
      <c r="AI80" s="23"/>
      <c r="AJ80" s="23"/>
      <c r="AK80" s="23"/>
      <c r="AL80" s="23"/>
      <c r="AM80" s="23"/>
    </row>
    <row r="81" spans="6:39">
      <c r="F81" s="262"/>
      <c r="G81" s="264"/>
      <c r="H81" s="264"/>
      <c r="I81" s="264"/>
      <c r="J81" s="261"/>
      <c r="K81" s="261"/>
      <c r="L81" s="261"/>
      <c r="M81" s="263"/>
      <c r="N81" s="263"/>
      <c r="O81" s="263"/>
      <c r="P81" s="263"/>
      <c r="Q81" s="263"/>
      <c r="R81" s="263"/>
      <c r="S81" s="23"/>
      <c r="T81" s="23"/>
      <c r="U81" s="23"/>
      <c r="V81" s="23"/>
      <c r="W81" s="23"/>
      <c r="X81" s="23"/>
      <c r="Y81" s="23"/>
      <c r="Z81" s="23"/>
      <c r="AA81" s="23"/>
      <c r="AB81" s="23"/>
      <c r="AC81" s="23"/>
      <c r="AD81" s="23"/>
      <c r="AE81" s="23"/>
      <c r="AF81" s="23"/>
      <c r="AG81" s="23"/>
      <c r="AH81" s="23"/>
      <c r="AI81" s="23"/>
      <c r="AJ81" s="23"/>
      <c r="AK81" s="23"/>
      <c r="AL81" s="23"/>
      <c r="AM81" s="23"/>
    </row>
    <row r="82" spans="6:39">
      <c r="J82" s="261"/>
      <c r="K82" s="261"/>
      <c r="L82" s="261"/>
      <c r="M82" s="263"/>
      <c r="N82" s="263"/>
      <c r="O82" s="263"/>
      <c r="P82" s="263"/>
      <c r="Q82" s="263"/>
      <c r="R82" s="263"/>
      <c r="S82" s="23"/>
      <c r="T82" s="23"/>
      <c r="U82" s="23"/>
      <c r="V82" s="23"/>
      <c r="W82" s="23"/>
      <c r="X82" s="23"/>
      <c r="Y82" s="23"/>
      <c r="Z82" s="23"/>
      <c r="AA82" s="23"/>
      <c r="AB82" s="23"/>
      <c r="AC82" s="23"/>
      <c r="AD82" s="23"/>
      <c r="AE82" s="23"/>
      <c r="AF82" s="23"/>
      <c r="AG82" s="23"/>
      <c r="AH82" s="23"/>
      <c r="AI82" s="23"/>
      <c r="AJ82" s="23"/>
      <c r="AK82" s="23"/>
      <c r="AL82" s="23"/>
      <c r="AM82" s="23"/>
    </row>
    <row r="83" spans="6:39">
      <c r="F83" s="262"/>
      <c r="G83" s="264"/>
      <c r="H83" s="264"/>
      <c r="I83" s="264"/>
      <c r="J83" s="261"/>
      <c r="K83" s="261"/>
      <c r="L83" s="261"/>
      <c r="M83" s="263"/>
      <c r="N83" s="263"/>
      <c r="O83" s="263"/>
      <c r="P83" s="263"/>
      <c r="Q83" s="263"/>
      <c r="R83" s="263"/>
      <c r="S83" s="23"/>
      <c r="T83" s="23"/>
      <c r="U83" s="23"/>
      <c r="V83" s="23"/>
      <c r="W83" s="23"/>
      <c r="X83" s="23"/>
      <c r="Y83" s="23"/>
      <c r="Z83" s="23"/>
      <c r="AA83" s="23"/>
      <c r="AB83" s="23"/>
      <c r="AC83" s="23"/>
      <c r="AD83" s="23"/>
      <c r="AE83" s="23"/>
      <c r="AF83" s="23"/>
      <c r="AG83" s="23"/>
      <c r="AH83" s="23"/>
      <c r="AI83" s="23"/>
      <c r="AJ83" s="23"/>
      <c r="AK83" s="23"/>
      <c r="AL83" s="23"/>
      <c r="AM83" s="23"/>
    </row>
    <row r="84" spans="6:39">
      <c r="J84" s="261"/>
      <c r="K84" s="261"/>
      <c r="L84" s="261"/>
      <c r="M84" s="263"/>
      <c r="N84" s="263"/>
      <c r="O84" s="263"/>
      <c r="P84" s="263"/>
      <c r="Q84" s="263"/>
      <c r="R84" s="263"/>
      <c r="S84" s="23"/>
      <c r="T84" s="23"/>
      <c r="U84" s="23"/>
      <c r="V84" s="23"/>
      <c r="W84" s="23"/>
      <c r="X84" s="23"/>
      <c r="Y84" s="23"/>
      <c r="Z84" s="23"/>
      <c r="AA84" s="23"/>
      <c r="AB84" s="23"/>
      <c r="AC84" s="23"/>
      <c r="AD84" s="23"/>
      <c r="AE84" s="23"/>
      <c r="AF84" s="23"/>
      <c r="AG84" s="23"/>
      <c r="AH84" s="23"/>
      <c r="AI84" s="23"/>
      <c r="AJ84" s="23"/>
      <c r="AK84" s="23"/>
      <c r="AL84" s="23"/>
      <c r="AM84" s="23"/>
    </row>
    <row r="85" spans="6:39">
      <c r="F85" s="262"/>
      <c r="G85" s="264"/>
      <c r="H85" s="264"/>
      <c r="I85" s="264"/>
      <c r="J85" s="261"/>
      <c r="K85" s="261"/>
      <c r="L85" s="261"/>
      <c r="M85" s="263"/>
      <c r="N85" s="263"/>
      <c r="O85" s="263"/>
      <c r="P85" s="263"/>
      <c r="Q85" s="263"/>
      <c r="R85" s="263"/>
      <c r="S85" s="23"/>
      <c r="T85" s="23"/>
      <c r="U85" s="23"/>
      <c r="V85" s="23"/>
      <c r="W85" s="23"/>
      <c r="X85" s="23"/>
      <c r="Y85" s="23"/>
      <c r="Z85" s="23"/>
      <c r="AA85" s="23"/>
      <c r="AB85" s="23"/>
      <c r="AC85" s="23"/>
      <c r="AD85" s="23"/>
      <c r="AE85" s="23"/>
      <c r="AF85" s="23"/>
      <c r="AG85" s="23"/>
      <c r="AH85" s="23"/>
      <c r="AI85" s="23"/>
      <c r="AJ85" s="23"/>
      <c r="AK85" s="23"/>
      <c r="AL85" s="23"/>
      <c r="AM85" s="23"/>
    </row>
    <row r="86" spans="6:39">
      <c r="J86" s="261"/>
      <c r="K86" s="261"/>
      <c r="L86" s="261"/>
      <c r="M86" s="263"/>
      <c r="N86" s="263"/>
      <c r="O86" s="263"/>
      <c r="P86" s="263"/>
      <c r="Q86" s="263"/>
      <c r="R86" s="263"/>
      <c r="S86" s="23"/>
      <c r="T86" s="23"/>
      <c r="U86" s="23"/>
      <c r="V86" s="23"/>
      <c r="W86" s="23"/>
      <c r="X86" s="23"/>
      <c r="Y86" s="23"/>
      <c r="Z86" s="23"/>
      <c r="AA86" s="23"/>
      <c r="AB86" s="23"/>
      <c r="AC86" s="23"/>
      <c r="AD86" s="23"/>
      <c r="AE86" s="23"/>
      <c r="AF86" s="23"/>
      <c r="AG86" s="23"/>
      <c r="AH86" s="23"/>
      <c r="AI86" s="23"/>
      <c r="AJ86" s="23"/>
      <c r="AK86" s="23"/>
      <c r="AL86" s="23"/>
      <c r="AM86" s="23"/>
    </row>
    <row r="87" spans="6:39">
      <c r="F87" s="262"/>
      <c r="G87" s="264"/>
      <c r="H87" s="264"/>
      <c r="I87" s="264"/>
      <c r="J87" s="261"/>
      <c r="K87" s="261"/>
      <c r="L87" s="261"/>
      <c r="M87" s="263"/>
      <c r="N87" s="263"/>
      <c r="O87" s="263"/>
      <c r="P87" s="263"/>
      <c r="Q87" s="263"/>
      <c r="R87" s="263"/>
      <c r="S87" s="23"/>
      <c r="T87" s="23"/>
      <c r="U87" s="23"/>
      <c r="V87" s="23"/>
      <c r="W87" s="23"/>
      <c r="X87" s="23"/>
      <c r="Y87" s="23"/>
      <c r="Z87" s="23"/>
      <c r="AA87" s="23"/>
      <c r="AB87" s="23"/>
      <c r="AC87" s="23"/>
      <c r="AD87" s="23"/>
      <c r="AE87" s="23"/>
      <c r="AF87" s="23"/>
      <c r="AG87" s="23"/>
      <c r="AH87" s="23"/>
      <c r="AI87" s="23"/>
      <c r="AJ87" s="23"/>
      <c r="AK87" s="23"/>
      <c r="AL87" s="23"/>
      <c r="AM87" s="23"/>
    </row>
  </sheetData>
  <mergeCells count="81">
    <mergeCell ref="E56:AA56"/>
    <mergeCell ref="C53:I53"/>
    <mergeCell ref="J53:L55"/>
    <mergeCell ref="N53:AM53"/>
    <mergeCell ref="C54:E54"/>
    <mergeCell ref="G54:I54"/>
    <mergeCell ref="N54:AM54"/>
    <mergeCell ref="C55:I55"/>
    <mergeCell ref="N55:AM55"/>
    <mergeCell ref="C50:I50"/>
    <mergeCell ref="J50:L52"/>
    <mergeCell ref="N50:AM50"/>
    <mergeCell ref="C51:E51"/>
    <mergeCell ref="G51:I51"/>
    <mergeCell ref="N51:AM51"/>
    <mergeCell ref="C52:I52"/>
    <mergeCell ref="N52:AM52"/>
    <mergeCell ref="C47:I47"/>
    <mergeCell ref="J47:L49"/>
    <mergeCell ref="N47:AM47"/>
    <mergeCell ref="C48:E48"/>
    <mergeCell ref="G48:I48"/>
    <mergeCell ref="N48:AM48"/>
    <mergeCell ref="C49:I49"/>
    <mergeCell ref="N49:AM49"/>
    <mergeCell ref="C44:I44"/>
    <mergeCell ref="J44:L46"/>
    <mergeCell ref="N44:AM44"/>
    <mergeCell ref="C45:E45"/>
    <mergeCell ref="G45:I45"/>
    <mergeCell ref="N45:AM45"/>
    <mergeCell ref="C46:I46"/>
    <mergeCell ref="N46:AM46"/>
    <mergeCell ref="C41:I41"/>
    <mergeCell ref="J41:L43"/>
    <mergeCell ref="N41:AM41"/>
    <mergeCell ref="C42:E42"/>
    <mergeCell ref="G42:I42"/>
    <mergeCell ref="N42:AM42"/>
    <mergeCell ref="C43:I43"/>
    <mergeCell ref="N43:AM43"/>
    <mergeCell ref="C38:I38"/>
    <mergeCell ref="J38:L40"/>
    <mergeCell ref="N38:AM38"/>
    <mergeCell ref="C39:E39"/>
    <mergeCell ref="G39:I39"/>
    <mergeCell ref="N39:AM39"/>
    <mergeCell ref="C40:I40"/>
    <mergeCell ref="N40:AM40"/>
    <mergeCell ref="D34:E34"/>
    <mergeCell ref="F34:AM34"/>
    <mergeCell ref="C35:I35"/>
    <mergeCell ref="J35:L37"/>
    <mergeCell ref="M35:AM37"/>
    <mergeCell ref="C36:I36"/>
    <mergeCell ref="C37:I37"/>
    <mergeCell ref="E33:Z33"/>
    <mergeCell ref="F13:Z13"/>
    <mergeCell ref="AE13:AM13"/>
    <mergeCell ref="F14:AB16"/>
    <mergeCell ref="E18:Z18"/>
    <mergeCell ref="AE18:AM19"/>
    <mergeCell ref="E20:AB20"/>
    <mergeCell ref="AE21:AM21"/>
    <mergeCell ref="E23:AB23"/>
    <mergeCell ref="E25:AB25"/>
    <mergeCell ref="E28:AB29"/>
    <mergeCell ref="E31:Z31"/>
    <mergeCell ref="E6:AB6"/>
    <mergeCell ref="AE6:AM7"/>
    <mergeCell ref="AP6:BR6"/>
    <mergeCell ref="E7:AB8"/>
    <mergeCell ref="AP7:BR11"/>
    <mergeCell ref="D10:Z10"/>
    <mergeCell ref="E11:AB11"/>
    <mergeCell ref="AP5:BR5"/>
    <mergeCell ref="A1:AN1"/>
    <mergeCell ref="B3:AC3"/>
    <mergeCell ref="AD3:AN3"/>
    <mergeCell ref="D5:Z5"/>
    <mergeCell ref="AE5:AM5"/>
  </mergeCells>
  <phoneticPr fontId="4"/>
  <conditionalFormatting sqref="C35:I55">
    <cfRule type="containsBlanks" dxfId="107" priority="5">
      <formula>LEN(TRIM(C35))=0</formula>
    </cfRule>
  </conditionalFormatting>
  <conditionalFormatting sqref="E7">
    <cfRule type="containsBlanks" dxfId="106" priority="1">
      <formula>LEN(TRIM(E7))=0</formula>
    </cfRule>
  </conditionalFormatting>
  <conditionalFormatting sqref="F14">
    <cfRule type="containsBlanks" dxfId="105" priority="6">
      <formula>LEN(TRIM(F14))=0</formula>
    </cfRule>
  </conditionalFormatting>
  <conditionalFormatting sqref="J35:L55">
    <cfRule type="containsBlanks" dxfId="104" priority="2">
      <formula>LEN(TRIM(J35))=0</formula>
    </cfRule>
  </conditionalFormatting>
  <conditionalFormatting sqref="M35:AM55">
    <cfRule type="containsBlanks" dxfId="103" priority="3">
      <formula>LEN(TRIM(M35))=0</formula>
    </cfRule>
  </conditionalFormatting>
  <dataValidations count="1">
    <dataValidation type="list" allowBlank="1" showInputMessage="1" showErrorMessage="1" sqref="J60:L87 J38:L55" xr:uid="{7EB7435F-F6A7-4CC7-9494-DB678099514B}">
      <formula1>"施設長,副施設長,施設長、副施設長"</formula1>
    </dataValidation>
  </dataValidations>
  <printOptions horizontalCentered="1"/>
  <pageMargins left="0.70866141732283472" right="0.31496062992125984" top="0.39370078740157483" bottom="0.39370078740157483" header="0.51181102362204722" footer="0.51181102362204722"/>
  <pageSetup paperSize="9" scale="95" fitToWidth="0" fitToHeight="0"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173505" r:id="rId4" name="Check Box 94">
              <controlPr defaultSize="0" autoFill="0" autoLine="0" autoPict="0">
                <anchor moveWithCells="1">
                  <from>
                    <xdr:col>22</xdr:col>
                    <xdr:colOff>38100</xdr:colOff>
                    <xdr:row>3</xdr:row>
                    <xdr:rowOff>66675</xdr:rowOff>
                  </from>
                  <to>
                    <xdr:col>25</xdr:col>
                    <xdr:colOff>57150</xdr:colOff>
                    <xdr:row>5</xdr:row>
                    <xdr:rowOff>0</xdr:rowOff>
                  </to>
                </anchor>
              </controlPr>
            </control>
          </mc:Choice>
        </mc:AlternateContent>
        <mc:AlternateContent xmlns:mc="http://schemas.openxmlformats.org/markup-compatibility/2006">
          <mc:Choice Requires="x14">
            <control shapeId="1173506" r:id="rId5" name="Check Box 95">
              <controlPr defaultSize="0" autoFill="0" autoLine="0" autoPict="0">
                <anchor moveWithCells="1">
                  <from>
                    <xdr:col>25</xdr:col>
                    <xdr:colOff>95250</xdr:colOff>
                    <xdr:row>3</xdr:row>
                    <xdr:rowOff>66675</xdr:rowOff>
                  </from>
                  <to>
                    <xdr:col>28</xdr:col>
                    <xdr:colOff>114300</xdr:colOff>
                    <xdr:row>4</xdr:row>
                    <xdr:rowOff>171450</xdr:rowOff>
                  </to>
                </anchor>
              </controlPr>
            </control>
          </mc:Choice>
        </mc:AlternateContent>
        <mc:AlternateContent xmlns:mc="http://schemas.openxmlformats.org/markup-compatibility/2006">
          <mc:Choice Requires="x14">
            <control shapeId="1173507" r:id="rId6" name="Check Box 3">
              <controlPr defaultSize="0" autoFill="0" autoLine="0" autoPict="0">
                <anchor moveWithCells="1">
                  <from>
                    <xdr:col>22</xdr:col>
                    <xdr:colOff>38100</xdr:colOff>
                    <xdr:row>17</xdr:row>
                    <xdr:rowOff>0</xdr:rowOff>
                  </from>
                  <to>
                    <xdr:col>25</xdr:col>
                    <xdr:colOff>57150</xdr:colOff>
                    <xdr:row>18</xdr:row>
                    <xdr:rowOff>19050</xdr:rowOff>
                  </to>
                </anchor>
              </controlPr>
            </control>
          </mc:Choice>
        </mc:AlternateContent>
        <mc:AlternateContent xmlns:mc="http://schemas.openxmlformats.org/markup-compatibility/2006">
          <mc:Choice Requires="x14">
            <control shapeId="1173508" r:id="rId7" name="Check Box 4">
              <controlPr defaultSize="0" autoFill="0" autoLine="0" autoPict="0">
                <anchor moveWithCells="1">
                  <from>
                    <xdr:col>25</xdr:col>
                    <xdr:colOff>95250</xdr:colOff>
                    <xdr:row>17</xdr:row>
                    <xdr:rowOff>0</xdr:rowOff>
                  </from>
                  <to>
                    <xdr:col>28</xdr:col>
                    <xdr:colOff>114300</xdr:colOff>
                    <xdr:row>18</xdr:row>
                    <xdr:rowOff>9525</xdr:rowOff>
                  </to>
                </anchor>
              </controlPr>
            </control>
          </mc:Choice>
        </mc:AlternateContent>
        <mc:AlternateContent xmlns:mc="http://schemas.openxmlformats.org/markup-compatibility/2006">
          <mc:Choice Requires="x14">
            <control shapeId="1173509" r:id="rId8" name="Check Box 5">
              <controlPr defaultSize="0" autoFill="0" autoLine="0" autoPict="0">
                <anchor moveWithCells="1">
                  <from>
                    <xdr:col>22</xdr:col>
                    <xdr:colOff>38100</xdr:colOff>
                    <xdr:row>10</xdr:row>
                    <xdr:rowOff>0</xdr:rowOff>
                  </from>
                  <to>
                    <xdr:col>25</xdr:col>
                    <xdr:colOff>57150</xdr:colOff>
                    <xdr:row>11</xdr:row>
                    <xdr:rowOff>19050</xdr:rowOff>
                  </to>
                </anchor>
              </controlPr>
            </control>
          </mc:Choice>
        </mc:AlternateContent>
        <mc:AlternateContent xmlns:mc="http://schemas.openxmlformats.org/markup-compatibility/2006">
          <mc:Choice Requires="x14">
            <control shapeId="1173510" r:id="rId9" name="Check Box 6">
              <controlPr defaultSize="0" autoFill="0" autoLine="0" autoPict="0">
                <anchor moveWithCells="1">
                  <from>
                    <xdr:col>25</xdr:col>
                    <xdr:colOff>95250</xdr:colOff>
                    <xdr:row>10</xdr:row>
                    <xdr:rowOff>0</xdr:rowOff>
                  </from>
                  <to>
                    <xdr:col>28</xdr:col>
                    <xdr:colOff>114300</xdr:colOff>
                    <xdr:row>11</xdr:row>
                    <xdr:rowOff>9525</xdr:rowOff>
                  </to>
                </anchor>
              </controlPr>
            </control>
          </mc:Choice>
        </mc:AlternateContent>
        <mc:AlternateContent xmlns:mc="http://schemas.openxmlformats.org/markup-compatibility/2006">
          <mc:Choice Requires="x14">
            <control shapeId="1173511" r:id="rId10" name="Check Box 7">
              <controlPr defaultSize="0" autoFill="0" autoLine="0" autoPict="0">
                <anchor moveWithCells="1">
                  <from>
                    <xdr:col>22</xdr:col>
                    <xdr:colOff>38100</xdr:colOff>
                    <xdr:row>29</xdr:row>
                    <xdr:rowOff>171450</xdr:rowOff>
                  </from>
                  <to>
                    <xdr:col>25</xdr:col>
                    <xdr:colOff>57150</xdr:colOff>
                    <xdr:row>31</xdr:row>
                    <xdr:rowOff>9525</xdr:rowOff>
                  </to>
                </anchor>
              </controlPr>
            </control>
          </mc:Choice>
        </mc:AlternateContent>
        <mc:AlternateContent xmlns:mc="http://schemas.openxmlformats.org/markup-compatibility/2006">
          <mc:Choice Requires="x14">
            <control shapeId="1173512" r:id="rId11" name="Check Box 8">
              <controlPr defaultSize="0" autoFill="0" autoLine="0" autoPict="0">
                <anchor moveWithCells="1">
                  <from>
                    <xdr:col>25</xdr:col>
                    <xdr:colOff>95250</xdr:colOff>
                    <xdr:row>29</xdr:row>
                    <xdr:rowOff>171450</xdr:rowOff>
                  </from>
                  <to>
                    <xdr:col>28</xdr:col>
                    <xdr:colOff>114300</xdr:colOff>
                    <xdr:row>31</xdr:row>
                    <xdr:rowOff>0</xdr:rowOff>
                  </to>
                </anchor>
              </controlPr>
            </control>
          </mc:Choice>
        </mc:AlternateContent>
        <mc:AlternateContent xmlns:mc="http://schemas.openxmlformats.org/markup-compatibility/2006">
          <mc:Choice Requires="x14">
            <control shapeId="1173513" r:id="rId12" name="Check Box 9">
              <controlPr defaultSize="0" autoFill="0" autoLine="0" autoPict="0">
                <anchor moveWithCells="1">
                  <from>
                    <xdr:col>22</xdr:col>
                    <xdr:colOff>38100</xdr:colOff>
                    <xdr:row>28</xdr:row>
                    <xdr:rowOff>0</xdr:rowOff>
                  </from>
                  <to>
                    <xdr:col>25</xdr:col>
                    <xdr:colOff>57150</xdr:colOff>
                    <xdr:row>29</xdr:row>
                    <xdr:rowOff>19050</xdr:rowOff>
                  </to>
                </anchor>
              </controlPr>
            </control>
          </mc:Choice>
        </mc:AlternateContent>
        <mc:AlternateContent xmlns:mc="http://schemas.openxmlformats.org/markup-compatibility/2006">
          <mc:Choice Requires="x14">
            <control shapeId="1173514" r:id="rId13" name="Check Box 10">
              <controlPr defaultSize="0" autoFill="0" autoLine="0" autoPict="0">
                <anchor moveWithCells="1">
                  <from>
                    <xdr:col>25</xdr:col>
                    <xdr:colOff>95250</xdr:colOff>
                    <xdr:row>28</xdr:row>
                    <xdr:rowOff>0</xdr:rowOff>
                  </from>
                  <to>
                    <xdr:col>28</xdr:col>
                    <xdr:colOff>114300</xdr:colOff>
                    <xdr:row>29</xdr:row>
                    <xdr:rowOff>9525</xdr:rowOff>
                  </to>
                </anchor>
              </controlPr>
            </control>
          </mc:Choice>
        </mc:AlternateContent>
        <mc:AlternateContent xmlns:mc="http://schemas.openxmlformats.org/markup-compatibility/2006">
          <mc:Choice Requires="x14">
            <control shapeId="1173515" r:id="rId14" name="Check Box 11">
              <controlPr defaultSize="0" autoFill="0" autoLine="0" autoPict="0">
                <anchor moveWithCells="1">
                  <from>
                    <xdr:col>22</xdr:col>
                    <xdr:colOff>38100</xdr:colOff>
                    <xdr:row>25</xdr:row>
                    <xdr:rowOff>0</xdr:rowOff>
                  </from>
                  <to>
                    <xdr:col>25</xdr:col>
                    <xdr:colOff>57150</xdr:colOff>
                    <xdr:row>26</xdr:row>
                    <xdr:rowOff>19050</xdr:rowOff>
                  </to>
                </anchor>
              </controlPr>
            </control>
          </mc:Choice>
        </mc:AlternateContent>
        <mc:AlternateContent xmlns:mc="http://schemas.openxmlformats.org/markup-compatibility/2006">
          <mc:Choice Requires="x14">
            <control shapeId="1173516" r:id="rId15" name="Check Box 12">
              <controlPr defaultSize="0" autoFill="0" autoLine="0" autoPict="0">
                <anchor moveWithCells="1">
                  <from>
                    <xdr:col>25</xdr:col>
                    <xdr:colOff>95250</xdr:colOff>
                    <xdr:row>25</xdr:row>
                    <xdr:rowOff>0</xdr:rowOff>
                  </from>
                  <to>
                    <xdr:col>28</xdr:col>
                    <xdr:colOff>114300</xdr:colOff>
                    <xdr:row>26</xdr:row>
                    <xdr:rowOff>9525</xdr:rowOff>
                  </to>
                </anchor>
              </controlPr>
            </control>
          </mc:Choice>
        </mc:AlternateContent>
        <mc:AlternateContent xmlns:mc="http://schemas.openxmlformats.org/markup-compatibility/2006">
          <mc:Choice Requires="x14">
            <control shapeId="1173517" r:id="rId16" name="Check Box 13">
              <controlPr defaultSize="0" autoFill="0" autoLine="0" autoPict="0">
                <anchor moveWithCells="1">
                  <from>
                    <xdr:col>22</xdr:col>
                    <xdr:colOff>38100</xdr:colOff>
                    <xdr:row>22</xdr:row>
                    <xdr:rowOff>0</xdr:rowOff>
                  </from>
                  <to>
                    <xdr:col>25</xdr:col>
                    <xdr:colOff>57150</xdr:colOff>
                    <xdr:row>23</xdr:row>
                    <xdr:rowOff>19050</xdr:rowOff>
                  </to>
                </anchor>
              </controlPr>
            </control>
          </mc:Choice>
        </mc:AlternateContent>
        <mc:AlternateContent xmlns:mc="http://schemas.openxmlformats.org/markup-compatibility/2006">
          <mc:Choice Requires="x14">
            <control shapeId="1173518" r:id="rId17" name="Check Box 14">
              <controlPr defaultSize="0" autoFill="0" autoLine="0" autoPict="0">
                <anchor moveWithCells="1">
                  <from>
                    <xdr:col>25</xdr:col>
                    <xdr:colOff>95250</xdr:colOff>
                    <xdr:row>22</xdr:row>
                    <xdr:rowOff>0</xdr:rowOff>
                  </from>
                  <to>
                    <xdr:col>28</xdr:col>
                    <xdr:colOff>114300</xdr:colOff>
                    <xdr:row>23</xdr:row>
                    <xdr:rowOff>9525</xdr:rowOff>
                  </to>
                </anchor>
              </controlPr>
            </control>
          </mc:Choice>
        </mc:AlternateContent>
        <mc:AlternateContent xmlns:mc="http://schemas.openxmlformats.org/markup-compatibility/2006">
          <mc:Choice Requires="x14">
            <control shapeId="1173519" r:id="rId18" name="Check Box 15">
              <controlPr defaultSize="0" autoFill="0" autoLine="0" autoPict="0">
                <anchor moveWithCells="1">
                  <from>
                    <xdr:col>22</xdr:col>
                    <xdr:colOff>38100</xdr:colOff>
                    <xdr:row>20</xdr:row>
                    <xdr:rowOff>0</xdr:rowOff>
                  </from>
                  <to>
                    <xdr:col>25</xdr:col>
                    <xdr:colOff>57150</xdr:colOff>
                    <xdr:row>21</xdr:row>
                    <xdr:rowOff>19050</xdr:rowOff>
                  </to>
                </anchor>
              </controlPr>
            </control>
          </mc:Choice>
        </mc:AlternateContent>
        <mc:AlternateContent xmlns:mc="http://schemas.openxmlformats.org/markup-compatibility/2006">
          <mc:Choice Requires="x14">
            <control shapeId="1173520" r:id="rId19" name="Check Box 16">
              <controlPr defaultSize="0" autoFill="0" autoLine="0" autoPict="0">
                <anchor moveWithCells="1">
                  <from>
                    <xdr:col>25</xdr:col>
                    <xdr:colOff>95250</xdr:colOff>
                    <xdr:row>20</xdr:row>
                    <xdr:rowOff>0</xdr:rowOff>
                  </from>
                  <to>
                    <xdr:col>28</xdr:col>
                    <xdr:colOff>114300</xdr:colOff>
                    <xdr:row>21</xdr:row>
                    <xdr:rowOff>9525</xdr:rowOff>
                  </to>
                </anchor>
              </controlPr>
            </control>
          </mc:Choice>
        </mc:AlternateContent>
      </controls>
    </mc:Choice>
  </mc:AlternateConten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39065D-362C-4136-8745-2E3B2C6B5E1D}">
  <sheetPr>
    <tabColor theme="7" tint="0.59999389629810485"/>
  </sheetPr>
  <dimension ref="A1:AS89"/>
  <sheetViews>
    <sheetView showGridLines="0" view="pageBreakPreview" zoomScaleNormal="100" zoomScaleSheetLayoutView="100" workbookViewId="0">
      <selection sqref="A1:AM1"/>
    </sheetView>
  </sheetViews>
  <sheetFormatPr defaultColWidth="8" defaultRowHeight="12"/>
  <cols>
    <col min="1" max="1" width="1.25" style="54" customWidth="1"/>
    <col min="2" max="24" width="2.375" style="54" customWidth="1"/>
    <col min="25" max="25" width="1.625" style="54" customWidth="1"/>
    <col min="26" max="38" width="2.625" style="54" customWidth="1"/>
    <col min="39" max="39" width="1.625" style="54" customWidth="1"/>
    <col min="40" max="62" width="2.375" style="54" customWidth="1"/>
    <col min="63" max="16384" width="8" style="54"/>
  </cols>
  <sheetData>
    <row r="1" spans="1:45" ht="14.1" customHeight="1">
      <c r="A1" s="1780" t="s">
        <v>1206</v>
      </c>
      <c r="B1" s="1781"/>
      <c r="C1" s="1781"/>
      <c r="D1" s="1781"/>
      <c r="E1" s="1781"/>
      <c r="F1" s="1781"/>
      <c r="G1" s="1781"/>
      <c r="H1" s="1781"/>
      <c r="I1" s="1781"/>
      <c r="J1" s="1781"/>
      <c r="K1" s="1781"/>
      <c r="L1" s="1781"/>
      <c r="M1" s="1781"/>
      <c r="N1" s="1781"/>
      <c r="O1" s="1781"/>
      <c r="P1" s="1781"/>
      <c r="Q1" s="1781"/>
      <c r="R1" s="1781"/>
      <c r="S1" s="1781"/>
      <c r="T1" s="1781"/>
      <c r="U1" s="1781"/>
      <c r="V1" s="1781"/>
      <c r="W1" s="1781"/>
      <c r="X1" s="1781"/>
      <c r="Y1" s="1781"/>
      <c r="Z1" s="1781"/>
      <c r="AA1" s="1781"/>
      <c r="AB1" s="1781"/>
      <c r="AC1" s="1781"/>
      <c r="AD1" s="1781"/>
      <c r="AE1" s="1781"/>
      <c r="AF1" s="1781"/>
      <c r="AG1" s="1781"/>
      <c r="AH1" s="1781"/>
      <c r="AI1" s="1781"/>
      <c r="AJ1" s="1781"/>
      <c r="AK1" s="1781"/>
      <c r="AL1" s="1781"/>
      <c r="AM1" s="1781"/>
      <c r="AO1" s="646"/>
      <c r="AP1" s="646"/>
      <c r="AQ1" s="646"/>
      <c r="AR1" s="646"/>
      <c r="AS1" s="646"/>
    </row>
    <row r="2" spans="1:45" ht="5.0999999999999996" customHeight="1" thickBot="1">
      <c r="A2" s="128"/>
      <c r="B2" s="128"/>
      <c r="C2" s="128"/>
      <c r="D2" s="128"/>
      <c r="E2" s="128"/>
      <c r="F2" s="128"/>
      <c r="G2" s="128"/>
      <c r="H2" s="128"/>
      <c r="I2" s="128"/>
      <c r="J2" s="128"/>
      <c r="K2" s="128"/>
      <c r="L2" s="128"/>
      <c r="M2" s="128"/>
      <c r="N2" s="128"/>
      <c r="O2" s="128"/>
      <c r="P2" s="128"/>
      <c r="Q2" s="128"/>
      <c r="R2" s="128"/>
      <c r="S2" s="128"/>
      <c r="T2" s="128"/>
      <c r="U2" s="128"/>
      <c r="V2" s="128"/>
      <c r="W2" s="128"/>
      <c r="X2" s="128"/>
      <c r="Y2" s="128"/>
      <c r="Z2" s="128"/>
      <c r="AA2" s="128"/>
      <c r="AB2" s="128"/>
      <c r="AC2" s="128"/>
      <c r="AD2" s="128"/>
      <c r="AE2" s="128"/>
      <c r="AF2" s="128"/>
      <c r="AG2" s="128"/>
      <c r="AH2" s="128"/>
      <c r="AI2" s="128"/>
      <c r="AJ2" s="128"/>
      <c r="AK2" s="128"/>
      <c r="AL2" s="128"/>
      <c r="AM2" s="128"/>
    </row>
    <row r="3" spans="1:45" ht="14.1" customHeight="1">
      <c r="A3" s="1782" t="s">
        <v>314</v>
      </c>
      <c r="B3" s="1783"/>
      <c r="C3" s="1783"/>
      <c r="D3" s="1783"/>
      <c r="E3" s="1783"/>
      <c r="F3" s="1783"/>
      <c r="G3" s="1783"/>
      <c r="H3" s="1783"/>
      <c r="I3" s="1783"/>
      <c r="J3" s="1783"/>
      <c r="K3" s="1783"/>
      <c r="L3" s="1783"/>
      <c r="M3" s="1783"/>
      <c r="N3" s="1783"/>
      <c r="O3" s="1783"/>
      <c r="P3" s="1783"/>
      <c r="Q3" s="1783"/>
      <c r="R3" s="1783"/>
      <c r="S3" s="1783"/>
      <c r="T3" s="1783"/>
      <c r="U3" s="1783"/>
      <c r="V3" s="1783"/>
      <c r="W3" s="1783"/>
      <c r="X3" s="1783"/>
      <c r="Y3" s="2656"/>
      <c r="Z3" s="1868" t="s">
        <v>118</v>
      </c>
      <c r="AA3" s="1783"/>
      <c r="AB3" s="1783"/>
      <c r="AC3" s="1783"/>
      <c r="AD3" s="1783"/>
      <c r="AE3" s="1783"/>
      <c r="AF3" s="1783"/>
      <c r="AG3" s="1783"/>
      <c r="AH3" s="1783"/>
      <c r="AI3" s="1783"/>
      <c r="AJ3" s="1783"/>
      <c r="AK3" s="1783"/>
      <c r="AL3" s="1783"/>
      <c r="AM3" s="1869"/>
    </row>
    <row r="4" spans="1:45" ht="14.1" customHeight="1">
      <c r="A4" s="61"/>
      <c r="B4" s="2374" t="s">
        <v>973</v>
      </c>
      <c r="C4" s="2374"/>
      <c r="D4" s="2384" t="s">
        <v>1657</v>
      </c>
      <c r="E4" s="2384"/>
      <c r="F4" s="2384"/>
      <c r="G4" s="2384"/>
      <c r="H4" s="2384"/>
      <c r="I4" s="2384"/>
      <c r="J4" s="2384"/>
      <c r="K4" s="2384"/>
      <c r="L4" s="2384"/>
      <c r="M4" s="2384"/>
      <c r="N4" s="2384"/>
      <c r="O4" s="2384"/>
      <c r="P4" s="2384"/>
      <c r="Q4" s="2384"/>
      <c r="R4" s="2384"/>
      <c r="S4" s="2384"/>
      <c r="T4" s="2384"/>
      <c r="U4" s="2384"/>
      <c r="V4" s="2384"/>
      <c r="W4" s="2384"/>
      <c r="X4" s="2384"/>
      <c r="Y4" s="2384"/>
      <c r="Z4" s="2384"/>
      <c r="AA4" s="2384"/>
      <c r="AB4" s="2384"/>
      <c r="AC4" s="2384"/>
      <c r="AD4" s="2384"/>
      <c r="AE4" s="2384"/>
      <c r="AF4" s="2384"/>
      <c r="AG4" s="2384"/>
      <c r="AH4" s="2384"/>
      <c r="AI4" s="2384"/>
      <c r="AJ4" s="2384"/>
      <c r="AK4" s="2384"/>
      <c r="AL4" s="2384"/>
      <c r="AM4" s="1116"/>
    </row>
    <row r="5" spans="1:45" ht="14.1" customHeight="1">
      <c r="A5" s="61"/>
      <c r="B5" s="582"/>
      <c r="C5" s="582"/>
      <c r="D5" s="745" t="s">
        <v>150</v>
      </c>
      <c r="E5" s="1899" t="s">
        <v>1658</v>
      </c>
      <c r="F5" s="1899"/>
      <c r="G5" s="1899"/>
      <c r="H5" s="1899"/>
      <c r="I5" s="1899"/>
      <c r="J5" s="1899"/>
      <c r="K5" s="1899"/>
      <c r="L5" s="1899"/>
      <c r="M5" s="1899"/>
      <c r="N5" s="1899"/>
      <c r="O5" s="1899"/>
      <c r="P5" s="1899"/>
      <c r="Q5" s="1899"/>
      <c r="R5" s="1899"/>
      <c r="S5" s="1899"/>
      <c r="T5" s="1899"/>
      <c r="U5" s="1899"/>
      <c r="V5" s="1899"/>
      <c r="W5" s="1899"/>
      <c r="X5" s="1899"/>
      <c r="Y5" s="1899"/>
      <c r="Z5" s="1899"/>
      <c r="AA5" s="1899"/>
      <c r="AB5" s="1899"/>
      <c r="AC5" s="1899"/>
      <c r="AD5" s="1899"/>
      <c r="AE5" s="1899"/>
      <c r="AF5" s="1899"/>
      <c r="AG5" s="1899"/>
      <c r="AH5" s="1899"/>
      <c r="AI5" s="1899"/>
      <c r="AJ5" s="1899"/>
      <c r="AK5" s="1899"/>
      <c r="AL5" s="1899"/>
      <c r="AM5" s="1116"/>
    </row>
    <row r="6" spans="1:45" ht="12.95" customHeight="1">
      <c r="A6" s="61"/>
      <c r="B6" s="1802" t="s">
        <v>269</v>
      </c>
      <c r="C6" s="1660"/>
      <c r="D6" s="1660"/>
      <c r="E6" s="1660"/>
      <c r="F6" s="1660"/>
      <c r="G6" s="1660"/>
      <c r="H6" s="1660"/>
      <c r="I6" s="2194" t="s">
        <v>1541</v>
      </c>
      <c r="J6" s="2195"/>
      <c r="K6" s="2195"/>
      <c r="L6" s="2195"/>
      <c r="M6" s="2196"/>
      <c r="N6" s="2194" t="s">
        <v>1143</v>
      </c>
      <c r="O6" s="1768"/>
      <c r="P6" s="1768"/>
      <c r="Q6" s="1768"/>
      <c r="R6" s="1768"/>
      <c r="S6" s="1768"/>
      <c r="T6" s="1768"/>
      <c r="U6" s="1768"/>
      <c r="V6" s="1768"/>
      <c r="W6" s="1768"/>
      <c r="X6" s="1768"/>
      <c r="Y6" s="1768"/>
      <c r="Z6" s="1768"/>
      <c r="AA6" s="1768"/>
      <c r="AB6" s="1768"/>
      <c r="AC6" s="1768"/>
      <c r="AD6" s="1768"/>
      <c r="AE6" s="1768"/>
      <c r="AF6" s="1768"/>
      <c r="AG6" s="1768"/>
      <c r="AH6" s="1768"/>
      <c r="AI6" s="1768"/>
      <c r="AJ6" s="1768"/>
      <c r="AK6" s="1768"/>
      <c r="AL6" s="1769"/>
      <c r="AM6" s="1116"/>
    </row>
    <row r="7" spans="1:45" ht="12.95" customHeight="1">
      <c r="A7" s="61"/>
      <c r="B7" s="4144" t="s">
        <v>270</v>
      </c>
      <c r="C7" s="1646"/>
      <c r="D7" s="1646"/>
      <c r="E7" s="1646"/>
      <c r="F7" s="1646"/>
      <c r="G7" s="1646"/>
      <c r="H7" s="1647"/>
      <c r="I7" s="2422"/>
      <c r="J7" s="2173"/>
      <c r="K7" s="2173"/>
      <c r="L7" s="2173"/>
      <c r="M7" s="4244"/>
      <c r="N7" s="1874"/>
      <c r="O7" s="1607"/>
      <c r="P7" s="1607"/>
      <c r="Q7" s="1607"/>
      <c r="R7" s="1607"/>
      <c r="S7" s="1607"/>
      <c r="T7" s="1607"/>
      <c r="U7" s="1607"/>
      <c r="V7" s="1607"/>
      <c r="W7" s="1607"/>
      <c r="X7" s="1607"/>
      <c r="Y7" s="1607"/>
      <c r="Z7" s="1607"/>
      <c r="AA7" s="1607"/>
      <c r="AB7" s="1607"/>
      <c r="AC7" s="1607"/>
      <c r="AD7" s="1607"/>
      <c r="AE7" s="1607"/>
      <c r="AF7" s="1607"/>
      <c r="AG7" s="1607"/>
      <c r="AH7" s="1607"/>
      <c r="AI7" s="1607"/>
      <c r="AJ7" s="1607"/>
      <c r="AK7" s="1607"/>
      <c r="AL7" s="1721"/>
      <c r="AM7" s="1116"/>
    </row>
    <row r="8" spans="1:45" ht="12.75" customHeight="1">
      <c r="A8" s="61"/>
      <c r="B8" s="1625" t="s">
        <v>1184</v>
      </c>
      <c r="C8" s="1626"/>
      <c r="D8" s="1626"/>
      <c r="E8" s="1626"/>
      <c r="F8" s="1626"/>
      <c r="G8" s="1626"/>
      <c r="H8" s="1770"/>
      <c r="I8" s="4245"/>
      <c r="J8" s="2118"/>
      <c r="K8" s="2118"/>
      <c r="L8" s="2118"/>
      <c r="M8" s="4246"/>
      <c r="N8" s="1625"/>
      <c r="O8" s="1626"/>
      <c r="P8" s="1626"/>
      <c r="Q8" s="1626"/>
      <c r="R8" s="1626"/>
      <c r="S8" s="1626"/>
      <c r="T8" s="1626"/>
      <c r="U8" s="1626"/>
      <c r="V8" s="1626"/>
      <c r="W8" s="1626"/>
      <c r="X8" s="1626"/>
      <c r="Y8" s="1626"/>
      <c r="Z8" s="1626"/>
      <c r="AA8" s="1626"/>
      <c r="AB8" s="1626"/>
      <c r="AC8" s="1626"/>
      <c r="AD8" s="1626"/>
      <c r="AE8" s="1626"/>
      <c r="AF8" s="1626"/>
      <c r="AG8" s="1626"/>
      <c r="AH8" s="1626"/>
      <c r="AI8" s="1626"/>
      <c r="AJ8" s="1626"/>
      <c r="AK8" s="1626"/>
      <c r="AL8" s="1770"/>
      <c r="AM8" s="1116"/>
    </row>
    <row r="9" spans="1:45" ht="18" customHeight="1">
      <c r="A9" s="61"/>
      <c r="B9" s="4151"/>
      <c r="C9" s="4152"/>
      <c r="D9" s="4152"/>
      <c r="E9" s="4152"/>
      <c r="F9" s="4152"/>
      <c r="G9" s="4152"/>
      <c r="H9" s="4153"/>
      <c r="I9" s="4154"/>
      <c r="J9" s="4155"/>
      <c r="K9" s="4155"/>
      <c r="L9" s="4155"/>
      <c r="M9" s="4160"/>
      <c r="N9" s="731" t="s">
        <v>462</v>
      </c>
      <c r="O9" s="4240"/>
      <c r="P9" s="4240"/>
      <c r="Q9" s="4240"/>
      <c r="R9" s="4240"/>
      <c r="S9" s="4240"/>
      <c r="T9" s="4240"/>
      <c r="U9" s="4240"/>
      <c r="V9" s="4240"/>
      <c r="W9" s="4240"/>
      <c r="X9" s="4240"/>
      <c r="Y9" s="4240"/>
      <c r="Z9" s="4240"/>
      <c r="AA9" s="4240"/>
      <c r="AB9" s="4240"/>
      <c r="AC9" s="4240"/>
      <c r="AD9" s="4240"/>
      <c r="AE9" s="4240"/>
      <c r="AF9" s="4240"/>
      <c r="AG9" s="4240"/>
      <c r="AH9" s="4240"/>
      <c r="AI9" s="4240"/>
      <c r="AJ9" s="4240"/>
      <c r="AK9" s="4240"/>
      <c r="AL9" s="4241"/>
      <c r="AM9" s="1116"/>
    </row>
    <row r="10" spans="1:45" ht="18" customHeight="1">
      <c r="A10" s="61"/>
      <c r="B10" s="4166"/>
      <c r="C10" s="4167"/>
      <c r="D10" s="4167"/>
      <c r="E10" s="1343" t="s">
        <v>271</v>
      </c>
      <c r="F10" s="4167"/>
      <c r="G10" s="4167"/>
      <c r="H10" s="4168"/>
      <c r="I10" s="4156"/>
      <c r="J10" s="4157"/>
      <c r="K10" s="4157"/>
      <c r="L10" s="4157"/>
      <c r="M10" s="4161"/>
      <c r="N10" s="1113" t="s">
        <v>460</v>
      </c>
      <c r="O10" s="4242"/>
      <c r="P10" s="4169"/>
      <c r="Q10" s="4169"/>
      <c r="R10" s="4169"/>
      <c r="S10" s="4169"/>
      <c r="T10" s="4169"/>
      <c r="U10" s="4169"/>
      <c r="V10" s="4169"/>
      <c r="W10" s="4169"/>
      <c r="X10" s="4169"/>
      <c r="Y10" s="4169"/>
      <c r="Z10" s="4169"/>
      <c r="AA10" s="4169"/>
      <c r="AB10" s="4169"/>
      <c r="AC10" s="4169"/>
      <c r="AD10" s="4169"/>
      <c r="AE10" s="4169"/>
      <c r="AF10" s="4169"/>
      <c r="AG10" s="4169"/>
      <c r="AH10" s="4169"/>
      <c r="AI10" s="4169"/>
      <c r="AJ10" s="4169"/>
      <c r="AK10" s="4169"/>
      <c r="AL10" s="4170"/>
      <c r="AM10" s="1116"/>
    </row>
    <row r="11" spans="1:45" ht="18" customHeight="1">
      <c r="A11" s="61"/>
      <c r="B11" s="4173"/>
      <c r="C11" s="4174"/>
      <c r="D11" s="4174"/>
      <c r="E11" s="4174"/>
      <c r="F11" s="4174"/>
      <c r="G11" s="4174"/>
      <c r="H11" s="4175"/>
      <c r="I11" s="4158"/>
      <c r="J11" s="4159"/>
      <c r="K11" s="4159"/>
      <c r="L11" s="4159"/>
      <c r="M11" s="4162"/>
      <c r="N11" s="1114" t="s">
        <v>461</v>
      </c>
      <c r="O11" s="4243"/>
      <c r="P11" s="4177"/>
      <c r="Q11" s="4177"/>
      <c r="R11" s="4177"/>
      <c r="S11" s="4177"/>
      <c r="T11" s="4177"/>
      <c r="U11" s="4177"/>
      <c r="V11" s="4177"/>
      <c r="W11" s="4177"/>
      <c r="X11" s="4177"/>
      <c r="Y11" s="4177"/>
      <c r="Z11" s="4177"/>
      <c r="AA11" s="4177"/>
      <c r="AB11" s="4177"/>
      <c r="AC11" s="4177"/>
      <c r="AD11" s="4177"/>
      <c r="AE11" s="4177"/>
      <c r="AF11" s="4177"/>
      <c r="AG11" s="4177"/>
      <c r="AH11" s="4177"/>
      <c r="AI11" s="4177"/>
      <c r="AJ11" s="4177"/>
      <c r="AK11" s="4177"/>
      <c r="AL11" s="4178"/>
      <c r="AM11" s="1116"/>
    </row>
    <row r="12" spans="1:45" ht="18" customHeight="1">
      <c r="A12" s="61"/>
      <c r="B12" s="4151"/>
      <c r="C12" s="4152"/>
      <c r="D12" s="4152"/>
      <c r="E12" s="4152"/>
      <c r="F12" s="4152"/>
      <c r="G12" s="4152"/>
      <c r="H12" s="4153"/>
      <c r="I12" s="4154"/>
      <c r="J12" s="4155"/>
      <c r="K12" s="4155"/>
      <c r="L12" s="4155"/>
      <c r="M12" s="4160"/>
      <c r="N12" s="731" t="s">
        <v>462</v>
      </c>
      <c r="O12" s="4240"/>
      <c r="P12" s="4164"/>
      <c r="Q12" s="4164"/>
      <c r="R12" s="4164"/>
      <c r="S12" s="4164"/>
      <c r="T12" s="4164"/>
      <c r="U12" s="4164"/>
      <c r="V12" s="4164"/>
      <c r="W12" s="4164"/>
      <c r="X12" s="4164"/>
      <c r="Y12" s="4164"/>
      <c r="Z12" s="4164"/>
      <c r="AA12" s="4164"/>
      <c r="AB12" s="4164"/>
      <c r="AC12" s="4164"/>
      <c r="AD12" s="4164"/>
      <c r="AE12" s="4164"/>
      <c r="AF12" s="4164"/>
      <c r="AG12" s="4164"/>
      <c r="AH12" s="4164"/>
      <c r="AI12" s="4164"/>
      <c r="AJ12" s="4164"/>
      <c r="AK12" s="4164"/>
      <c r="AL12" s="4165"/>
      <c r="AM12" s="1116"/>
    </row>
    <row r="13" spans="1:45" ht="18" customHeight="1">
      <c r="A13" s="61"/>
      <c r="B13" s="4166"/>
      <c r="C13" s="4167"/>
      <c r="D13" s="4167"/>
      <c r="E13" s="1343" t="s">
        <v>271</v>
      </c>
      <c r="F13" s="4167"/>
      <c r="G13" s="4167"/>
      <c r="H13" s="4168"/>
      <c r="I13" s="4156"/>
      <c r="J13" s="4157"/>
      <c r="K13" s="4157"/>
      <c r="L13" s="4157"/>
      <c r="M13" s="4161"/>
      <c r="N13" s="1113" t="s">
        <v>460</v>
      </c>
      <c r="O13" s="4242"/>
      <c r="P13" s="4169"/>
      <c r="Q13" s="4169"/>
      <c r="R13" s="4169"/>
      <c r="S13" s="4169"/>
      <c r="T13" s="4169"/>
      <c r="U13" s="4169"/>
      <c r="V13" s="4169"/>
      <c r="W13" s="4169"/>
      <c r="X13" s="4169"/>
      <c r="Y13" s="4169"/>
      <c r="Z13" s="4169"/>
      <c r="AA13" s="4169"/>
      <c r="AB13" s="4169"/>
      <c r="AC13" s="4169"/>
      <c r="AD13" s="4169"/>
      <c r="AE13" s="4169"/>
      <c r="AF13" s="4169"/>
      <c r="AG13" s="4169"/>
      <c r="AH13" s="4169"/>
      <c r="AI13" s="4169"/>
      <c r="AJ13" s="4169"/>
      <c r="AK13" s="4169"/>
      <c r="AL13" s="4170"/>
      <c r="AM13" s="1116"/>
    </row>
    <row r="14" spans="1:45" ht="18" customHeight="1">
      <c r="A14" s="61"/>
      <c r="B14" s="4173"/>
      <c r="C14" s="4174"/>
      <c r="D14" s="4174"/>
      <c r="E14" s="4174"/>
      <c r="F14" s="4174"/>
      <c r="G14" s="4174"/>
      <c r="H14" s="4175"/>
      <c r="I14" s="4158"/>
      <c r="J14" s="4159"/>
      <c r="K14" s="4159"/>
      <c r="L14" s="4159"/>
      <c r="M14" s="4162"/>
      <c r="N14" s="1114" t="s">
        <v>461</v>
      </c>
      <c r="O14" s="4243"/>
      <c r="P14" s="4177"/>
      <c r="Q14" s="4177"/>
      <c r="R14" s="4177"/>
      <c r="S14" s="4177"/>
      <c r="T14" s="4177"/>
      <c r="U14" s="4177"/>
      <c r="V14" s="4177"/>
      <c r="W14" s="4177"/>
      <c r="X14" s="4177"/>
      <c r="Y14" s="4177"/>
      <c r="Z14" s="4177"/>
      <c r="AA14" s="4177"/>
      <c r="AB14" s="4177"/>
      <c r="AC14" s="4177"/>
      <c r="AD14" s="4177"/>
      <c r="AE14" s="4177"/>
      <c r="AF14" s="4177"/>
      <c r="AG14" s="4177"/>
      <c r="AH14" s="4177"/>
      <c r="AI14" s="4177"/>
      <c r="AJ14" s="4177"/>
      <c r="AK14" s="4177"/>
      <c r="AL14" s="4178"/>
      <c r="AM14" s="1116"/>
    </row>
    <row r="15" spans="1:45" ht="18" customHeight="1">
      <c r="A15" s="61"/>
      <c r="B15" s="4151"/>
      <c r="C15" s="4152"/>
      <c r="D15" s="4152"/>
      <c r="E15" s="4152"/>
      <c r="F15" s="4152"/>
      <c r="G15" s="4152"/>
      <c r="H15" s="4153"/>
      <c r="I15" s="4154"/>
      <c r="J15" s="4155"/>
      <c r="K15" s="4155"/>
      <c r="L15" s="4155"/>
      <c r="M15" s="4160"/>
      <c r="N15" s="731" t="s">
        <v>462</v>
      </c>
      <c r="O15" s="4240"/>
      <c r="P15" s="4164"/>
      <c r="Q15" s="4164"/>
      <c r="R15" s="4164"/>
      <c r="S15" s="4164"/>
      <c r="T15" s="4164"/>
      <c r="U15" s="4164"/>
      <c r="V15" s="4164"/>
      <c r="W15" s="4164"/>
      <c r="X15" s="4164"/>
      <c r="Y15" s="4164"/>
      <c r="Z15" s="4164"/>
      <c r="AA15" s="4164"/>
      <c r="AB15" s="4164"/>
      <c r="AC15" s="4164"/>
      <c r="AD15" s="4164"/>
      <c r="AE15" s="4164"/>
      <c r="AF15" s="4164"/>
      <c r="AG15" s="4164"/>
      <c r="AH15" s="4164"/>
      <c r="AI15" s="4164"/>
      <c r="AJ15" s="4164"/>
      <c r="AK15" s="4164"/>
      <c r="AL15" s="4165"/>
      <c r="AM15" s="1116"/>
    </row>
    <row r="16" spans="1:45" ht="18" customHeight="1">
      <c r="A16" s="61"/>
      <c r="B16" s="4166"/>
      <c r="C16" s="4167"/>
      <c r="D16" s="4167"/>
      <c r="E16" s="1343" t="s">
        <v>271</v>
      </c>
      <c r="F16" s="4167"/>
      <c r="G16" s="4167"/>
      <c r="H16" s="4168"/>
      <c r="I16" s="4156"/>
      <c r="J16" s="4157"/>
      <c r="K16" s="4157"/>
      <c r="L16" s="4157"/>
      <c r="M16" s="4161"/>
      <c r="N16" s="1113" t="s">
        <v>460</v>
      </c>
      <c r="O16" s="4242"/>
      <c r="P16" s="4169"/>
      <c r="Q16" s="4169"/>
      <c r="R16" s="4169"/>
      <c r="S16" s="4169"/>
      <c r="T16" s="4169"/>
      <c r="U16" s="4169"/>
      <c r="V16" s="4169"/>
      <c r="W16" s="4169"/>
      <c r="X16" s="4169"/>
      <c r="Y16" s="4169"/>
      <c r="Z16" s="4169"/>
      <c r="AA16" s="4169"/>
      <c r="AB16" s="4169"/>
      <c r="AC16" s="4169"/>
      <c r="AD16" s="4169"/>
      <c r="AE16" s="4169"/>
      <c r="AF16" s="4169"/>
      <c r="AG16" s="4169"/>
      <c r="AH16" s="4169"/>
      <c r="AI16" s="4169"/>
      <c r="AJ16" s="4169"/>
      <c r="AK16" s="4169"/>
      <c r="AL16" s="4170"/>
      <c r="AM16" s="1116"/>
    </row>
    <row r="17" spans="1:39" ht="18" customHeight="1">
      <c r="A17" s="61"/>
      <c r="B17" s="4173"/>
      <c r="C17" s="4174"/>
      <c r="D17" s="4174"/>
      <c r="E17" s="4174"/>
      <c r="F17" s="4174"/>
      <c r="G17" s="4174"/>
      <c r="H17" s="4175"/>
      <c r="I17" s="4158"/>
      <c r="J17" s="4159"/>
      <c r="K17" s="4159"/>
      <c r="L17" s="4159"/>
      <c r="M17" s="4162"/>
      <c r="N17" s="1114" t="s">
        <v>461</v>
      </c>
      <c r="O17" s="4243"/>
      <c r="P17" s="4177"/>
      <c r="Q17" s="4177"/>
      <c r="R17" s="4177"/>
      <c r="S17" s="4177"/>
      <c r="T17" s="4177"/>
      <c r="U17" s="4177"/>
      <c r="V17" s="4177"/>
      <c r="W17" s="4177"/>
      <c r="X17" s="4177"/>
      <c r="Y17" s="4177"/>
      <c r="Z17" s="4177"/>
      <c r="AA17" s="4177"/>
      <c r="AB17" s="4177"/>
      <c r="AC17" s="4177"/>
      <c r="AD17" s="4177"/>
      <c r="AE17" s="4177"/>
      <c r="AF17" s="4177"/>
      <c r="AG17" s="4177"/>
      <c r="AH17" s="4177"/>
      <c r="AI17" s="4177"/>
      <c r="AJ17" s="4177"/>
      <c r="AK17" s="4177"/>
      <c r="AL17" s="4178"/>
      <c r="AM17" s="1116"/>
    </row>
    <row r="18" spans="1:39" ht="18" customHeight="1">
      <c r="A18" s="61"/>
      <c r="B18" s="4151"/>
      <c r="C18" s="4152"/>
      <c r="D18" s="4152"/>
      <c r="E18" s="4152"/>
      <c r="F18" s="4152"/>
      <c r="G18" s="4152"/>
      <c r="H18" s="4153"/>
      <c r="I18" s="4154"/>
      <c r="J18" s="4155"/>
      <c r="K18" s="4155"/>
      <c r="L18" s="4155"/>
      <c r="M18" s="4160"/>
      <c r="N18" s="731" t="s">
        <v>462</v>
      </c>
      <c r="O18" s="4240"/>
      <c r="P18" s="4164"/>
      <c r="Q18" s="4164"/>
      <c r="R18" s="4164"/>
      <c r="S18" s="4164"/>
      <c r="T18" s="4164"/>
      <c r="U18" s="4164"/>
      <c r="V18" s="4164"/>
      <c r="W18" s="4164"/>
      <c r="X18" s="4164"/>
      <c r="Y18" s="4164"/>
      <c r="Z18" s="4164"/>
      <c r="AA18" s="4164"/>
      <c r="AB18" s="4164"/>
      <c r="AC18" s="4164"/>
      <c r="AD18" s="4164"/>
      <c r="AE18" s="4164"/>
      <c r="AF18" s="4164"/>
      <c r="AG18" s="4164"/>
      <c r="AH18" s="4164"/>
      <c r="AI18" s="4164"/>
      <c r="AJ18" s="4164"/>
      <c r="AK18" s="4164"/>
      <c r="AL18" s="4165"/>
      <c r="AM18" s="1116"/>
    </row>
    <row r="19" spans="1:39" ht="18" customHeight="1">
      <c r="A19" s="61"/>
      <c r="B19" s="4166"/>
      <c r="C19" s="4167"/>
      <c r="D19" s="4167"/>
      <c r="E19" s="1343" t="s">
        <v>271</v>
      </c>
      <c r="F19" s="4167"/>
      <c r="G19" s="4167"/>
      <c r="H19" s="4168"/>
      <c r="I19" s="4156"/>
      <c r="J19" s="4157"/>
      <c r="K19" s="4157"/>
      <c r="L19" s="4157"/>
      <c r="M19" s="4161"/>
      <c r="N19" s="1113" t="s">
        <v>460</v>
      </c>
      <c r="O19" s="4242"/>
      <c r="P19" s="4169"/>
      <c r="Q19" s="4169"/>
      <c r="R19" s="4169"/>
      <c r="S19" s="4169"/>
      <c r="T19" s="4169"/>
      <c r="U19" s="4169"/>
      <c r="V19" s="4169"/>
      <c r="W19" s="4169"/>
      <c r="X19" s="4169"/>
      <c r="Y19" s="4169"/>
      <c r="Z19" s="4169"/>
      <c r="AA19" s="4169"/>
      <c r="AB19" s="4169"/>
      <c r="AC19" s="4169"/>
      <c r="AD19" s="4169"/>
      <c r="AE19" s="4169"/>
      <c r="AF19" s="4169"/>
      <c r="AG19" s="4169"/>
      <c r="AH19" s="4169"/>
      <c r="AI19" s="4169"/>
      <c r="AJ19" s="4169"/>
      <c r="AK19" s="4169"/>
      <c r="AL19" s="4170"/>
      <c r="AM19" s="1116"/>
    </row>
    <row r="20" spans="1:39" ht="18" customHeight="1">
      <c r="A20" s="61"/>
      <c r="B20" s="4173"/>
      <c r="C20" s="4174"/>
      <c r="D20" s="4174"/>
      <c r="E20" s="4174"/>
      <c r="F20" s="4174"/>
      <c r="G20" s="4174"/>
      <c r="H20" s="4175"/>
      <c r="I20" s="4158"/>
      <c r="J20" s="4159"/>
      <c r="K20" s="4159"/>
      <c r="L20" s="4159"/>
      <c r="M20" s="4162"/>
      <c r="N20" s="1114" t="s">
        <v>461</v>
      </c>
      <c r="O20" s="4243"/>
      <c r="P20" s="4177"/>
      <c r="Q20" s="4177"/>
      <c r="R20" s="4177"/>
      <c r="S20" s="4177"/>
      <c r="T20" s="4177"/>
      <c r="U20" s="4177"/>
      <c r="V20" s="4177"/>
      <c r="W20" s="4177"/>
      <c r="X20" s="4177"/>
      <c r="Y20" s="4177"/>
      <c r="Z20" s="4177"/>
      <c r="AA20" s="4177"/>
      <c r="AB20" s="4177"/>
      <c r="AC20" s="4177"/>
      <c r="AD20" s="4177"/>
      <c r="AE20" s="4177"/>
      <c r="AF20" s="4177"/>
      <c r="AG20" s="4177"/>
      <c r="AH20" s="4177"/>
      <c r="AI20" s="4177"/>
      <c r="AJ20" s="4177"/>
      <c r="AK20" s="4177"/>
      <c r="AL20" s="4178"/>
      <c r="AM20" s="1116"/>
    </row>
    <row r="21" spans="1:39" ht="18" customHeight="1">
      <c r="A21" s="61"/>
      <c r="B21" s="4151"/>
      <c r="C21" s="4152"/>
      <c r="D21" s="4152"/>
      <c r="E21" s="4152"/>
      <c r="F21" s="4152"/>
      <c r="G21" s="4152"/>
      <c r="H21" s="4153"/>
      <c r="I21" s="4154"/>
      <c r="J21" s="4155"/>
      <c r="K21" s="4155"/>
      <c r="L21" s="4155"/>
      <c r="M21" s="4160"/>
      <c r="N21" s="731" t="s">
        <v>462</v>
      </c>
      <c r="O21" s="4240"/>
      <c r="P21" s="4164"/>
      <c r="Q21" s="4164"/>
      <c r="R21" s="4164"/>
      <c r="S21" s="4164"/>
      <c r="T21" s="4164"/>
      <c r="U21" s="4164"/>
      <c r="V21" s="4164"/>
      <c r="W21" s="4164"/>
      <c r="X21" s="4164"/>
      <c r="Y21" s="4164"/>
      <c r="Z21" s="4164"/>
      <c r="AA21" s="4164"/>
      <c r="AB21" s="4164"/>
      <c r="AC21" s="4164"/>
      <c r="AD21" s="4164"/>
      <c r="AE21" s="4164"/>
      <c r="AF21" s="4164"/>
      <c r="AG21" s="4164"/>
      <c r="AH21" s="4164"/>
      <c r="AI21" s="4164"/>
      <c r="AJ21" s="4164"/>
      <c r="AK21" s="4164"/>
      <c r="AL21" s="4165"/>
      <c r="AM21" s="1116"/>
    </row>
    <row r="22" spans="1:39" ht="18" customHeight="1">
      <c r="A22" s="61"/>
      <c r="B22" s="4166"/>
      <c r="C22" s="4167"/>
      <c r="D22" s="4167"/>
      <c r="E22" s="1343" t="s">
        <v>271</v>
      </c>
      <c r="F22" s="4167"/>
      <c r="G22" s="4167"/>
      <c r="H22" s="4168"/>
      <c r="I22" s="4156"/>
      <c r="J22" s="4157"/>
      <c r="K22" s="4157"/>
      <c r="L22" s="4157"/>
      <c r="M22" s="4161"/>
      <c r="N22" s="1113" t="s">
        <v>460</v>
      </c>
      <c r="O22" s="4242"/>
      <c r="P22" s="4169"/>
      <c r="Q22" s="4169"/>
      <c r="R22" s="4169"/>
      <c r="S22" s="4169"/>
      <c r="T22" s="4169"/>
      <c r="U22" s="4169"/>
      <c r="V22" s="4169"/>
      <c r="W22" s="4169"/>
      <c r="X22" s="4169"/>
      <c r="Y22" s="4169"/>
      <c r="Z22" s="4169"/>
      <c r="AA22" s="4169"/>
      <c r="AB22" s="4169"/>
      <c r="AC22" s="4169"/>
      <c r="AD22" s="4169"/>
      <c r="AE22" s="4169"/>
      <c r="AF22" s="4169"/>
      <c r="AG22" s="4169"/>
      <c r="AH22" s="4169"/>
      <c r="AI22" s="4169"/>
      <c r="AJ22" s="4169"/>
      <c r="AK22" s="4169"/>
      <c r="AL22" s="4170"/>
      <c r="AM22" s="1116"/>
    </row>
    <row r="23" spans="1:39" ht="18" customHeight="1">
      <c r="A23" s="61"/>
      <c r="B23" s="4173"/>
      <c r="C23" s="4174"/>
      <c r="D23" s="4174"/>
      <c r="E23" s="4174"/>
      <c r="F23" s="4174"/>
      <c r="G23" s="4174"/>
      <c r="H23" s="4175"/>
      <c r="I23" s="4158"/>
      <c r="J23" s="4159"/>
      <c r="K23" s="4159"/>
      <c r="L23" s="4159"/>
      <c r="M23" s="4162"/>
      <c r="N23" s="1114" t="s">
        <v>461</v>
      </c>
      <c r="O23" s="4243"/>
      <c r="P23" s="4177"/>
      <c r="Q23" s="4177"/>
      <c r="R23" s="4177"/>
      <c r="S23" s="4177"/>
      <c r="T23" s="4177"/>
      <c r="U23" s="4177"/>
      <c r="V23" s="4177"/>
      <c r="W23" s="4177"/>
      <c r="X23" s="4177"/>
      <c r="Y23" s="4177"/>
      <c r="Z23" s="4177"/>
      <c r="AA23" s="4177"/>
      <c r="AB23" s="4177"/>
      <c r="AC23" s="4177"/>
      <c r="AD23" s="4177"/>
      <c r="AE23" s="4177"/>
      <c r="AF23" s="4177"/>
      <c r="AG23" s="4177"/>
      <c r="AH23" s="4177"/>
      <c r="AI23" s="4177"/>
      <c r="AJ23" s="4177"/>
      <c r="AK23" s="4177"/>
      <c r="AL23" s="4178"/>
      <c r="AM23" s="1116"/>
    </row>
    <row r="24" spans="1:39" ht="18" customHeight="1">
      <c r="A24" s="61"/>
      <c r="B24" s="4151"/>
      <c r="C24" s="4152"/>
      <c r="D24" s="4152"/>
      <c r="E24" s="4152"/>
      <c r="F24" s="4152"/>
      <c r="G24" s="4152"/>
      <c r="H24" s="4153"/>
      <c r="I24" s="4154"/>
      <c r="J24" s="4155"/>
      <c r="K24" s="4155"/>
      <c r="L24" s="4155"/>
      <c r="M24" s="4160"/>
      <c r="N24" s="731" t="s">
        <v>462</v>
      </c>
      <c r="O24" s="4240"/>
      <c r="P24" s="4164"/>
      <c r="Q24" s="4164"/>
      <c r="R24" s="4164"/>
      <c r="S24" s="4164"/>
      <c r="T24" s="4164"/>
      <c r="U24" s="4164"/>
      <c r="V24" s="4164"/>
      <c r="W24" s="4164"/>
      <c r="X24" s="4164"/>
      <c r="Y24" s="4164"/>
      <c r="Z24" s="4164"/>
      <c r="AA24" s="4164"/>
      <c r="AB24" s="4164"/>
      <c r="AC24" s="4164"/>
      <c r="AD24" s="4164"/>
      <c r="AE24" s="4164"/>
      <c r="AF24" s="4164"/>
      <c r="AG24" s="4164"/>
      <c r="AH24" s="4164"/>
      <c r="AI24" s="4164"/>
      <c r="AJ24" s="4164"/>
      <c r="AK24" s="4164"/>
      <c r="AL24" s="4165"/>
      <c r="AM24" s="1116"/>
    </row>
    <row r="25" spans="1:39" ht="18" customHeight="1">
      <c r="A25" s="61"/>
      <c r="B25" s="4166"/>
      <c r="C25" s="4167"/>
      <c r="D25" s="4167"/>
      <c r="E25" s="1343" t="s">
        <v>271</v>
      </c>
      <c r="F25" s="4167"/>
      <c r="G25" s="4167"/>
      <c r="H25" s="4168"/>
      <c r="I25" s="4156"/>
      <c r="J25" s="4157"/>
      <c r="K25" s="4157"/>
      <c r="L25" s="4157"/>
      <c r="M25" s="4161"/>
      <c r="N25" s="1113" t="s">
        <v>460</v>
      </c>
      <c r="O25" s="4242"/>
      <c r="P25" s="4169"/>
      <c r="Q25" s="4169"/>
      <c r="R25" s="4169"/>
      <c r="S25" s="4169"/>
      <c r="T25" s="4169"/>
      <c r="U25" s="4169"/>
      <c r="V25" s="4169"/>
      <c r="W25" s="4169"/>
      <c r="X25" s="4169"/>
      <c r="Y25" s="4169"/>
      <c r="Z25" s="4169"/>
      <c r="AA25" s="4169"/>
      <c r="AB25" s="4169"/>
      <c r="AC25" s="4169"/>
      <c r="AD25" s="4169"/>
      <c r="AE25" s="4169"/>
      <c r="AF25" s="4169"/>
      <c r="AG25" s="4169"/>
      <c r="AH25" s="4169"/>
      <c r="AI25" s="4169"/>
      <c r="AJ25" s="4169"/>
      <c r="AK25" s="4169"/>
      <c r="AL25" s="4170"/>
      <c r="AM25" s="1116"/>
    </row>
    <row r="26" spans="1:39" ht="18" customHeight="1">
      <c r="A26" s="61"/>
      <c r="B26" s="4173"/>
      <c r="C26" s="4174"/>
      <c r="D26" s="4174"/>
      <c r="E26" s="4174"/>
      <c r="F26" s="4174"/>
      <c r="G26" s="4174"/>
      <c r="H26" s="4175"/>
      <c r="I26" s="4158"/>
      <c r="J26" s="4159"/>
      <c r="K26" s="4159"/>
      <c r="L26" s="4159"/>
      <c r="M26" s="4162"/>
      <c r="N26" s="1114" t="s">
        <v>461</v>
      </c>
      <c r="O26" s="4243"/>
      <c r="P26" s="4177"/>
      <c r="Q26" s="4177"/>
      <c r="R26" s="4177"/>
      <c r="S26" s="4177"/>
      <c r="T26" s="4177"/>
      <c r="U26" s="4177"/>
      <c r="V26" s="4177"/>
      <c r="W26" s="4177"/>
      <c r="X26" s="4177"/>
      <c r="Y26" s="4177"/>
      <c r="Z26" s="4177"/>
      <c r="AA26" s="4177"/>
      <c r="AB26" s="4177"/>
      <c r="AC26" s="4177"/>
      <c r="AD26" s="4177"/>
      <c r="AE26" s="4177"/>
      <c r="AF26" s="4177"/>
      <c r="AG26" s="4177"/>
      <c r="AH26" s="4177"/>
      <c r="AI26" s="4177"/>
      <c r="AJ26" s="4177"/>
      <c r="AK26" s="4177"/>
      <c r="AL26" s="4178"/>
      <c r="AM26" s="1116"/>
    </row>
    <row r="27" spans="1:39" ht="18" customHeight="1">
      <c r="A27" s="61"/>
      <c r="B27" s="4151"/>
      <c r="C27" s="4152"/>
      <c r="D27" s="4152"/>
      <c r="E27" s="4152"/>
      <c r="F27" s="4152"/>
      <c r="G27" s="4152"/>
      <c r="H27" s="4153"/>
      <c r="I27" s="4154"/>
      <c r="J27" s="4155"/>
      <c r="K27" s="4155"/>
      <c r="L27" s="4155"/>
      <c r="M27" s="4160"/>
      <c r="N27" s="731" t="s">
        <v>462</v>
      </c>
      <c r="O27" s="4240"/>
      <c r="P27" s="4164"/>
      <c r="Q27" s="4164"/>
      <c r="R27" s="4164"/>
      <c r="S27" s="4164"/>
      <c r="T27" s="4164"/>
      <c r="U27" s="4164"/>
      <c r="V27" s="4164"/>
      <c r="W27" s="4164"/>
      <c r="X27" s="4164"/>
      <c r="Y27" s="4164"/>
      <c r="Z27" s="4164"/>
      <c r="AA27" s="4164"/>
      <c r="AB27" s="4164"/>
      <c r="AC27" s="4164"/>
      <c r="AD27" s="4164"/>
      <c r="AE27" s="4164"/>
      <c r="AF27" s="4164"/>
      <c r="AG27" s="4164"/>
      <c r="AH27" s="4164"/>
      <c r="AI27" s="4164"/>
      <c r="AJ27" s="4164"/>
      <c r="AK27" s="4164"/>
      <c r="AL27" s="4165"/>
      <c r="AM27" s="1116"/>
    </row>
    <row r="28" spans="1:39" ht="18" customHeight="1">
      <c r="A28" s="61"/>
      <c r="B28" s="4166"/>
      <c r="C28" s="4167"/>
      <c r="D28" s="4167"/>
      <c r="E28" s="1343" t="s">
        <v>271</v>
      </c>
      <c r="F28" s="4167"/>
      <c r="G28" s="4167"/>
      <c r="H28" s="4168"/>
      <c r="I28" s="4156"/>
      <c r="J28" s="4157"/>
      <c r="K28" s="4157"/>
      <c r="L28" s="4157"/>
      <c r="M28" s="4161"/>
      <c r="N28" s="1113" t="s">
        <v>460</v>
      </c>
      <c r="O28" s="4242"/>
      <c r="P28" s="4169"/>
      <c r="Q28" s="4169"/>
      <c r="R28" s="4169"/>
      <c r="S28" s="4169"/>
      <c r="T28" s="4169"/>
      <c r="U28" s="4169"/>
      <c r="V28" s="4169"/>
      <c r="W28" s="4169"/>
      <c r="X28" s="4169"/>
      <c r="Y28" s="4169"/>
      <c r="Z28" s="4169"/>
      <c r="AA28" s="4169"/>
      <c r="AB28" s="4169"/>
      <c r="AC28" s="4169"/>
      <c r="AD28" s="4169"/>
      <c r="AE28" s="4169"/>
      <c r="AF28" s="4169"/>
      <c r="AG28" s="4169"/>
      <c r="AH28" s="4169"/>
      <c r="AI28" s="4169"/>
      <c r="AJ28" s="4169"/>
      <c r="AK28" s="4169"/>
      <c r="AL28" s="4170"/>
      <c r="AM28" s="1116"/>
    </row>
    <row r="29" spans="1:39" ht="18" customHeight="1">
      <c r="A29" s="61"/>
      <c r="B29" s="4173"/>
      <c r="C29" s="4174"/>
      <c r="D29" s="4174"/>
      <c r="E29" s="4174"/>
      <c r="F29" s="4174"/>
      <c r="G29" s="4174"/>
      <c r="H29" s="4175"/>
      <c r="I29" s="4158"/>
      <c r="J29" s="4159"/>
      <c r="K29" s="4159"/>
      <c r="L29" s="4159"/>
      <c r="M29" s="4162"/>
      <c r="N29" s="1114" t="s">
        <v>461</v>
      </c>
      <c r="O29" s="4243"/>
      <c r="P29" s="4177"/>
      <c r="Q29" s="4177"/>
      <c r="R29" s="4177"/>
      <c r="S29" s="4177"/>
      <c r="T29" s="4177"/>
      <c r="U29" s="4177"/>
      <c r="V29" s="4177"/>
      <c r="W29" s="4177"/>
      <c r="X29" s="4177"/>
      <c r="Y29" s="4177"/>
      <c r="Z29" s="4177"/>
      <c r="AA29" s="4177"/>
      <c r="AB29" s="4177"/>
      <c r="AC29" s="4177"/>
      <c r="AD29" s="4177"/>
      <c r="AE29" s="4177"/>
      <c r="AF29" s="4177"/>
      <c r="AG29" s="4177"/>
      <c r="AH29" s="4177"/>
      <c r="AI29" s="4177"/>
      <c r="AJ29" s="4177"/>
      <c r="AK29" s="4177"/>
      <c r="AL29" s="4178"/>
      <c r="AM29" s="1116"/>
    </row>
    <row r="30" spans="1:39" ht="18" customHeight="1">
      <c r="A30" s="61"/>
      <c r="B30" s="4151"/>
      <c r="C30" s="4152"/>
      <c r="D30" s="4152"/>
      <c r="E30" s="4152"/>
      <c r="F30" s="4152"/>
      <c r="G30" s="4152"/>
      <c r="H30" s="4153"/>
      <c r="I30" s="4154"/>
      <c r="J30" s="4155"/>
      <c r="K30" s="4155"/>
      <c r="L30" s="4155"/>
      <c r="M30" s="4160"/>
      <c r="N30" s="731" t="s">
        <v>462</v>
      </c>
      <c r="O30" s="4240"/>
      <c r="P30" s="4164"/>
      <c r="Q30" s="4164"/>
      <c r="R30" s="4164"/>
      <c r="S30" s="4164"/>
      <c r="T30" s="4164"/>
      <c r="U30" s="4164"/>
      <c r="V30" s="4164"/>
      <c r="W30" s="4164"/>
      <c r="X30" s="4164"/>
      <c r="Y30" s="4164"/>
      <c r="Z30" s="4164"/>
      <c r="AA30" s="4164"/>
      <c r="AB30" s="4164"/>
      <c r="AC30" s="4164"/>
      <c r="AD30" s="4164"/>
      <c r="AE30" s="4164"/>
      <c r="AF30" s="4164"/>
      <c r="AG30" s="4164"/>
      <c r="AH30" s="4164"/>
      <c r="AI30" s="4164"/>
      <c r="AJ30" s="4164"/>
      <c r="AK30" s="4164"/>
      <c r="AL30" s="4165"/>
      <c r="AM30" s="1116"/>
    </row>
    <row r="31" spans="1:39" ht="18" customHeight="1">
      <c r="A31" s="61"/>
      <c r="B31" s="4166"/>
      <c r="C31" s="4167"/>
      <c r="D31" s="4167"/>
      <c r="E31" s="1343" t="s">
        <v>271</v>
      </c>
      <c r="F31" s="4167"/>
      <c r="G31" s="4167"/>
      <c r="H31" s="4168"/>
      <c r="I31" s="4156"/>
      <c r="J31" s="4157"/>
      <c r="K31" s="4157"/>
      <c r="L31" s="4157"/>
      <c r="M31" s="4161"/>
      <c r="N31" s="1113" t="s">
        <v>460</v>
      </c>
      <c r="O31" s="4242"/>
      <c r="P31" s="4169"/>
      <c r="Q31" s="4169"/>
      <c r="R31" s="4169"/>
      <c r="S31" s="4169"/>
      <c r="T31" s="4169"/>
      <c r="U31" s="4169"/>
      <c r="V31" s="4169"/>
      <c r="W31" s="4169"/>
      <c r="X31" s="4169"/>
      <c r="Y31" s="4169"/>
      <c r="Z31" s="4169"/>
      <c r="AA31" s="4169"/>
      <c r="AB31" s="4169"/>
      <c r="AC31" s="4169"/>
      <c r="AD31" s="4169"/>
      <c r="AE31" s="4169"/>
      <c r="AF31" s="4169"/>
      <c r="AG31" s="4169"/>
      <c r="AH31" s="4169"/>
      <c r="AI31" s="4169"/>
      <c r="AJ31" s="4169"/>
      <c r="AK31" s="4169"/>
      <c r="AL31" s="4170"/>
      <c r="AM31" s="1116"/>
    </row>
    <row r="32" spans="1:39" ht="18" customHeight="1">
      <c r="A32" s="61"/>
      <c r="B32" s="4173"/>
      <c r="C32" s="4174"/>
      <c r="D32" s="4174"/>
      <c r="E32" s="4174"/>
      <c r="F32" s="4174"/>
      <c r="G32" s="4174"/>
      <c r="H32" s="4175"/>
      <c r="I32" s="4158"/>
      <c r="J32" s="4159"/>
      <c r="K32" s="4159"/>
      <c r="L32" s="4159"/>
      <c r="M32" s="4162"/>
      <c r="N32" s="1114" t="s">
        <v>461</v>
      </c>
      <c r="O32" s="4243"/>
      <c r="P32" s="4177"/>
      <c r="Q32" s="4177"/>
      <c r="R32" s="4177"/>
      <c r="S32" s="4177"/>
      <c r="T32" s="4177"/>
      <c r="U32" s="4177"/>
      <c r="V32" s="4177"/>
      <c r="W32" s="4177"/>
      <c r="X32" s="4177"/>
      <c r="Y32" s="4177"/>
      <c r="Z32" s="4177"/>
      <c r="AA32" s="4177"/>
      <c r="AB32" s="4177"/>
      <c r="AC32" s="4177"/>
      <c r="AD32" s="4177"/>
      <c r="AE32" s="4177"/>
      <c r="AF32" s="4177"/>
      <c r="AG32" s="4177"/>
      <c r="AH32" s="4177"/>
      <c r="AI32" s="4177"/>
      <c r="AJ32" s="4177"/>
      <c r="AK32" s="4177"/>
      <c r="AL32" s="4178"/>
      <c r="AM32" s="1116"/>
    </row>
    <row r="33" spans="1:39" ht="18" customHeight="1">
      <c r="A33" s="61"/>
      <c r="B33" s="4151"/>
      <c r="C33" s="4152"/>
      <c r="D33" s="4152"/>
      <c r="E33" s="4152"/>
      <c r="F33" s="4152"/>
      <c r="G33" s="4152"/>
      <c r="H33" s="4153"/>
      <c r="I33" s="4154"/>
      <c r="J33" s="4155"/>
      <c r="K33" s="4155"/>
      <c r="L33" s="4155"/>
      <c r="M33" s="4160"/>
      <c r="N33" s="731" t="s">
        <v>462</v>
      </c>
      <c r="O33" s="4240"/>
      <c r="P33" s="4164"/>
      <c r="Q33" s="4164"/>
      <c r="R33" s="4164"/>
      <c r="S33" s="4164"/>
      <c r="T33" s="4164"/>
      <c r="U33" s="4164"/>
      <c r="V33" s="4164"/>
      <c r="W33" s="4164"/>
      <c r="X33" s="4164"/>
      <c r="Y33" s="4164"/>
      <c r="Z33" s="4164"/>
      <c r="AA33" s="4164"/>
      <c r="AB33" s="4164"/>
      <c r="AC33" s="4164"/>
      <c r="AD33" s="4164"/>
      <c r="AE33" s="4164"/>
      <c r="AF33" s="4164"/>
      <c r="AG33" s="4164"/>
      <c r="AH33" s="4164"/>
      <c r="AI33" s="4164"/>
      <c r="AJ33" s="4164"/>
      <c r="AK33" s="4164"/>
      <c r="AL33" s="4165"/>
      <c r="AM33" s="1116"/>
    </row>
    <row r="34" spans="1:39" ht="18" customHeight="1">
      <c r="A34" s="61"/>
      <c r="B34" s="4166"/>
      <c r="C34" s="4167"/>
      <c r="D34" s="4167"/>
      <c r="E34" s="1343" t="s">
        <v>271</v>
      </c>
      <c r="F34" s="4167"/>
      <c r="G34" s="4167"/>
      <c r="H34" s="4168"/>
      <c r="I34" s="4156"/>
      <c r="J34" s="4157"/>
      <c r="K34" s="4157"/>
      <c r="L34" s="4157"/>
      <c r="M34" s="4161"/>
      <c r="N34" s="1113" t="s">
        <v>460</v>
      </c>
      <c r="O34" s="4242"/>
      <c r="P34" s="4169"/>
      <c r="Q34" s="4169"/>
      <c r="R34" s="4169"/>
      <c r="S34" s="4169"/>
      <c r="T34" s="4169"/>
      <c r="U34" s="4169"/>
      <c r="V34" s="4169"/>
      <c r="W34" s="4169"/>
      <c r="X34" s="4169"/>
      <c r="Y34" s="4169"/>
      <c r="Z34" s="4169"/>
      <c r="AA34" s="4169"/>
      <c r="AB34" s="4169"/>
      <c r="AC34" s="4169"/>
      <c r="AD34" s="4169"/>
      <c r="AE34" s="4169"/>
      <c r="AF34" s="4169"/>
      <c r="AG34" s="4169"/>
      <c r="AH34" s="4169"/>
      <c r="AI34" s="4169"/>
      <c r="AJ34" s="4169"/>
      <c r="AK34" s="4169"/>
      <c r="AL34" s="4170"/>
      <c r="AM34" s="1116"/>
    </row>
    <row r="35" spans="1:39" ht="18" customHeight="1">
      <c r="A35" s="61"/>
      <c r="B35" s="4173"/>
      <c r="C35" s="4174"/>
      <c r="D35" s="4174"/>
      <c r="E35" s="4174"/>
      <c r="F35" s="4174"/>
      <c r="G35" s="4174"/>
      <c r="H35" s="4175"/>
      <c r="I35" s="4158"/>
      <c r="J35" s="4159"/>
      <c r="K35" s="4159"/>
      <c r="L35" s="4159"/>
      <c r="M35" s="4162"/>
      <c r="N35" s="1114" t="s">
        <v>461</v>
      </c>
      <c r="O35" s="4243"/>
      <c r="P35" s="4177"/>
      <c r="Q35" s="4177"/>
      <c r="R35" s="4177"/>
      <c r="S35" s="4177"/>
      <c r="T35" s="4177"/>
      <c r="U35" s="4177"/>
      <c r="V35" s="4177"/>
      <c r="W35" s="4177"/>
      <c r="X35" s="4177"/>
      <c r="Y35" s="4177"/>
      <c r="Z35" s="4177"/>
      <c r="AA35" s="4177"/>
      <c r="AB35" s="4177"/>
      <c r="AC35" s="4177"/>
      <c r="AD35" s="4177"/>
      <c r="AE35" s="4177"/>
      <c r="AF35" s="4177"/>
      <c r="AG35" s="4177"/>
      <c r="AH35" s="4177"/>
      <c r="AI35" s="4177"/>
      <c r="AJ35" s="4177"/>
      <c r="AK35" s="4177"/>
      <c r="AL35" s="4178"/>
      <c r="AM35" s="1116"/>
    </row>
    <row r="36" spans="1:39" ht="9.75" customHeight="1">
      <c r="A36" s="61"/>
      <c r="AM36" s="1116"/>
    </row>
    <row r="37" spans="1:39" ht="14.1" customHeight="1">
      <c r="A37" s="61"/>
      <c r="B37" s="4247" t="s">
        <v>758</v>
      </c>
      <c r="C37" s="4247"/>
      <c r="D37" s="1899" t="s">
        <v>1659</v>
      </c>
      <c r="E37" s="1899"/>
      <c r="F37" s="1899"/>
      <c r="G37" s="1899"/>
      <c r="H37" s="1899"/>
      <c r="I37" s="1899"/>
      <c r="J37" s="1899"/>
      <c r="K37" s="1899"/>
      <c r="L37" s="1899"/>
      <c r="M37" s="1899"/>
      <c r="N37" s="1899"/>
      <c r="O37" s="1899"/>
      <c r="P37" s="1899"/>
      <c r="Q37" s="1899"/>
      <c r="R37" s="1899"/>
      <c r="S37" s="1899"/>
      <c r="T37" s="1899"/>
      <c r="U37" s="1899"/>
      <c r="V37" s="1899"/>
      <c r="W37" s="1899"/>
      <c r="X37" s="1899"/>
      <c r="Y37" s="1899"/>
      <c r="Z37" s="1899"/>
      <c r="AA37" s="1899"/>
      <c r="AB37" s="1899"/>
      <c r="AC37" s="1899"/>
      <c r="AD37" s="1899"/>
      <c r="AE37" s="1899"/>
      <c r="AF37" s="1899"/>
      <c r="AG37" s="1899"/>
      <c r="AH37" s="1899"/>
      <c r="AI37" s="1899"/>
      <c r="AJ37" s="1899"/>
      <c r="AK37" s="1899"/>
      <c r="AL37" s="1899"/>
      <c r="AM37" s="1116"/>
    </row>
    <row r="38" spans="1:39" ht="12.95" customHeight="1">
      <c r="A38" s="61"/>
      <c r="B38" s="1802" t="s">
        <v>269</v>
      </c>
      <c r="C38" s="1660"/>
      <c r="D38" s="1660"/>
      <c r="E38" s="1660"/>
      <c r="F38" s="1660"/>
      <c r="G38" s="1660"/>
      <c r="H38" s="1660"/>
      <c r="I38" s="2194" t="s">
        <v>1142</v>
      </c>
      <c r="J38" s="2195"/>
      <c r="K38" s="2195"/>
      <c r="L38" s="2195"/>
      <c r="M38" s="2196"/>
      <c r="N38" s="2194" t="s">
        <v>1143</v>
      </c>
      <c r="O38" s="1768"/>
      <c r="P38" s="1768"/>
      <c r="Q38" s="1768"/>
      <c r="R38" s="1768"/>
      <c r="S38" s="1768"/>
      <c r="T38" s="1768"/>
      <c r="U38" s="1768"/>
      <c r="V38" s="1768"/>
      <c r="W38" s="1768"/>
      <c r="X38" s="1768"/>
      <c r="Y38" s="1768"/>
      <c r="Z38" s="1768"/>
      <c r="AA38" s="1768"/>
      <c r="AB38" s="1768"/>
      <c r="AC38" s="1768"/>
      <c r="AD38" s="1768"/>
      <c r="AE38" s="1768"/>
      <c r="AF38" s="1768"/>
      <c r="AG38" s="1768"/>
      <c r="AH38" s="1768"/>
      <c r="AI38" s="1768"/>
      <c r="AJ38" s="1768"/>
      <c r="AK38" s="1768"/>
      <c r="AL38" s="1769"/>
      <c r="AM38" s="1116"/>
    </row>
    <row r="39" spans="1:39" ht="12.95" customHeight="1">
      <c r="A39" s="61"/>
      <c r="B39" s="4144" t="s">
        <v>270</v>
      </c>
      <c r="C39" s="1646"/>
      <c r="D39" s="1646"/>
      <c r="E39" s="1646"/>
      <c r="F39" s="1646"/>
      <c r="G39" s="1646"/>
      <c r="H39" s="1647"/>
      <c r="I39" s="2422"/>
      <c r="J39" s="2173"/>
      <c r="K39" s="2173"/>
      <c r="L39" s="2173"/>
      <c r="M39" s="4244"/>
      <c r="N39" s="1874"/>
      <c r="O39" s="1607"/>
      <c r="P39" s="1607"/>
      <c r="Q39" s="1607"/>
      <c r="R39" s="1607"/>
      <c r="S39" s="1607"/>
      <c r="T39" s="1607"/>
      <c r="U39" s="1607"/>
      <c r="V39" s="1607"/>
      <c r="W39" s="1607"/>
      <c r="X39" s="1607"/>
      <c r="Y39" s="1607"/>
      <c r="Z39" s="1607"/>
      <c r="AA39" s="1607"/>
      <c r="AB39" s="1607"/>
      <c r="AC39" s="1607"/>
      <c r="AD39" s="1607"/>
      <c r="AE39" s="1607"/>
      <c r="AF39" s="1607"/>
      <c r="AG39" s="1607"/>
      <c r="AH39" s="1607"/>
      <c r="AI39" s="1607"/>
      <c r="AJ39" s="1607"/>
      <c r="AK39" s="1607"/>
      <c r="AL39" s="1721"/>
      <c r="AM39" s="1116"/>
    </row>
    <row r="40" spans="1:39" ht="12.95" customHeight="1">
      <c r="A40" s="61"/>
      <c r="B40" s="1625" t="s">
        <v>1184</v>
      </c>
      <c r="C40" s="1626"/>
      <c r="D40" s="1626"/>
      <c r="E40" s="1626"/>
      <c r="F40" s="1626"/>
      <c r="G40" s="1626"/>
      <c r="H40" s="1770"/>
      <c r="I40" s="4245"/>
      <c r="J40" s="2118"/>
      <c r="K40" s="2118"/>
      <c r="L40" s="2118"/>
      <c r="M40" s="4246"/>
      <c r="N40" s="1625"/>
      <c r="O40" s="1626"/>
      <c r="P40" s="1626"/>
      <c r="Q40" s="1626"/>
      <c r="R40" s="1626"/>
      <c r="S40" s="1626"/>
      <c r="T40" s="1626"/>
      <c r="U40" s="1626"/>
      <c r="V40" s="1626"/>
      <c r="W40" s="1626"/>
      <c r="X40" s="1626"/>
      <c r="Y40" s="1626"/>
      <c r="Z40" s="1626"/>
      <c r="AA40" s="1626"/>
      <c r="AB40" s="1626"/>
      <c r="AC40" s="1626"/>
      <c r="AD40" s="1626"/>
      <c r="AE40" s="1626"/>
      <c r="AF40" s="1626"/>
      <c r="AG40" s="1626"/>
      <c r="AH40" s="1626"/>
      <c r="AI40" s="1626"/>
      <c r="AJ40" s="1626"/>
      <c r="AK40" s="1626"/>
      <c r="AL40" s="1770"/>
      <c r="AM40" s="1116"/>
    </row>
    <row r="41" spans="1:39" ht="17.45" customHeight="1">
      <c r="A41" s="61"/>
      <c r="B41" s="4151"/>
      <c r="C41" s="4152"/>
      <c r="D41" s="4152"/>
      <c r="E41" s="4152"/>
      <c r="F41" s="4152"/>
      <c r="G41" s="4152"/>
      <c r="H41" s="4153"/>
      <c r="I41" s="4154"/>
      <c r="J41" s="4155"/>
      <c r="K41" s="4155"/>
      <c r="L41" s="4155"/>
      <c r="M41" s="4160"/>
      <c r="N41" s="731" t="s">
        <v>462</v>
      </c>
      <c r="O41" s="4240"/>
      <c r="P41" s="4240"/>
      <c r="Q41" s="4240"/>
      <c r="R41" s="4240"/>
      <c r="S41" s="4240"/>
      <c r="T41" s="4240"/>
      <c r="U41" s="4240"/>
      <c r="V41" s="4240"/>
      <c r="W41" s="4240"/>
      <c r="X41" s="4240"/>
      <c r="Y41" s="4240"/>
      <c r="Z41" s="4240"/>
      <c r="AA41" s="4240"/>
      <c r="AB41" s="4240"/>
      <c r="AC41" s="4240"/>
      <c r="AD41" s="4240"/>
      <c r="AE41" s="4240"/>
      <c r="AF41" s="4240"/>
      <c r="AG41" s="4240"/>
      <c r="AH41" s="4240"/>
      <c r="AI41" s="4240"/>
      <c r="AJ41" s="4240"/>
      <c r="AK41" s="4240"/>
      <c r="AL41" s="4241"/>
      <c r="AM41" s="1116"/>
    </row>
    <row r="42" spans="1:39" ht="17.45" customHeight="1">
      <c r="A42" s="61"/>
      <c r="B42" s="4166"/>
      <c r="C42" s="4167"/>
      <c r="D42" s="4167"/>
      <c r="E42" s="1343" t="s">
        <v>271</v>
      </c>
      <c r="F42" s="4167"/>
      <c r="G42" s="4167"/>
      <c r="H42" s="4168"/>
      <c r="I42" s="4156"/>
      <c r="J42" s="4157"/>
      <c r="K42" s="4157"/>
      <c r="L42" s="4157"/>
      <c r="M42" s="4161"/>
      <c r="N42" s="1113" t="s">
        <v>460</v>
      </c>
      <c r="O42" s="4242"/>
      <c r="P42" s="4169"/>
      <c r="Q42" s="4169"/>
      <c r="R42" s="4169"/>
      <c r="S42" s="4169"/>
      <c r="T42" s="4169"/>
      <c r="U42" s="4169"/>
      <c r="V42" s="4169"/>
      <c r="W42" s="4169"/>
      <c r="X42" s="4169"/>
      <c r="Y42" s="4169"/>
      <c r="Z42" s="4169"/>
      <c r="AA42" s="4169"/>
      <c r="AB42" s="4169"/>
      <c r="AC42" s="4169"/>
      <c r="AD42" s="4169"/>
      <c r="AE42" s="4169"/>
      <c r="AF42" s="4169"/>
      <c r="AG42" s="4169"/>
      <c r="AH42" s="4169"/>
      <c r="AI42" s="4169"/>
      <c r="AJ42" s="4169"/>
      <c r="AK42" s="4169"/>
      <c r="AL42" s="4170"/>
      <c r="AM42" s="1116"/>
    </row>
    <row r="43" spans="1:39" ht="17.45" customHeight="1">
      <c r="A43" s="66"/>
      <c r="B43" s="4173"/>
      <c r="C43" s="4174"/>
      <c r="D43" s="4174"/>
      <c r="E43" s="4174"/>
      <c r="F43" s="4174"/>
      <c r="G43" s="4174"/>
      <c r="H43" s="4175"/>
      <c r="I43" s="4158"/>
      <c r="J43" s="4159"/>
      <c r="K43" s="4159"/>
      <c r="L43" s="4159"/>
      <c r="M43" s="4162"/>
      <c r="N43" s="1114" t="s">
        <v>461</v>
      </c>
      <c r="O43" s="4243"/>
      <c r="P43" s="4177"/>
      <c r="Q43" s="4177"/>
      <c r="R43" s="4177"/>
      <c r="S43" s="4177"/>
      <c r="T43" s="4177"/>
      <c r="U43" s="4177"/>
      <c r="V43" s="4177"/>
      <c r="W43" s="4177"/>
      <c r="X43" s="4177"/>
      <c r="Y43" s="4177"/>
      <c r="Z43" s="4177"/>
      <c r="AA43" s="4177"/>
      <c r="AB43" s="4177"/>
      <c r="AC43" s="4177"/>
      <c r="AD43" s="4177"/>
      <c r="AE43" s="4177"/>
      <c r="AF43" s="4177"/>
      <c r="AG43" s="4177"/>
      <c r="AH43" s="4177"/>
      <c r="AI43" s="4177"/>
      <c r="AJ43" s="4177"/>
      <c r="AK43" s="4177"/>
      <c r="AL43" s="4178"/>
      <c r="AM43" s="64"/>
    </row>
    <row r="44" spans="1:39" ht="17.45" customHeight="1">
      <c r="A44" s="66"/>
      <c r="B44" s="4151"/>
      <c r="C44" s="4152"/>
      <c r="D44" s="4152"/>
      <c r="E44" s="4152"/>
      <c r="F44" s="4152"/>
      <c r="G44" s="4152"/>
      <c r="H44" s="4153"/>
      <c r="I44" s="4154"/>
      <c r="J44" s="4155"/>
      <c r="K44" s="4155"/>
      <c r="L44" s="4155"/>
      <c r="M44" s="4160"/>
      <c r="N44" s="731" t="s">
        <v>462</v>
      </c>
      <c r="O44" s="4240"/>
      <c r="P44" s="4164"/>
      <c r="Q44" s="4164"/>
      <c r="R44" s="4164"/>
      <c r="S44" s="4164"/>
      <c r="T44" s="4164"/>
      <c r="U44" s="4164"/>
      <c r="V44" s="4164"/>
      <c r="W44" s="4164"/>
      <c r="X44" s="4164"/>
      <c r="Y44" s="4164"/>
      <c r="Z44" s="4164"/>
      <c r="AA44" s="4164"/>
      <c r="AB44" s="4164"/>
      <c r="AC44" s="4164"/>
      <c r="AD44" s="4164"/>
      <c r="AE44" s="4164"/>
      <c r="AF44" s="4164"/>
      <c r="AG44" s="4164"/>
      <c r="AH44" s="4164"/>
      <c r="AI44" s="4164"/>
      <c r="AJ44" s="4164"/>
      <c r="AK44" s="4164"/>
      <c r="AL44" s="4165"/>
      <c r="AM44" s="1112"/>
    </row>
    <row r="45" spans="1:39" ht="17.45" customHeight="1">
      <c r="A45" s="66"/>
      <c r="B45" s="4166"/>
      <c r="C45" s="4167"/>
      <c r="D45" s="4167"/>
      <c r="E45" s="1343" t="s">
        <v>271</v>
      </c>
      <c r="F45" s="4167"/>
      <c r="G45" s="4167"/>
      <c r="H45" s="4168"/>
      <c r="I45" s="4156"/>
      <c r="J45" s="4157"/>
      <c r="K45" s="4157"/>
      <c r="L45" s="4157"/>
      <c r="M45" s="4161"/>
      <c r="N45" s="1113" t="s">
        <v>460</v>
      </c>
      <c r="O45" s="4242"/>
      <c r="P45" s="4169"/>
      <c r="Q45" s="4169"/>
      <c r="R45" s="4169"/>
      <c r="S45" s="4169"/>
      <c r="T45" s="4169"/>
      <c r="U45" s="4169"/>
      <c r="V45" s="4169"/>
      <c r="W45" s="4169"/>
      <c r="X45" s="4169"/>
      <c r="Y45" s="4169"/>
      <c r="Z45" s="4169"/>
      <c r="AA45" s="4169"/>
      <c r="AB45" s="4169"/>
      <c r="AC45" s="4169"/>
      <c r="AD45" s="4169"/>
      <c r="AE45" s="4169"/>
      <c r="AF45" s="4169"/>
      <c r="AG45" s="4169"/>
      <c r="AH45" s="4169"/>
      <c r="AI45" s="4169"/>
      <c r="AJ45" s="4169"/>
      <c r="AK45" s="4169"/>
      <c r="AL45" s="4170"/>
      <c r="AM45" s="1112"/>
    </row>
    <row r="46" spans="1:39" ht="17.45" customHeight="1">
      <c r="A46" s="66"/>
      <c r="B46" s="4173"/>
      <c r="C46" s="4174"/>
      <c r="D46" s="4174"/>
      <c r="E46" s="4174"/>
      <c r="F46" s="4174"/>
      <c r="G46" s="4174"/>
      <c r="H46" s="4175"/>
      <c r="I46" s="4158"/>
      <c r="J46" s="4159"/>
      <c r="K46" s="4159"/>
      <c r="L46" s="4159"/>
      <c r="M46" s="4162"/>
      <c r="N46" s="1114" t="s">
        <v>461</v>
      </c>
      <c r="O46" s="4243"/>
      <c r="P46" s="4177"/>
      <c r="Q46" s="4177"/>
      <c r="R46" s="4177"/>
      <c r="S46" s="4177"/>
      <c r="T46" s="4177"/>
      <c r="U46" s="4177"/>
      <c r="V46" s="4177"/>
      <c r="W46" s="4177"/>
      <c r="X46" s="4177"/>
      <c r="Y46" s="4177"/>
      <c r="Z46" s="4177"/>
      <c r="AA46" s="4177"/>
      <c r="AB46" s="4177"/>
      <c r="AC46" s="4177"/>
      <c r="AD46" s="4177"/>
      <c r="AE46" s="4177"/>
      <c r="AF46" s="4177"/>
      <c r="AG46" s="4177"/>
      <c r="AH46" s="4177"/>
      <c r="AI46" s="4177"/>
      <c r="AJ46" s="4177"/>
      <c r="AK46" s="4177"/>
      <c r="AL46" s="4178"/>
      <c r="AM46" s="1125"/>
    </row>
    <row r="47" spans="1:39" ht="17.45" customHeight="1">
      <c r="A47" s="66"/>
      <c r="B47" s="4151"/>
      <c r="C47" s="4152"/>
      <c r="D47" s="4152"/>
      <c r="E47" s="4152"/>
      <c r="F47" s="4152"/>
      <c r="G47" s="4152"/>
      <c r="H47" s="4153"/>
      <c r="I47" s="4154"/>
      <c r="J47" s="4155"/>
      <c r="K47" s="4155"/>
      <c r="L47" s="4155"/>
      <c r="M47" s="4160"/>
      <c r="N47" s="731" t="s">
        <v>462</v>
      </c>
      <c r="O47" s="4240"/>
      <c r="P47" s="4164"/>
      <c r="Q47" s="4164"/>
      <c r="R47" s="4164"/>
      <c r="S47" s="4164"/>
      <c r="T47" s="4164"/>
      <c r="U47" s="4164"/>
      <c r="V47" s="4164"/>
      <c r="W47" s="4164"/>
      <c r="X47" s="4164"/>
      <c r="Y47" s="4164"/>
      <c r="Z47" s="4164"/>
      <c r="AA47" s="4164"/>
      <c r="AB47" s="4164"/>
      <c r="AC47" s="4164"/>
      <c r="AD47" s="4164"/>
      <c r="AE47" s="4164"/>
      <c r="AF47" s="4164"/>
      <c r="AG47" s="4164"/>
      <c r="AH47" s="4164"/>
      <c r="AI47" s="4164"/>
      <c r="AJ47" s="4164"/>
      <c r="AK47" s="4164"/>
      <c r="AL47" s="4165"/>
      <c r="AM47" s="1112"/>
    </row>
    <row r="48" spans="1:39" ht="17.45" customHeight="1">
      <c r="A48" s="66"/>
      <c r="B48" s="4166"/>
      <c r="C48" s="4167"/>
      <c r="D48" s="4167"/>
      <c r="E48" s="1343" t="s">
        <v>271</v>
      </c>
      <c r="F48" s="4167"/>
      <c r="G48" s="4167"/>
      <c r="H48" s="4168"/>
      <c r="I48" s="4156"/>
      <c r="J48" s="4157"/>
      <c r="K48" s="4157"/>
      <c r="L48" s="4157"/>
      <c r="M48" s="4161"/>
      <c r="N48" s="1113" t="s">
        <v>460</v>
      </c>
      <c r="O48" s="4242"/>
      <c r="P48" s="4169"/>
      <c r="Q48" s="4169"/>
      <c r="R48" s="4169"/>
      <c r="S48" s="4169"/>
      <c r="T48" s="4169"/>
      <c r="U48" s="4169"/>
      <c r="V48" s="4169"/>
      <c r="W48" s="4169"/>
      <c r="X48" s="4169"/>
      <c r="Y48" s="4169"/>
      <c r="Z48" s="4169"/>
      <c r="AA48" s="4169"/>
      <c r="AB48" s="4169"/>
      <c r="AC48" s="4169"/>
      <c r="AD48" s="4169"/>
      <c r="AE48" s="4169"/>
      <c r="AF48" s="4169"/>
      <c r="AG48" s="4169"/>
      <c r="AH48" s="4169"/>
      <c r="AI48" s="4169"/>
      <c r="AJ48" s="4169"/>
      <c r="AK48" s="4169"/>
      <c r="AL48" s="4170"/>
      <c r="AM48" s="1112"/>
    </row>
    <row r="49" spans="1:39" ht="17.45" customHeight="1">
      <c r="A49" s="66"/>
      <c r="B49" s="4173"/>
      <c r="C49" s="4174"/>
      <c r="D49" s="4174"/>
      <c r="E49" s="4174"/>
      <c r="F49" s="4174"/>
      <c r="G49" s="4174"/>
      <c r="H49" s="4175"/>
      <c r="I49" s="4158"/>
      <c r="J49" s="4159"/>
      <c r="K49" s="4159"/>
      <c r="L49" s="4159"/>
      <c r="M49" s="4162"/>
      <c r="N49" s="1114" t="s">
        <v>461</v>
      </c>
      <c r="O49" s="4243"/>
      <c r="P49" s="4177"/>
      <c r="Q49" s="4177"/>
      <c r="R49" s="4177"/>
      <c r="S49" s="4177"/>
      <c r="T49" s="4177"/>
      <c r="U49" s="4177"/>
      <c r="V49" s="4177"/>
      <c r="W49" s="4177"/>
      <c r="X49" s="4177"/>
      <c r="Y49" s="4177"/>
      <c r="Z49" s="4177"/>
      <c r="AA49" s="4177"/>
      <c r="AB49" s="4177"/>
      <c r="AC49" s="4177"/>
      <c r="AD49" s="4177"/>
      <c r="AE49" s="4177"/>
      <c r="AF49" s="4177"/>
      <c r="AG49" s="4177"/>
      <c r="AH49" s="4177"/>
      <c r="AI49" s="4177"/>
      <c r="AJ49" s="4177"/>
      <c r="AK49" s="4177"/>
      <c r="AL49" s="4178"/>
      <c r="AM49" s="1125"/>
    </row>
    <row r="50" spans="1:39" ht="17.45" customHeight="1">
      <c r="A50" s="66"/>
      <c r="B50" s="4151"/>
      <c r="C50" s="4152"/>
      <c r="D50" s="4152"/>
      <c r="E50" s="4152"/>
      <c r="F50" s="4152"/>
      <c r="G50" s="4152"/>
      <c r="H50" s="4153"/>
      <c r="I50" s="4154"/>
      <c r="J50" s="4155"/>
      <c r="K50" s="4155"/>
      <c r="L50" s="4155"/>
      <c r="M50" s="4160"/>
      <c r="N50" s="731" t="s">
        <v>462</v>
      </c>
      <c r="O50" s="4240"/>
      <c r="P50" s="4164"/>
      <c r="Q50" s="4164"/>
      <c r="R50" s="4164"/>
      <c r="S50" s="4164"/>
      <c r="T50" s="4164"/>
      <c r="U50" s="4164"/>
      <c r="V50" s="4164"/>
      <c r="W50" s="4164"/>
      <c r="X50" s="4164"/>
      <c r="Y50" s="4164"/>
      <c r="Z50" s="4164"/>
      <c r="AA50" s="4164"/>
      <c r="AB50" s="4164"/>
      <c r="AC50" s="4164"/>
      <c r="AD50" s="4164"/>
      <c r="AE50" s="4164"/>
      <c r="AF50" s="4164"/>
      <c r="AG50" s="4164"/>
      <c r="AH50" s="4164"/>
      <c r="AI50" s="4164"/>
      <c r="AJ50" s="4164"/>
      <c r="AK50" s="4164"/>
      <c r="AL50" s="4165"/>
      <c r="AM50" s="1125"/>
    </row>
    <row r="51" spans="1:39" ht="17.45" customHeight="1">
      <c r="A51" s="66"/>
      <c r="B51" s="4166"/>
      <c r="C51" s="4167"/>
      <c r="D51" s="4167"/>
      <c r="E51" s="1343" t="s">
        <v>271</v>
      </c>
      <c r="F51" s="4167"/>
      <c r="G51" s="4167"/>
      <c r="H51" s="4168"/>
      <c r="I51" s="4156"/>
      <c r="J51" s="4157"/>
      <c r="K51" s="4157"/>
      <c r="L51" s="4157"/>
      <c r="M51" s="4161"/>
      <c r="N51" s="1113" t="s">
        <v>460</v>
      </c>
      <c r="O51" s="4242"/>
      <c r="P51" s="4169"/>
      <c r="Q51" s="4169"/>
      <c r="R51" s="4169"/>
      <c r="S51" s="4169"/>
      <c r="T51" s="4169"/>
      <c r="U51" s="4169"/>
      <c r="V51" s="4169"/>
      <c r="W51" s="4169"/>
      <c r="X51" s="4169"/>
      <c r="Y51" s="4169"/>
      <c r="Z51" s="4169"/>
      <c r="AA51" s="4169"/>
      <c r="AB51" s="4169"/>
      <c r="AC51" s="4169"/>
      <c r="AD51" s="4169"/>
      <c r="AE51" s="4169"/>
      <c r="AF51" s="4169"/>
      <c r="AG51" s="4169"/>
      <c r="AH51" s="4169"/>
      <c r="AI51" s="4169"/>
      <c r="AJ51" s="4169"/>
      <c r="AK51" s="4169"/>
      <c r="AL51" s="4170"/>
      <c r="AM51" s="1125"/>
    </row>
    <row r="52" spans="1:39" ht="17.45" customHeight="1">
      <c r="A52" s="66"/>
      <c r="B52" s="4173"/>
      <c r="C52" s="4174"/>
      <c r="D52" s="4174"/>
      <c r="E52" s="4174"/>
      <c r="F52" s="4174"/>
      <c r="G52" s="4174"/>
      <c r="H52" s="4175"/>
      <c r="I52" s="4158"/>
      <c r="J52" s="4159"/>
      <c r="K52" s="4159"/>
      <c r="L52" s="4159"/>
      <c r="M52" s="4162"/>
      <c r="N52" s="1114" t="s">
        <v>461</v>
      </c>
      <c r="O52" s="4243"/>
      <c r="P52" s="4177"/>
      <c r="Q52" s="4177"/>
      <c r="R52" s="4177"/>
      <c r="S52" s="4177"/>
      <c r="T52" s="4177"/>
      <c r="U52" s="4177"/>
      <c r="V52" s="4177"/>
      <c r="W52" s="4177"/>
      <c r="X52" s="4177"/>
      <c r="Y52" s="4177"/>
      <c r="Z52" s="4177"/>
      <c r="AA52" s="4177"/>
      <c r="AB52" s="4177"/>
      <c r="AC52" s="4177"/>
      <c r="AD52" s="4177"/>
      <c r="AE52" s="4177"/>
      <c r="AF52" s="4177"/>
      <c r="AG52" s="4177"/>
      <c r="AH52" s="4177"/>
      <c r="AI52" s="4177"/>
      <c r="AJ52" s="4177"/>
      <c r="AK52" s="4177"/>
      <c r="AL52" s="4178"/>
      <c r="AM52" s="1125"/>
    </row>
    <row r="53" spans="1:39" ht="14.1" customHeight="1" thickBot="1">
      <c r="A53" s="623"/>
      <c r="B53" s="128"/>
      <c r="C53" s="1120" t="s">
        <v>150</v>
      </c>
      <c r="D53" s="4180" t="s">
        <v>638</v>
      </c>
      <c r="E53" s="4180"/>
      <c r="F53" s="4180"/>
      <c r="G53" s="4180"/>
      <c r="H53" s="4180"/>
      <c r="I53" s="4248"/>
      <c r="J53" s="4248"/>
      <c r="K53" s="4248"/>
      <c r="L53" s="4248"/>
      <c r="M53" s="4248"/>
      <c r="N53" s="4248"/>
      <c r="O53" s="4248"/>
      <c r="P53" s="4248"/>
      <c r="Q53" s="4248"/>
      <c r="R53" s="4248"/>
      <c r="S53" s="4248"/>
      <c r="T53" s="4248"/>
      <c r="U53" s="4248"/>
      <c r="V53" s="4248"/>
      <c r="W53" s="4248"/>
      <c r="X53" s="4248"/>
      <c r="Y53" s="4248"/>
      <c r="Z53" s="4248"/>
      <c r="AA53" s="1126"/>
      <c r="AB53" s="1126"/>
      <c r="AC53" s="1126"/>
      <c r="AD53" s="1126"/>
      <c r="AE53" s="1126"/>
      <c r="AF53" s="1126"/>
      <c r="AG53" s="1126"/>
      <c r="AH53" s="1126"/>
      <c r="AI53" s="1126"/>
      <c r="AJ53" s="1126"/>
      <c r="AK53" s="1126"/>
      <c r="AL53" s="1126"/>
      <c r="AM53" s="1127"/>
    </row>
    <row r="54" spans="1:39" ht="18" customHeight="1">
      <c r="C54" s="1128"/>
      <c r="D54" s="1128"/>
      <c r="E54" s="1128"/>
      <c r="F54" s="1129"/>
      <c r="G54" s="1128"/>
      <c r="H54" s="1128"/>
      <c r="I54" s="1128"/>
      <c r="J54" s="827"/>
      <c r="K54" s="827"/>
      <c r="L54" s="827"/>
      <c r="M54" s="827"/>
      <c r="N54" s="827"/>
      <c r="O54" s="827"/>
      <c r="P54" s="827"/>
      <c r="Q54" s="827"/>
      <c r="R54" s="827"/>
      <c r="S54" s="827"/>
      <c r="T54" s="827"/>
      <c r="U54" s="827"/>
      <c r="V54" s="827"/>
      <c r="W54" s="827"/>
      <c r="X54" s="827"/>
      <c r="Y54" s="827"/>
      <c r="Z54" s="124"/>
      <c r="AA54" s="124"/>
      <c r="AB54" s="124"/>
      <c r="AC54" s="124"/>
      <c r="AD54" s="124"/>
      <c r="AE54" s="124"/>
      <c r="AF54" s="124"/>
      <c r="AG54" s="124"/>
      <c r="AH54" s="124"/>
      <c r="AI54" s="124"/>
      <c r="AJ54" s="124"/>
      <c r="AK54" s="124"/>
      <c r="AL54" s="124"/>
      <c r="AM54" s="124"/>
    </row>
    <row r="55" spans="1:39" ht="18" customHeight="1">
      <c r="J55" s="827"/>
      <c r="K55" s="827"/>
      <c r="L55" s="827"/>
      <c r="M55" s="827"/>
      <c r="N55" s="827"/>
      <c r="O55" s="827"/>
      <c r="P55" s="827"/>
      <c r="Q55" s="827"/>
      <c r="R55" s="827"/>
      <c r="S55" s="827"/>
      <c r="T55" s="827"/>
      <c r="U55" s="827"/>
      <c r="V55" s="827"/>
      <c r="W55" s="827"/>
      <c r="X55" s="827"/>
      <c r="Y55" s="827"/>
      <c r="Z55" s="124"/>
      <c r="AA55" s="124"/>
      <c r="AB55" s="124"/>
      <c r="AC55" s="124"/>
      <c r="AD55" s="124"/>
      <c r="AE55" s="124"/>
      <c r="AF55" s="124"/>
      <c r="AG55" s="124"/>
      <c r="AH55" s="124"/>
      <c r="AI55" s="124"/>
      <c r="AJ55" s="124"/>
      <c r="AK55" s="124"/>
      <c r="AL55" s="124"/>
      <c r="AM55" s="124"/>
    </row>
    <row r="56" spans="1:39" ht="18" customHeight="1">
      <c r="F56" s="1129"/>
      <c r="G56" s="1128"/>
      <c r="H56" s="1128"/>
      <c r="I56" s="1128"/>
      <c r="J56" s="827"/>
      <c r="K56" s="827"/>
      <c r="L56" s="827"/>
      <c r="M56" s="827"/>
      <c r="N56" s="827"/>
      <c r="O56" s="827"/>
      <c r="P56" s="827"/>
      <c r="Q56" s="827"/>
      <c r="R56" s="827"/>
      <c r="S56" s="827"/>
      <c r="T56" s="827"/>
      <c r="U56" s="827"/>
      <c r="V56" s="827"/>
      <c r="W56" s="827"/>
      <c r="X56" s="827"/>
      <c r="Y56" s="827"/>
      <c r="Z56" s="124"/>
      <c r="AA56" s="124"/>
      <c r="AB56" s="124"/>
      <c r="AC56" s="124"/>
      <c r="AD56" s="124"/>
      <c r="AE56" s="124"/>
      <c r="AF56" s="124"/>
      <c r="AG56" s="124"/>
      <c r="AH56" s="124"/>
      <c r="AI56" s="124"/>
      <c r="AJ56" s="124"/>
      <c r="AK56" s="124"/>
      <c r="AL56" s="124"/>
      <c r="AM56" s="124"/>
    </row>
    <row r="57" spans="1:39" ht="18" customHeight="1">
      <c r="J57" s="827"/>
      <c r="K57" s="827"/>
      <c r="L57" s="827"/>
      <c r="M57" s="827"/>
      <c r="N57" s="827"/>
      <c r="O57" s="827"/>
      <c r="P57" s="827"/>
      <c r="Q57" s="827"/>
      <c r="R57" s="827"/>
      <c r="S57" s="827"/>
      <c r="T57" s="827"/>
      <c r="U57" s="827"/>
      <c r="V57" s="827"/>
      <c r="W57" s="827"/>
      <c r="X57" s="827"/>
      <c r="Y57" s="827"/>
      <c r="Z57" s="124"/>
      <c r="AA57" s="124"/>
      <c r="AB57" s="124"/>
      <c r="AC57" s="124"/>
      <c r="AD57" s="124"/>
      <c r="AE57" s="124"/>
      <c r="AF57" s="124"/>
      <c r="AG57" s="124"/>
      <c r="AH57" s="124"/>
      <c r="AI57" s="124"/>
      <c r="AJ57" s="124"/>
      <c r="AK57" s="124"/>
      <c r="AL57" s="124"/>
      <c r="AM57" s="124"/>
    </row>
    <row r="58" spans="1:39" ht="18" customHeight="1">
      <c r="F58" s="1129"/>
      <c r="G58" s="1128"/>
      <c r="H58" s="1128"/>
      <c r="I58" s="1128"/>
      <c r="J58" s="827"/>
      <c r="K58" s="827"/>
      <c r="L58" s="827"/>
      <c r="M58" s="827"/>
      <c r="N58" s="827"/>
      <c r="O58" s="827"/>
      <c r="P58" s="827"/>
      <c r="Q58" s="827"/>
      <c r="R58" s="827"/>
      <c r="S58" s="827"/>
      <c r="T58" s="827"/>
      <c r="U58" s="827"/>
      <c r="V58" s="827"/>
      <c r="W58" s="827"/>
      <c r="X58" s="827"/>
      <c r="Y58" s="827"/>
      <c r="Z58" s="124"/>
      <c r="AA58" s="124"/>
      <c r="AB58" s="124"/>
      <c r="AC58" s="124"/>
      <c r="AD58" s="124"/>
      <c r="AE58" s="124"/>
      <c r="AF58" s="124"/>
      <c r="AG58" s="124"/>
      <c r="AH58" s="124"/>
      <c r="AI58" s="124"/>
      <c r="AJ58" s="124"/>
      <c r="AK58" s="124"/>
      <c r="AL58" s="124"/>
      <c r="AM58" s="124"/>
    </row>
    <row r="59" spans="1:39">
      <c r="J59" s="827"/>
      <c r="K59" s="827"/>
      <c r="L59" s="827"/>
      <c r="M59" s="827"/>
      <c r="N59" s="827"/>
      <c r="O59" s="827"/>
      <c r="P59" s="827"/>
      <c r="Q59" s="827"/>
      <c r="R59" s="827"/>
      <c r="S59" s="827"/>
      <c r="T59" s="827"/>
      <c r="U59" s="827"/>
      <c r="V59" s="827"/>
      <c r="W59" s="827"/>
      <c r="X59" s="827"/>
      <c r="Y59" s="827"/>
      <c r="Z59" s="124"/>
      <c r="AA59" s="124"/>
      <c r="AB59" s="124"/>
      <c r="AC59" s="124"/>
      <c r="AD59" s="124"/>
      <c r="AE59" s="124"/>
      <c r="AF59" s="124"/>
      <c r="AG59" s="124"/>
      <c r="AH59" s="124"/>
      <c r="AI59" s="124"/>
      <c r="AJ59" s="124"/>
      <c r="AK59" s="124"/>
      <c r="AL59" s="124"/>
      <c r="AM59" s="124"/>
    </row>
    <row r="60" spans="1:39">
      <c r="AM60" s="124"/>
    </row>
    <row r="61" spans="1:39">
      <c r="I61" s="79"/>
      <c r="J61" s="79"/>
      <c r="K61" s="79"/>
      <c r="L61" s="79"/>
      <c r="M61" s="79"/>
      <c r="AM61" s="124"/>
    </row>
    <row r="62" spans="1:39">
      <c r="I62" s="79"/>
      <c r="J62" s="79"/>
      <c r="K62" s="79"/>
      <c r="L62" s="79"/>
      <c r="M62" s="79"/>
      <c r="AM62" s="124"/>
    </row>
    <row r="63" spans="1:39">
      <c r="I63" s="79"/>
      <c r="J63" s="79"/>
      <c r="K63" s="79"/>
      <c r="L63" s="79"/>
      <c r="M63" s="79"/>
      <c r="AM63" s="124"/>
    </row>
    <row r="64" spans="1:39">
      <c r="B64" s="1117"/>
      <c r="C64" s="1117"/>
      <c r="D64" s="1117"/>
      <c r="E64" s="1117"/>
      <c r="F64" s="1117"/>
      <c r="G64" s="1117"/>
      <c r="H64" s="1117"/>
      <c r="I64" s="124"/>
      <c r="J64" s="124"/>
      <c r="K64" s="124"/>
      <c r="L64" s="124"/>
      <c r="M64" s="124"/>
      <c r="N64" s="827"/>
      <c r="O64" s="932"/>
      <c r="P64" s="932"/>
      <c r="Q64" s="932"/>
      <c r="R64" s="932"/>
      <c r="S64" s="932"/>
      <c r="T64" s="932"/>
      <c r="U64" s="932"/>
      <c r="V64" s="932"/>
      <c r="W64" s="932"/>
      <c r="X64" s="932"/>
      <c r="Y64" s="932"/>
      <c r="Z64" s="932"/>
      <c r="AA64" s="932"/>
      <c r="AB64" s="932"/>
      <c r="AC64" s="932"/>
      <c r="AD64" s="932"/>
      <c r="AE64" s="932"/>
      <c r="AF64" s="932"/>
      <c r="AG64" s="932"/>
      <c r="AH64" s="932"/>
      <c r="AI64" s="932"/>
      <c r="AJ64" s="932"/>
      <c r="AK64" s="932"/>
      <c r="AL64" s="932"/>
      <c r="AM64" s="124"/>
    </row>
    <row r="65" spans="2:39" ht="13.5">
      <c r="B65" s="1130"/>
      <c r="C65" s="1130"/>
      <c r="D65" s="1130"/>
      <c r="E65" s="1131"/>
      <c r="F65" s="1130"/>
      <c r="G65" s="1130"/>
      <c r="H65" s="1130"/>
      <c r="I65" s="124"/>
      <c r="J65" s="124"/>
      <c r="K65" s="124"/>
      <c r="L65" s="124"/>
      <c r="M65" s="124"/>
      <c r="N65" s="827"/>
      <c r="O65" s="932"/>
      <c r="P65" s="1132"/>
      <c r="Q65" s="1132"/>
      <c r="R65" s="1132"/>
      <c r="S65" s="1132"/>
      <c r="T65" s="1132"/>
      <c r="U65" s="1132"/>
      <c r="V65" s="1132"/>
      <c r="W65" s="1132"/>
      <c r="X65" s="1132"/>
      <c r="Y65" s="1132"/>
      <c r="Z65" s="1132"/>
      <c r="AA65" s="1132"/>
      <c r="AB65" s="1132"/>
      <c r="AC65" s="1132"/>
      <c r="AD65" s="1132"/>
      <c r="AE65" s="1132"/>
      <c r="AF65" s="1132"/>
      <c r="AG65" s="1132"/>
      <c r="AH65" s="1132"/>
      <c r="AI65" s="1132"/>
      <c r="AJ65" s="1132"/>
      <c r="AK65" s="1132"/>
      <c r="AL65" s="1132"/>
      <c r="AM65" s="124"/>
    </row>
    <row r="66" spans="2:39" ht="13.5">
      <c r="I66" s="124"/>
      <c r="J66" s="124"/>
      <c r="K66" s="124"/>
      <c r="L66" s="124"/>
      <c r="M66" s="124"/>
      <c r="N66" s="740"/>
      <c r="O66" s="932"/>
      <c r="P66" s="1132"/>
      <c r="Q66" s="1132"/>
      <c r="R66" s="1132"/>
      <c r="S66" s="1132"/>
      <c r="T66" s="1132"/>
      <c r="U66" s="1132"/>
      <c r="V66" s="1132"/>
      <c r="W66" s="1132"/>
      <c r="X66" s="1132"/>
      <c r="Y66" s="1132"/>
      <c r="Z66" s="1132"/>
      <c r="AA66" s="1132"/>
      <c r="AB66" s="1132"/>
      <c r="AC66" s="1132"/>
      <c r="AD66" s="1132"/>
      <c r="AE66" s="1132"/>
      <c r="AF66" s="1132"/>
      <c r="AG66" s="1132"/>
      <c r="AH66" s="1132"/>
      <c r="AI66" s="1132"/>
      <c r="AJ66" s="1132"/>
      <c r="AK66" s="1132"/>
      <c r="AL66" s="1132"/>
      <c r="AM66" s="124"/>
    </row>
    <row r="67" spans="2:39" ht="13.5">
      <c r="B67" s="1117"/>
      <c r="C67" s="1117"/>
      <c r="D67" s="1117"/>
      <c r="E67" s="1117"/>
      <c r="F67" s="1117"/>
      <c r="G67" s="1117"/>
      <c r="H67" s="1117"/>
      <c r="I67" s="124"/>
      <c r="J67" s="124"/>
      <c r="K67" s="124"/>
      <c r="L67" s="124"/>
      <c r="M67" s="124"/>
      <c r="N67" s="827"/>
      <c r="O67" s="932"/>
      <c r="P67" s="1132"/>
      <c r="Q67" s="1132"/>
      <c r="R67" s="1132"/>
      <c r="S67" s="1132"/>
      <c r="T67" s="1132"/>
      <c r="U67" s="1132"/>
      <c r="V67" s="1132"/>
      <c r="W67" s="1132"/>
      <c r="X67" s="1132"/>
      <c r="Y67" s="1132"/>
      <c r="Z67" s="1132"/>
      <c r="AA67" s="1132"/>
      <c r="AB67" s="1132"/>
      <c r="AC67" s="1132"/>
      <c r="AD67" s="1132"/>
      <c r="AE67" s="1132"/>
      <c r="AF67" s="1132"/>
      <c r="AG67" s="1132"/>
      <c r="AH67" s="1132"/>
      <c r="AI67" s="1132"/>
      <c r="AJ67" s="1132"/>
      <c r="AK67" s="1132"/>
      <c r="AL67" s="1132"/>
      <c r="AM67" s="124"/>
    </row>
    <row r="68" spans="2:39" ht="13.5">
      <c r="B68" s="1130"/>
      <c r="C68" s="1130"/>
      <c r="D68" s="1130"/>
      <c r="E68" s="1131"/>
      <c r="F68" s="1130"/>
      <c r="G68" s="1130"/>
      <c r="H68" s="1130"/>
      <c r="I68" s="124"/>
      <c r="J68" s="124"/>
      <c r="K68" s="124"/>
      <c r="L68" s="124"/>
      <c r="M68" s="124"/>
      <c r="N68" s="827"/>
      <c r="O68" s="932"/>
      <c r="P68" s="1132"/>
      <c r="Q68" s="1132"/>
      <c r="R68" s="1132"/>
      <c r="S68" s="1132"/>
      <c r="T68" s="1132"/>
      <c r="U68" s="1132"/>
      <c r="V68" s="1132"/>
      <c r="W68" s="1132"/>
      <c r="X68" s="1132"/>
      <c r="Y68" s="1132"/>
      <c r="Z68" s="1132"/>
      <c r="AA68" s="1132"/>
      <c r="AB68" s="1132"/>
      <c r="AC68" s="1132"/>
      <c r="AD68" s="1132"/>
      <c r="AE68" s="1132"/>
      <c r="AF68" s="1132"/>
      <c r="AG68" s="1132"/>
      <c r="AH68" s="1132"/>
      <c r="AI68" s="1132"/>
      <c r="AJ68" s="1132"/>
      <c r="AK68" s="1132"/>
      <c r="AL68" s="1132"/>
      <c r="AM68" s="124"/>
    </row>
    <row r="69" spans="2:39" ht="13.5">
      <c r="I69" s="124"/>
      <c r="J69" s="124"/>
      <c r="K69" s="124"/>
      <c r="L69" s="124"/>
      <c r="M69" s="124"/>
      <c r="N69" s="740"/>
      <c r="O69" s="932"/>
      <c r="P69" s="1132"/>
      <c r="Q69" s="1132"/>
      <c r="R69" s="1132"/>
      <c r="S69" s="1132"/>
      <c r="T69" s="1132"/>
      <c r="U69" s="1132"/>
      <c r="V69" s="1132"/>
      <c r="W69" s="1132"/>
      <c r="X69" s="1132"/>
      <c r="Y69" s="1132"/>
      <c r="Z69" s="1132"/>
      <c r="AA69" s="1132"/>
      <c r="AB69" s="1132"/>
      <c r="AC69" s="1132"/>
      <c r="AD69" s="1132"/>
      <c r="AE69" s="1132"/>
      <c r="AF69" s="1132"/>
      <c r="AG69" s="1132"/>
      <c r="AH69" s="1132"/>
      <c r="AI69" s="1132"/>
      <c r="AJ69" s="1132"/>
      <c r="AK69" s="1132"/>
      <c r="AL69" s="1132"/>
      <c r="AM69" s="124"/>
    </row>
    <row r="70" spans="2:39" ht="13.5">
      <c r="B70" s="1117"/>
      <c r="C70" s="1117"/>
      <c r="D70" s="1117"/>
      <c r="E70" s="1117"/>
      <c r="F70" s="1117"/>
      <c r="G70" s="1117"/>
      <c r="H70" s="1117"/>
      <c r="I70" s="124"/>
      <c r="J70" s="124"/>
      <c r="K70" s="124"/>
      <c r="L70" s="124"/>
      <c r="M70" s="124"/>
      <c r="N70" s="827"/>
      <c r="O70" s="932"/>
      <c r="P70" s="1132"/>
      <c r="Q70" s="1132"/>
      <c r="R70" s="1132"/>
      <c r="S70" s="1132"/>
      <c r="T70" s="1132"/>
      <c r="U70" s="1132"/>
      <c r="V70" s="1132"/>
      <c r="W70" s="1132"/>
      <c r="X70" s="1132"/>
      <c r="Y70" s="1132"/>
      <c r="Z70" s="1132"/>
      <c r="AA70" s="1132"/>
      <c r="AB70" s="1132"/>
      <c r="AC70" s="1132"/>
      <c r="AD70" s="1132"/>
      <c r="AE70" s="1132"/>
      <c r="AF70" s="1132"/>
      <c r="AG70" s="1132"/>
      <c r="AH70" s="1132"/>
      <c r="AI70" s="1132"/>
      <c r="AJ70" s="1132"/>
      <c r="AK70" s="1132"/>
      <c r="AL70" s="1132"/>
      <c r="AM70" s="124"/>
    </row>
    <row r="71" spans="2:39" ht="13.5">
      <c r="B71" s="1130"/>
      <c r="C71" s="1130"/>
      <c r="D71" s="1130"/>
      <c r="E71" s="1131"/>
      <c r="F71" s="1130"/>
      <c r="G71" s="1130"/>
      <c r="H71" s="1130"/>
      <c r="I71" s="124"/>
      <c r="J71" s="124"/>
      <c r="K71" s="124"/>
      <c r="L71" s="124"/>
      <c r="M71" s="124"/>
      <c r="N71" s="827"/>
      <c r="O71" s="932"/>
      <c r="P71" s="1132"/>
      <c r="Q71" s="1132"/>
      <c r="R71" s="1132"/>
      <c r="S71" s="1132"/>
      <c r="T71" s="1132"/>
      <c r="U71" s="1132"/>
      <c r="V71" s="1132"/>
      <c r="W71" s="1132"/>
      <c r="X71" s="1132"/>
      <c r="Y71" s="1132"/>
      <c r="Z71" s="1132"/>
      <c r="AA71" s="1132"/>
      <c r="AB71" s="1132"/>
      <c r="AC71" s="1132"/>
      <c r="AD71" s="1132"/>
      <c r="AE71" s="1132"/>
      <c r="AF71" s="1132"/>
      <c r="AG71" s="1132"/>
      <c r="AH71" s="1132"/>
      <c r="AI71" s="1132"/>
      <c r="AJ71" s="1132"/>
      <c r="AK71" s="1132"/>
      <c r="AL71" s="1132"/>
      <c r="AM71" s="124"/>
    </row>
    <row r="72" spans="2:39" ht="13.5">
      <c r="I72" s="124"/>
      <c r="J72" s="124"/>
      <c r="K72" s="124"/>
      <c r="L72" s="124"/>
      <c r="M72" s="124"/>
      <c r="N72" s="740"/>
      <c r="O72" s="932"/>
      <c r="P72" s="1132"/>
      <c r="Q72" s="1132"/>
      <c r="R72" s="1132"/>
      <c r="S72" s="1132"/>
      <c r="T72" s="1132"/>
      <c r="U72" s="1132"/>
      <c r="V72" s="1132"/>
      <c r="W72" s="1132"/>
      <c r="X72" s="1132"/>
      <c r="Y72" s="1132"/>
      <c r="Z72" s="1132"/>
      <c r="AA72" s="1132"/>
      <c r="AB72" s="1132"/>
      <c r="AC72" s="1132"/>
      <c r="AD72" s="1132"/>
      <c r="AE72" s="1132"/>
      <c r="AF72" s="1132"/>
      <c r="AG72" s="1132"/>
      <c r="AH72" s="1132"/>
      <c r="AI72" s="1132"/>
      <c r="AJ72" s="1132"/>
      <c r="AK72" s="1132"/>
      <c r="AL72" s="1132"/>
      <c r="AM72" s="124"/>
    </row>
    <row r="75" spans="2:39">
      <c r="J75" s="79"/>
      <c r="K75" s="79"/>
      <c r="L75" s="79"/>
      <c r="M75" s="79"/>
      <c r="N75" s="79"/>
      <c r="O75" s="79"/>
      <c r="P75" s="79"/>
      <c r="Q75" s="79"/>
      <c r="R75" s="79"/>
      <c r="S75" s="79"/>
      <c r="T75" s="79"/>
      <c r="U75" s="79"/>
      <c r="V75" s="79"/>
      <c r="W75" s="79"/>
      <c r="X75" s="79"/>
      <c r="Y75" s="79"/>
      <c r="Z75" s="565"/>
      <c r="AA75" s="565"/>
      <c r="AB75" s="565"/>
      <c r="AC75" s="565"/>
      <c r="AD75" s="565"/>
      <c r="AE75" s="565"/>
      <c r="AF75" s="565"/>
      <c r="AG75" s="565"/>
      <c r="AH75" s="565"/>
      <c r="AI75" s="565"/>
      <c r="AJ75" s="565"/>
      <c r="AK75" s="565"/>
      <c r="AL75" s="565"/>
      <c r="AM75" s="565"/>
    </row>
    <row r="76" spans="2:39">
      <c r="J76" s="79"/>
      <c r="K76" s="79"/>
      <c r="L76" s="79"/>
      <c r="M76" s="79"/>
      <c r="N76" s="79"/>
      <c r="O76" s="79"/>
      <c r="P76" s="79"/>
      <c r="Q76" s="79"/>
      <c r="R76" s="79"/>
      <c r="S76" s="79"/>
      <c r="T76" s="79"/>
      <c r="U76" s="79"/>
      <c r="V76" s="79"/>
      <c r="W76" s="79"/>
      <c r="X76" s="79"/>
      <c r="Y76" s="79"/>
      <c r="Z76" s="565"/>
      <c r="AA76" s="565"/>
      <c r="AB76" s="565"/>
      <c r="AC76" s="565"/>
      <c r="AD76" s="565"/>
      <c r="AE76" s="565"/>
      <c r="AF76" s="565"/>
      <c r="AG76" s="565"/>
      <c r="AH76" s="565"/>
      <c r="AI76" s="565"/>
      <c r="AJ76" s="565"/>
      <c r="AK76" s="565"/>
      <c r="AL76" s="565"/>
      <c r="AM76" s="565"/>
    </row>
    <row r="77" spans="2:39">
      <c r="J77" s="827"/>
      <c r="K77" s="827"/>
      <c r="L77" s="827"/>
      <c r="M77" s="827"/>
      <c r="N77" s="827"/>
      <c r="O77" s="827"/>
      <c r="P77" s="827"/>
      <c r="Q77" s="827"/>
      <c r="R77" s="827"/>
      <c r="S77" s="827"/>
      <c r="T77" s="827"/>
      <c r="U77" s="827"/>
      <c r="V77" s="827"/>
      <c r="W77" s="827"/>
      <c r="X77" s="827"/>
      <c r="Y77" s="827"/>
      <c r="Z77" s="124"/>
      <c r="AA77" s="124"/>
      <c r="AB77" s="124"/>
      <c r="AC77" s="124"/>
      <c r="AD77" s="124"/>
      <c r="AE77" s="124"/>
      <c r="AF77" s="124"/>
      <c r="AG77" s="124"/>
      <c r="AH77" s="124"/>
      <c r="AI77" s="124"/>
      <c r="AJ77" s="124"/>
      <c r="AK77" s="124"/>
      <c r="AL77" s="124"/>
      <c r="AM77" s="124"/>
    </row>
    <row r="78" spans="2:39">
      <c r="C78" s="1128"/>
      <c r="D78" s="1128"/>
      <c r="E78" s="1128"/>
      <c r="F78" s="1128"/>
      <c r="G78" s="1128"/>
      <c r="H78" s="1128"/>
      <c r="I78" s="1128"/>
      <c r="J78" s="827"/>
      <c r="K78" s="827"/>
      <c r="L78" s="827"/>
      <c r="M78" s="827"/>
      <c r="N78" s="827"/>
      <c r="O78" s="827"/>
      <c r="P78" s="827"/>
      <c r="Q78" s="827"/>
      <c r="R78" s="827"/>
      <c r="S78" s="827"/>
      <c r="T78" s="827"/>
      <c r="U78" s="827"/>
      <c r="V78" s="827"/>
      <c r="W78" s="827"/>
      <c r="X78" s="827"/>
      <c r="Y78" s="827"/>
      <c r="Z78" s="124"/>
      <c r="AA78" s="124"/>
      <c r="AB78" s="124"/>
      <c r="AC78" s="124"/>
      <c r="AD78" s="124"/>
      <c r="AE78" s="124"/>
      <c r="AF78" s="124"/>
      <c r="AG78" s="124"/>
      <c r="AH78" s="124"/>
      <c r="AI78" s="124"/>
      <c r="AJ78" s="124"/>
      <c r="AK78" s="124"/>
      <c r="AL78" s="124"/>
      <c r="AM78" s="124"/>
    </row>
    <row r="79" spans="2:39">
      <c r="J79" s="827"/>
      <c r="K79" s="827"/>
      <c r="L79" s="827"/>
      <c r="M79" s="827"/>
      <c r="N79" s="827"/>
      <c r="O79" s="827"/>
      <c r="P79" s="827"/>
      <c r="Q79" s="827"/>
      <c r="R79" s="827"/>
      <c r="S79" s="827"/>
      <c r="T79" s="827"/>
      <c r="U79" s="827"/>
      <c r="V79" s="827"/>
      <c r="W79" s="827"/>
      <c r="X79" s="827"/>
      <c r="Y79" s="827"/>
      <c r="Z79" s="124"/>
      <c r="AA79" s="124"/>
      <c r="AB79" s="124"/>
      <c r="AC79" s="124"/>
      <c r="AD79" s="124"/>
      <c r="AE79" s="124"/>
      <c r="AF79" s="124"/>
      <c r="AG79" s="124"/>
      <c r="AH79" s="124"/>
      <c r="AI79" s="124"/>
      <c r="AJ79" s="124"/>
      <c r="AK79" s="124"/>
      <c r="AL79" s="124"/>
      <c r="AM79" s="124"/>
    </row>
    <row r="80" spans="2:39">
      <c r="C80" s="1128"/>
      <c r="D80" s="1128"/>
      <c r="E80" s="1128"/>
      <c r="F80" s="1128"/>
      <c r="G80" s="1128"/>
      <c r="H80" s="1128"/>
      <c r="I80" s="1128"/>
      <c r="J80" s="827"/>
      <c r="K80" s="827"/>
      <c r="L80" s="827"/>
      <c r="M80" s="827"/>
      <c r="N80" s="827"/>
      <c r="O80" s="827"/>
      <c r="P80" s="827"/>
      <c r="Q80" s="827"/>
      <c r="R80" s="827"/>
      <c r="S80" s="827"/>
      <c r="T80" s="827"/>
      <c r="U80" s="827"/>
      <c r="V80" s="827"/>
      <c r="W80" s="827"/>
      <c r="X80" s="827"/>
      <c r="Y80" s="827"/>
      <c r="Z80" s="124"/>
      <c r="AA80" s="124"/>
      <c r="AB80" s="124"/>
      <c r="AC80" s="124"/>
      <c r="AD80" s="124"/>
      <c r="AE80" s="124"/>
      <c r="AF80" s="124"/>
      <c r="AG80" s="124"/>
      <c r="AH80" s="124"/>
      <c r="AI80" s="124"/>
      <c r="AJ80" s="124"/>
      <c r="AK80" s="124"/>
      <c r="AL80" s="124"/>
      <c r="AM80" s="124"/>
    </row>
    <row r="81" spans="3:39">
      <c r="J81" s="827"/>
      <c r="K81" s="827"/>
      <c r="L81" s="827"/>
      <c r="M81" s="827"/>
      <c r="N81" s="827"/>
      <c r="O81" s="827"/>
      <c r="P81" s="827"/>
      <c r="Q81" s="827"/>
      <c r="R81" s="827"/>
      <c r="S81" s="827"/>
      <c r="T81" s="827"/>
      <c r="U81" s="827"/>
      <c r="V81" s="827"/>
      <c r="W81" s="827"/>
      <c r="X81" s="827"/>
      <c r="Y81" s="827"/>
      <c r="Z81" s="124"/>
      <c r="AA81" s="124"/>
      <c r="AB81" s="124"/>
      <c r="AC81" s="124"/>
      <c r="AD81" s="124"/>
      <c r="AE81" s="124"/>
      <c r="AF81" s="124"/>
      <c r="AG81" s="124"/>
      <c r="AH81" s="124"/>
      <c r="AI81" s="124"/>
      <c r="AJ81" s="124"/>
      <c r="AK81" s="124"/>
      <c r="AL81" s="124"/>
      <c r="AM81" s="124"/>
    </row>
    <row r="82" spans="3:39">
      <c r="C82" s="1128"/>
      <c r="D82" s="1128"/>
      <c r="E82" s="1128"/>
      <c r="F82" s="1128"/>
      <c r="G82" s="1128"/>
      <c r="H82" s="1128"/>
      <c r="I82" s="1128"/>
      <c r="J82" s="827"/>
      <c r="K82" s="827"/>
      <c r="L82" s="827"/>
      <c r="M82" s="827"/>
      <c r="N82" s="827"/>
      <c r="O82" s="827"/>
      <c r="P82" s="827"/>
      <c r="Q82" s="827"/>
      <c r="R82" s="827"/>
      <c r="S82" s="827"/>
      <c r="T82" s="827"/>
      <c r="U82" s="827"/>
      <c r="V82" s="827"/>
      <c r="W82" s="827"/>
      <c r="X82" s="827"/>
      <c r="Y82" s="827"/>
      <c r="Z82" s="124"/>
      <c r="AA82" s="124"/>
      <c r="AB82" s="124"/>
      <c r="AC82" s="124"/>
      <c r="AD82" s="124"/>
      <c r="AE82" s="124"/>
      <c r="AF82" s="124"/>
      <c r="AG82" s="124"/>
      <c r="AH82" s="124"/>
      <c r="AI82" s="124"/>
      <c r="AJ82" s="124"/>
      <c r="AK82" s="124"/>
      <c r="AL82" s="124"/>
      <c r="AM82" s="124"/>
    </row>
    <row r="83" spans="3:39">
      <c r="J83" s="827"/>
      <c r="K83" s="827"/>
      <c r="L83" s="827"/>
      <c r="M83" s="827"/>
      <c r="N83" s="827"/>
      <c r="O83" s="827"/>
      <c r="P83" s="827"/>
      <c r="Q83" s="827"/>
      <c r="R83" s="827"/>
      <c r="S83" s="827"/>
      <c r="T83" s="827"/>
      <c r="U83" s="827"/>
      <c r="V83" s="827"/>
      <c r="W83" s="827"/>
      <c r="X83" s="827"/>
      <c r="Y83" s="827"/>
      <c r="Z83" s="124"/>
      <c r="AA83" s="124"/>
      <c r="AB83" s="124"/>
      <c r="AC83" s="124"/>
      <c r="AD83" s="124"/>
      <c r="AE83" s="124"/>
      <c r="AF83" s="124"/>
      <c r="AG83" s="124"/>
      <c r="AH83" s="124"/>
      <c r="AI83" s="124"/>
      <c r="AJ83" s="124"/>
      <c r="AK83" s="124"/>
      <c r="AL83" s="124"/>
      <c r="AM83" s="124"/>
    </row>
    <row r="84" spans="3:39">
      <c r="C84" s="1128"/>
      <c r="D84" s="1128"/>
      <c r="E84" s="1128"/>
      <c r="F84" s="1128"/>
      <c r="G84" s="1128"/>
      <c r="H84" s="1128"/>
      <c r="I84" s="1128"/>
      <c r="J84" s="827"/>
      <c r="K84" s="827"/>
      <c r="L84" s="827"/>
      <c r="M84" s="827"/>
      <c r="N84" s="827"/>
      <c r="O84" s="827"/>
      <c r="P84" s="827"/>
      <c r="Q84" s="827"/>
      <c r="R84" s="827"/>
      <c r="S84" s="827"/>
      <c r="T84" s="827"/>
      <c r="U84" s="827"/>
      <c r="V84" s="827"/>
      <c r="W84" s="827"/>
      <c r="X84" s="827"/>
      <c r="Y84" s="827"/>
      <c r="Z84" s="124"/>
      <c r="AA84" s="124"/>
      <c r="AB84" s="124"/>
      <c r="AC84" s="124"/>
      <c r="AD84" s="124"/>
      <c r="AE84" s="124"/>
      <c r="AF84" s="124"/>
      <c r="AG84" s="124"/>
      <c r="AH84" s="124"/>
      <c r="AI84" s="124"/>
      <c r="AJ84" s="124"/>
      <c r="AK84" s="124"/>
      <c r="AL84" s="124"/>
      <c r="AM84" s="124"/>
    </row>
    <row r="85" spans="3:39">
      <c r="J85" s="827"/>
      <c r="K85" s="827"/>
      <c r="L85" s="827"/>
      <c r="M85" s="827"/>
      <c r="N85" s="827"/>
      <c r="O85" s="827"/>
      <c r="P85" s="827"/>
      <c r="Q85" s="827"/>
      <c r="R85" s="827"/>
      <c r="S85" s="827"/>
      <c r="T85" s="827"/>
      <c r="U85" s="827"/>
      <c r="V85" s="827"/>
      <c r="W85" s="827"/>
      <c r="X85" s="827"/>
      <c r="Y85" s="827"/>
      <c r="Z85" s="124"/>
      <c r="AA85" s="124"/>
      <c r="AB85" s="124"/>
      <c r="AC85" s="124"/>
      <c r="AD85" s="124"/>
      <c r="AE85" s="124"/>
      <c r="AF85" s="124"/>
      <c r="AG85" s="124"/>
      <c r="AH85" s="124"/>
      <c r="AI85" s="124"/>
      <c r="AJ85" s="124"/>
      <c r="AK85" s="124"/>
      <c r="AL85" s="124"/>
      <c r="AM85" s="124"/>
    </row>
    <row r="86" spans="3:39">
      <c r="C86" s="1128"/>
      <c r="D86" s="1128"/>
      <c r="E86" s="1128"/>
      <c r="F86" s="1128"/>
      <c r="G86" s="1128"/>
      <c r="H86" s="1128"/>
      <c r="I86" s="1128"/>
      <c r="J86" s="827"/>
      <c r="K86" s="827"/>
      <c r="L86" s="827"/>
      <c r="M86" s="827"/>
      <c r="N86" s="827"/>
      <c r="O86" s="827"/>
      <c r="P86" s="827"/>
      <c r="Q86" s="827"/>
      <c r="R86" s="827"/>
      <c r="S86" s="827"/>
      <c r="T86" s="827"/>
      <c r="U86" s="827"/>
      <c r="V86" s="827"/>
      <c r="W86" s="827"/>
      <c r="X86" s="827"/>
      <c r="Y86" s="827"/>
      <c r="Z86" s="124"/>
      <c r="AA86" s="124"/>
      <c r="AB86" s="124"/>
      <c r="AC86" s="124"/>
      <c r="AD86" s="124"/>
      <c r="AE86" s="124"/>
      <c r="AF86" s="124"/>
      <c r="AG86" s="124"/>
      <c r="AH86" s="124"/>
      <c r="AI86" s="124"/>
      <c r="AJ86" s="124"/>
      <c r="AK86" s="124"/>
      <c r="AL86" s="124"/>
      <c r="AM86" s="124"/>
    </row>
    <row r="87" spans="3:39">
      <c r="J87" s="827"/>
      <c r="K87" s="827"/>
      <c r="L87" s="827"/>
      <c r="M87" s="827"/>
      <c r="N87" s="827"/>
      <c r="O87" s="827"/>
      <c r="P87" s="827"/>
      <c r="Q87" s="827"/>
      <c r="R87" s="827"/>
      <c r="S87" s="827"/>
      <c r="T87" s="827"/>
      <c r="U87" s="827"/>
      <c r="V87" s="827"/>
      <c r="W87" s="827"/>
      <c r="X87" s="827"/>
      <c r="Y87" s="827"/>
      <c r="Z87" s="124"/>
      <c r="AA87" s="124"/>
      <c r="AB87" s="124"/>
      <c r="AC87" s="124"/>
      <c r="AD87" s="124"/>
      <c r="AE87" s="124"/>
      <c r="AF87" s="124"/>
      <c r="AG87" s="124"/>
      <c r="AH87" s="124"/>
      <c r="AI87" s="124"/>
      <c r="AJ87" s="124"/>
      <c r="AK87" s="124"/>
      <c r="AL87" s="124"/>
      <c r="AM87" s="124"/>
    </row>
    <row r="88" spans="3:39">
      <c r="C88" s="1128"/>
      <c r="D88" s="1128"/>
      <c r="E88" s="1128"/>
      <c r="F88" s="1128"/>
      <c r="G88" s="1128"/>
      <c r="H88" s="1128"/>
      <c r="I88" s="1128"/>
      <c r="J88" s="827"/>
      <c r="K88" s="827"/>
      <c r="L88" s="827"/>
      <c r="M88" s="827"/>
      <c r="N88" s="827"/>
      <c r="O88" s="827"/>
      <c r="P88" s="827"/>
      <c r="Q88" s="827"/>
      <c r="R88" s="827"/>
      <c r="S88" s="827"/>
      <c r="T88" s="827"/>
      <c r="U88" s="827"/>
      <c r="V88" s="827"/>
      <c r="W88" s="827"/>
      <c r="X88" s="827"/>
      <c r="Y88" s="827"/>
      <c r="Z88" s="124"/>
      <c r="AA88" s="124"/>
      <c r="AB88" s="124"/>
      <c r="AC88" s="124"/>
      <c r="AD88" s="124"/>
      <c r="AE88" s="124"/>
      <c r="AF88" s="124"/>
      <c r="AG88" s="124"/>
      <c r="AH88" s="124"/>
      <c r="AI88" s="124"/>
      <c r="AJ88" s="124"/>
      <c r="AK88" s="124"/>
      <c r="AL88" s="124"/>
      <c r="AM88" s="124"/>
    </row>
    <row r="89" spans="3:39">
      <c r="C89" s="1133"/>
      <c r="D89" s="1131"/>
      <c r="E89" s="1131"/>
      <c r="F89" s="1131"/>
      <c r="G89" s="1131"/>
      <c r="H89" s="1131"/>
      <c r="I89" s="1131"/>
      <c r="J89" s="1131"/>
      <c r="K89" s="1131"/>
      <c r="L89" s="1131"/>
      <c r="M89" s="1131"/>
      <c r="N89" s="1131"/>
      <c r="O89" s="1131"/>
      <c r="P89" s="1131"/>
      <c r="Q89" s="1131"/>
      <c r="R89" s="1131"/>
      <c r="S89" s="1131"/>
      <c r="T89" s="1131"/>
      <c r="U89" s="1131"/>
      <c r="V89" s="1131"/>
      <c r="W89" s="1131"/>
      <c r="X89" s="1131"/>
      <c r="Y89" s="1131"/>
      <c r="Z89" s="1131"/>
    </row>
  </sheetData>
  <mergeCells count="123">
    <mergeCell ref="D53:Z53"/>
    <mergeCell ref="B50:H50"/>
    <mergeCell ref="I50:M52"/>
    <mergeCell ref="O50:AL50"/>
    <mergeCell ref="B51:D51"/>
    <mergeCell ref="F51:H51"/>
    <mergeCell ref="O51:AL51"/>
    <mergeCell ref="B52:H52"/>
    <mergeCell ref="O52:AL52"/>
    <mergeCell ref="B47:H47"/>
    <mergeCell ref="I47:M49"/>
    <mergeCell ref="O47:AL47"/>
    <mergeCell ref="B48:D48"/>
    <mergeCell ref="F48:H48"/>
    <mergeCell ref="O48:AL48"/>
    <mergeCell ref="B49:H49"/>
    <mergeCell ref="O49:AL49"/>
    <mergeCell ref="B44:H44"/>
    <mergeCell ref="I44:M46"/>
    <mergeCell ref="O44:AL44"/>
    <mergeCell ref="B45:D45"/>
    <mergeCell ref="F45:H45"/>
    <mergeCell ref="O45:AL45"/>
    <mergeCell ref="B46:H46"/>
    <mergeCell ref="O46:AL46"/>
    <mergeCell ref="B41:H41"/>
    <mergeCell ref="I41:M43"/>
    <mergeCell ref="O41:AL41"/>
    <mergeCell ref="B42:D42"/>
    <mergeCell ref="F42:H42"/>
    <mergeCell ref="O42:AL42"/>
    <mergeCell ref="B43:H43"/>
    <mergeCell ref="O43:AL43"/>
    <mergeCell ref="B37:C37"/>
    <mergeCell ref="D37:AL37"/>
    <mergeCell ref="B38:H38"/>
    <mergeCell ref="I38:M40"/>
    <mergeCell ref="N38:AL40"/>
    <mergeCell ref="B39:H39"/>
    <mergeCell ref="B40:H40"/>
    <mergeCell ref="B33:H33"/>
    <mergeCell ref="I33:M35"/>
    <mergeCell ref="O33:AL33"/>
    <mergeCell ref="B34:D34"/>
    <mergeCell ref="F34:H34"/>
    <mergeCell ref="O34:AL34"/>
    <mergeCell ref="B35:H35"/>
    <mergeCell ref="O35:AL35"/>
    <mergeCell ref="B30:H30"/>
    <mergeCell ref="I30:M32"/>
    <mergeCell ref="O30:AL30"/>
    <mergeCell ref="B31:D31"/>
    <mergeCell ref="F31:H31"/>
    <mergeCell ref="O31:AL31"/>
    <mergeCell ref="B32:H32"/>
    <mergeCell ref="O32:AL32"/>
    <mergeCell ref="B27:H27"/>
    <mergeCell ref="I27:M29"/>
    <mergeCell ref="O27:AL27"/>
    <mergeCell ref="B28:D28"/>
    <mergeCell ref="F28:H28"/>
    <mergeCell ref="O28:AL28"/>
    <mergeCell ref="B29:H29"/>
    <mergeCell ref="O29:AL29"/>
    <mergeCell ref="B24:H24"/>
    <mergeCell ref="I24:M26"/>
    <mergeCell ref="O24:AL24"/>
    <mergeCell ref="B25:D25"/>
    <mergeCell ref="F25:H25"/>
    <mergeCell ref="O25:AL25"/>
    <mergeCell ref="B26:H26"/>
    <mergeCell ref="O26:AL26"/>
    <mergeCell ref="B21:H21"/>
    <mergeCell ref="I21:M23"/>
    <mergeCell ref="O21:AL21"/>
    <mergeCell ref="B22:D22"/>
    <mergeCell ref="F22:H22"/>
    <mergeCell ref="O22:AL22"/>
    <mergeCell ref="B23:H23"/>
    <mergeCell ref="O23:AL23"/>
    <mergeCell ref="B18:H18"/>
    <mergeCell ref="I18:M20"/>
    <mergeCell ref="O18:AL18"/>
    <mergeCell ref="B19:D19"/>
    <mergeCell ref="F19:H19"/>
    <mergeCell ref="O19:AL19"/>
    <mergeCell ref="B20:H20"/>
    <mergeCell ref="O20:AL20"/>
    <mergeCell ref="B15:H15"/>
    <mergeCell ref="I15:M17"/>
    <mergeCell ref="O15:AL15"/>
    <mergeCell ref="B16:D16"/>
    <mergeCell ref="F16:H16"/>
    <mergeCell ref="O16:AL16"/>
    <mergeCell ref="B17:H17"/>
    <mergeCell ref="O17:AL17"/>
    <mergeCell ref="B12:H12"/>
    <mergeCell ref="I12:M14"/>
    <mergeCell ref="O12:AL12"/>
    <mergeCell ref="B13:D13"/>
    <mergeCell ref="F13:H13"/>
    <mergeCell ref="O13:AL13"/>
    <mergeCell ref="B14:H14"/>
    <mergeCell ref="O14:AL14"/>
    <mergeCell ref="A1:AM1"/>
    <mergeCell ref="A3:Y3"/>
    <mergeCell ref="Z3:AM3"/>
    <mergeCell ref="B4:C4"/>
    <mergeCell ref="D4:AL4"/>
    <mergeCell ref="B9:H9"/>
    <mergeCell ref="I9:M11"/>
    <mergeCell ref="O9:AL9"/>
    <mergeCell ref="B10:D10"/>
    <mergeCell ref="F10:H10"/>
    <mergeCell ref="O10:AL10"/>
    <mergeCell ref="B11:H11"/>
    <mergeCell ref="O11:AL11"/>
    <mergeCell ref="E5:AL5"/>
    <mergeCell ref="B6:H6"/>
    <mergeCell ref="I6:M8"/>
    <mergeCell ref="N6:AL8"/>
    <mergeCell ref="B7:H7"/>
    <mergeCell ref="B8:H8"/>
  </mergeCells>
  <phoneticPr fontId="4"/>
  <conditionalFormatting sqref="B9:I9 B10:H11 B12:I12 B13:H14 B15:I15 B16:H17 B18:I18 B19:H20 B21:I21 B22:H23 B24:I24 B25:H26 B27:I27 B28:H29">
    <cfRule type="containsBlanks" dxfId="102" priority="24">
      <formula>LEN(TRIM(B9))=0</formula>
    </cfRule>
  </conditionalFormatting>
  <conditionalFormatting sqref="B30:I30 B31:H32">
    <cfRule type="containsBlanks" dxfId="101" priority="15">
      <formula>LEN(TRIM(B30))=0</formula>
    </cfRule>
  </conditionalFormatting>
  <conditionalFormatting sqref="B33:I33 B34:H35">
    <cfRule type="containsBlanks" dxfId="100" priority="12">
      <formula>LEN(TRIM(B33))=0</formula>
    </cfRule>
  </conditionalFormatting>
  <conditionalFormatting sqref="B41:I41 B42:H43 B47:I47 B48:H49">
    <cfRule type="containsBlanks" dxfId="99" priority="9">
      <formula>LEN(TRIM(B41))=0</formula>
    </cfRule>
  </conditionalFormatting>
  <conditionalFormatting sqref="B44:I44 B45:H46">
    <cfRule type="containsBlanks" dxfId="98" priority="3">
      <formula>LEN(TRIM(B44))=0</formula>
    </cfRule>
  </conditionalFormatting>
  <conditionalFormatting sqref="B50:I50 B51:H52">
    <cfRule type="containsBlanks" dxfId="97" priority="6">
      <formula>LEN(TRIM(B50))=0</formula>
    </cfRule>
  </conditionalFormatting>
  <conditionalFormatting sqref="B64:I64 B65:H66 B67:I67 B68:H69">
    <cfRule type="containsBlanks" dxfId="96" priority="21">
      <formula>LEN(TRIM(B64))=0</formula>
    </cfRule>
  </conditionalFormatting>
  <conditionalFormatting sqref="B70:I70 B71:H72">
    <cfRule type="containsBlanks" dxfId="95" priority="18">
      <formula>LEN(TRIM(B70))=0</formula>
    </cfRule>
  </conditionalFormatting>
  <conditionalFormatting sqref="N9:AL35">
    <cfRule type="containsBlanks" dxfId="94" priority="10">
      <formula>LEN(TRIM(N9))=0</formula>
    </cfRule>
  </conditionalFormatting>
  <conditionalFormatting sqref="N41:AL52">
    <cfRule type="containsBlanks" dxfId="93" priority="1">
      <formula>LEN(TRIM(N41))=0</formula>
    </cfRule>
  </conditionalFormatting>
  <conditionalFormatting sqref="N64:AL72">
    <cfRule type="containsBlanks" dxfId="92" priority="16">
      <formula>LEN(TRIM(N64))=0</formula>
    </cfRule>
  </conditionalFormatting>
  <printOptions horizontalCentered="1"/>
  <pageMargins left="0.70866141732283472" right="0.31496062992125984" top="0.39370078740157483" bottom="0.39370078740157483" header="0" footer="0"/>
  <pageSetup paperSize="9" scale="99" orientation="portrait" r:id="rId1"/>
  <headerFooter alignWithMargins="0"/>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89167F-0A38-423C-AB49-43BA9B1C5FE3}">
  <sheetPr>
    <tabColor theme="7" tint="0.59999389629810485"/>
  </sheetPr>
  <dimension ref="A1:AT65"/>
  <sheetViews>
    <sheetView showGridLines="0" view="pageBreakPreview" zoomScaleNormal="100" zoomScaleSheetLayoutView="100" workbookViewId="0">
      <selection sqref="A1:AN1"/>
    </sheetView>
  </sheetViews>
  <sheetFormatPr defaultColWidth="8" defaultRowHeight="12"/>
  <cols>
    <col min="1" max="1" width="1.375" style="54" customWidth="1"/>
    <col min="2" max="2" width="1.625" style="54" customWidth="1"/>
    <col min="3" max="27" width="2.375" style="54" customWidth="1"/>
    <col min="28" max="28" width="2.625" style="54" customWidth="1"/>
    <col min="29" max="39" width="2.375" style="54" customWidth="1"/>
    <col min="40" max="40" width="2.125" style="54" customWidth="1"/>
    <col min="41" max="70" width="2.375" style="54" customWidth="1"/>
    <col min="71" max="16384" width="8" style="54"/>
  </cols>
  <sheetData>
    <row r="1" spans="1:46" ht="14.1" customHeight="1">
      <c r="A1" s="1780" t="s">
        <v>1207</v>
      </c>
      <c r="B1" s="1780"/>
      <c r="C1" s="1780"/>
      <c r="D1" s="1780"/>
      <c r="E1" s="1780"/>
      <c r="F1" s="1780"/>
      <c r="G1" s="1780"/>
      <c r="H1" s="1780"/>
      <c r="I1" s="1780"/>
      <c r="J1" s="1780"/>
      <c r="K1" s="1780"/>
      <c r="L1" s="1780"/>
      <c r="M1" s="1780"/>
      <c r="N1" s="1780"/>
      <c r="O1" s="1780"/>
      <c r="P1" s="1780"/>
      <c r="Q1" s="1780"/>
      <c r="R1" s="1780"/>
      <c r="S1" s="1780"/>
      <c r="T1" s="1780"/>
      <c r="U1" s="1780"/>
      <c r="V1" s="1780"/>
      <c r="W1" s="1780"/>
      <c r="X1" s="1780"/>
      <c r="Y1" s="1780"/>
      <c r="Z1" s="1780"/>
      <c r="AA1" s="1780"/>
      <c r="AB1" s="1780"/>
      <c r="AC1" s="1780"/>
      <c r="AD1" s="1780"/>
      <c r="AE1" s="1780"/>
      <c r="AF1" s="1780"/>
      <c r="AG1" s="1780"/>
      <c r="AH1" s="1780"/>
      <c r="AI1" s="1780"/>
      <c r="AJ1" s="1780"/>
      <c r="AK1" s="1780"/>
      <c r="AL1" s="1780"/>
      <c r="AM1" s="1780"/>
      <c r="AN1" s="1780"/>
      <c r="AP1" s="646"/>
      <c r="AQ1" s="646"/>
      <c r="AR1" s="646"/>
      <c r="AS1" s="646"/>
      <c r="AT1" s="646"/>
    </row>
    <row r="2" spans="1:46" ht="5.0999999999999996" customHeight="1" thickBot="1"/>
    <row r="3" spans="1:46" ht="14.1" customHeight="1">
      <c r="B3" s="1782" t="s">
        <v>313</v>
      </c>
      <c r="C3" s="1783"/>
      <c r="D3" s="1783"/>
      <c r="E3" s="1783"/>
      <c r="F3" s="1783"/>
      <c r="G3" s="1783"/>
      <c r="H3" s="1783"/>
      <c r="I3" s="1783"/>
      <c r="J3" s="1783"/>
      <c r="K3" s="1783"/>
      <c r="L3" s="1783"/>
      <c r="M3" s="1783"/>
      <c r="N3" s="1783"/>
      <c r="O3" s="1783"/>
      <c r="P3" s="1783"/>
      <c r="Q3" s="1783"/>
      <c r="R3" s="1783"/>
      <c r="S3" s="1783"/>
      <c r="T3" s="1783"/>
      <c r="U3" s="1783"/>
      <c r="V3" s="1783"/>
      <c r="W3" s="1783"/>
      <c r="X3" s="1783"/>
      <c r="Y3" s="1783"/>
      <c r="Z3" s="1783"/>
      <c r="AA3" s="1783"/>
      <c r="AB3" s="1868" t="s">
        <v>118</v>
      </c>
      <c r="AC3" s="1783"/>
      <c r="AD3" s="1783"/>
      <c r="AE3" s="1783"/>
      <c r="AF3" s="1783"/>
      <c r="AG3" s="1783"/>
      <c r="AH3" s="1783"/>
      <c r="AI3" s="1783"/>
      <c r="AJ3" s="1783"/>
      <c r="AK3" s="1783"/>
      <c r="AL3" s="1783"/>
      <c r="AM3" s="1783"/>
      <c r="AN3" s="1869"/>
    </row>
    <row r="4" spans="1:46" ht="6.75" customHeight="1">
      <c r="B4" s="799"/>
      <c r="C4" s="1134"/>
      <c r="D4" s="1134"/>
      <c r="E4" s="1134"/>
      <c r="F4" s="1134"/>
      <c r="G4" s="1134"/>
      <c r="H4" s="1134"/>
      <c r="I4" s="1134"/>
      <c r="J4" s="1134"/>
      <c r="K4" s="1134"/>
      <c r="L4" s="1134"/>
      <c r="M4" s="1134"/>
      <c r="N4" s="1134"/>
      <c r="O4" s="1134"/>
      <c r="P4" s="1134"/>
      <c r="Q4" s="1134"/>
      <c r="R4" s="1134"/>
      <c r="S4" s="1134"/>
      <c r="T4" s="1134"/>
      <c r="U4" s="1134"/>
      <c r="V4" s="1134"/>
      <c r="W4" s="1134"/>
      <c r="X4" s="1134"/>
      <c r="Y4" s="1134"/>
      <c r="Z4" s="1134"/>
      <c r="AA4" s="739"/>
      <c r="AB4" s="1135"/>
      <c r="AC4" s="1136"/>
      <c r="AD4" s="1136"/>
      <c r="AE4" s="1136"/>
      <c r="AF4" s="1136"/>
      <c r="AG4" s="1136"/>
      <c r="AH4" s="1136"/>
      <c r="AI4" s="1136"/>
      <c r="AJ4" s="1136"/>
      <c r="AK4" s="1136"/>
      <c r="AL4" s="1136"/>
      <c r="AM4" s="1136"/>
      <c r="AN4" s="942"/>
    </row>
    <row r="5" spans="1:46" ht="14.1" customHeight="1">
      <c r="A5" s="55"/>
      <c r="B5" s="2330">
        <v>6</v>
      </c>
      <c r="C5" s="2331"/>
      <c r="D5" s="1898" t="s">
        <v>681</v>
      </c>
      <c r="E5" s="1898"/>
      <c r="F5" s="1898"/>
      <c r="G5" s="1898"/>
      <c r="H5" s="1898"/>
      <c r="I5" s="1898"/>
      <c r="J5" s="1898"/>
      <c r="K5" s="1898"/>
      <c r="L5" s="1898"/>
      <c r="M5" s="1898"/>
      <c r="N5" s="1898"/>
      <c r="O5" s="1898"/>
      <c r="P5" s="1898"/>
      <c r="Q5" s="1898"/>
      <c r="R5" s="1898"/>
      <c r="S5" s="1898"/>
      <c r="T5" s="1898"/>
      <c r="U5" s="1898"/>
      <c r="V5" s="1898"/>
      <c r="W5" s="1898"/>
      <c r="X5" s="1898"/>
      <c r="Y5" s="1898"/>
      <c r="Z5" s="1898"/>
      <c r="AA5" s="55"/>
      <c r="AB5" s="903"/>
      <c r="AC5" s="67"/>
      <c r="AD5" s="67"/>
      <c r="AE5" s="67"/>
      <c r="AF5" s="67"/>
      <c r="AG5" s="67"/>
      <c r="AH5" s="67"/>
      <c r="AI5" s="67"/>
      <c r="AJ5" s="67"/>
      <c r="AK5" s="67"/>
      <c r="AL5" s="67"/>
      <c r="AM5" s="67"/>
      <c r="AN5" s="942"/>
    </row>
    <row r="6" spans="1:46" ht="14.1" customHeight="1">
      <c r="A6" s="55"/>
      <c r="B6" s="1851" t="s">
        <v>683</v>
      </c>
      <c r="C6" s="1712"/>
      <c r="D6" s="1852" t="s">
        <v>682</v>
      </c>
      <c r="E6" s="1852"/>
      <c r="F6" s="1852"/>
      <c r="G6" s="1852"/>
      <c r="H6" s="1852"/>
      <c r="I6" s="1852"/>
      <c r="J6" s="1852"/>
      <c r="K6" s="1852"/>
      <c r="L6" s="1852"/>
      <c r="M6" s="1852"/>
      <c r="N6" s="1852"/>
      <c r="O6" s="1852"/>
      <c r="P6" s="1852"/>
      <c r="Q6" s="1852"/>
      <c r="R6" s="1852"/>
      <c r="S6" s="1852"/>
      <c r="T6" s="1852"/>
      <c r="U6" s="1852"/>
      <c r="V6" s="1852"/>
      <c r="W6" s="1852"/>
      <c r="X6" s="1852"/>
      <c r="Y6" s="1852"/>
      <c r="Z6" s="1852"/>
      <c r="AA6" s="80"/>
      <c r="AB6" s="568" t="s">
        <v>127</v>
      </c>
      <c r="AC6" s="2227" t="s">
        <v>993</v>
      </c>
      <c r="AD6" s="2227"/>
      <c r="AE6" s="2227"/>
      <c r="AF6" s="2227"/>
      <c r="AG6" s="2227"/>
      <c r="AH6" s="2227"/>
      <c r="AI6" s="2227"/>
      <c r="AJ6" s="2227"/>
      <c r="AK6" s="2227"/>
      <c r="AL6" s="2227"/>
      <c r="AM6" s="2227"/>
      <c r="AN6" s="942"/>
    </row>
    <row r="7" spans="1:46" ht="14.1" customHeight="1">
      <c r="A7" s="55"/>
      <c r="B7" s="61"/>
      <c r="C7" s="55"/>
      <c r="D7" s="55"/>
      <c r="E7" s="55"/>
      <c r="F7" s="55"/>
      <c r="G7" s="55"/>
      <c r="H7" s="55"/>
      <c r="I7" s="55"/>
      <c r="J7" s="55"/>
      <c r="K7" s="55"/>
      <c r="L7" s="55"/>
      <c r="M7" s="55"/>
      <c r="N7" s="55"/>
      <c r="O7" s="55"/>
      <c r="P7" s="55"/>
      <c r="Q7" s="55"/>
      <c r="R7" s="55"/>
      <c r="T7" s="740"/>
      <c r="U7" s="740"/>
      <c r="V7" s="740"/>
      <c r="W7" s="740"/>
      <c r="X7" s="740"/>
      <c r="Y7" s="740"/>
      <c r="Z7" s="740"/>
      <c r="AA7" s="80"/>
      <c r="AB7" s="551" t="s">
        <v>150</v>
      </c>
      <c r="AC7" s="1849" t="s">
        <v>994</v>
      </c>
      <c r="AD7" s="1849"/>
      <c r="AE7" s="1849"/>
      <c r="AF7" s="1849"/>
      <c r="AG7" s="1849"/>
      <c r="AH7" s="1849"/>
      <c r="AI7" s="1849"/>
      <c r="AJ7" s="1849"/>
      <c r="AK7" s="1849"/>
      <c r="AL7" s="1849"/>
      <c r="AM7" s="1849"/>
      <c r="AN7" s="942"/>
    </row>
    <row r="8" spans="1:46" ht="14.1" customHeight="1">
      <c r="A8" s="55"/>
      <c r="B8" s="1851" t="s">
        <v>488</v>
      </c>
      <c r="C8" s="1712"/>
      <c r="D8" s="1852" t="s">
        <v>684</v>
      </c>
      <c r="E8" s="1852"/>
      <c r="F8" s="1852"/>
      <c r="G8" s="1852"/>
      <c r="H8" s="1852"/>
      <c r="I8" s="1852"/>
      <c r="J8" s="1852"/>
      <c r="K8" s="1852"/>
      <c r="L8" s="1852"/>
      <c r="M8" s="1852"/>
      <c r="N8" s="1852"/>
      <c r="O8" s="2130" t="s">
        <v>142</v>
      </c>
      <c r="P8" s="2130"/>
      <c r="Q8" s="2130"/>
      <c r="R8" s="2130"/>
      <c r="S8" s="94" t="s">
        <v>99</v>
      </c>
      <c r="T8" s="2130"/>
      <c r="U8" s="2130"/>
      <c r="V8" s="810" t="s">
        <v>82</v>
      </c>
      <c r="W8" s="2130"/>
      <c r="X8" s="2130"/>
      <c r="Y8" s="810" t="s">
        <v>41</v>
      </c>
      <c r="Z8" s="1137"/>
      <c r="AA8" s="1137"/>
      <c r="AB8" s="1138"/>
      <c r="AC8" s="1849"/>
      <c r="AD8" s="1849"/>
      <c r="AE8" s="1849"/>
      <c r="AF8" s="1849"/>
      <c r="AG8" s="1849"/>
      <c r="AH8" s="1849"/>
      <c r="AI8" s="1849"/>
      <c r="AJ8" s="1849"/>
      <c r="AK8" s="1849"/>
      <c r="AL8" s="1849"/>
      <c r="AM8" s="1849"/>
      <c r="AN8" s="942"/>
    </row>
    <row r="9" spans="1:46" ht="14.1" customHeight="1">
      <c r="A9" s="55"/>
      <c r="B9" s="61"/>
      <c r="C9" s="55"/>
      <c r="D9" s="531" t="s">
        <v>457</v>
      </c>
      <c r="E9" s="1852" t="s">
        <v>685</v>
      </c>
      <c r="F9" s="1852"/>
      <c r="G9" s="1852"/>
      <c r="H9" s="1852"/>
      <c r="I9" s="1852"/>
      <c r="J9" s="1852"/>
      <c r="K9" s="1852"/>
      <c r="L9" s="1852"/>
      <c r="M9" s="1852"/>
      <c r="N9" s="1852"/>
      <c r="O9" s="1852"/>
      <c r="P9" s="1852"/>
      <c r="Q9" s="1852"/>
      <c r="R9" s="1852"/>
      <c r="S9" s="1852"/>
      <c r="T9" s="1852"/>
      <c r="U9" s="1852"/>
      <c r="V9" s="1852"/>
      <c r="W9" s="1852"/>
      <c r="X9" s="1852"/>
      <c r="Y9" s="1852"/>
      <c r="Z9" s="1852"/>
      <c r="AA9" s="55"/>
      <c r="AB9" s="71"/>
      <c r="AC9" s="1849"/>
      <c r="AD9" s="1849"/>
      <c r="AE9" s="1849"/>
      <c r="AF9" s="1849"/>
      <c r="AG9" s="1849"/>
      <c r="AH9" s="1849"/>
      <c r="AI9" s="1849"/>
      <c r="AJ9" s="1849"/>
      <c r="AK9" s="1849"/>
      <c r="AL9" s="1849"/>
      <c r="AM9" s="1849"/>
      <c r="AN9" s="1139"/>
    </row>
    <row r="10" spans="1:46" ht="14.1" customHeight="1">
      <c r="A10" s="55"/>
      <c r="B10" s="61"/>
      <c r="C10" s="55"/>
      <c r="D10" s="55"/>
      <c r="E10" s="4249"/>
      <c r="F10" s="4249"/>
      <c r="G10" s="4249"/>
      <c r="H10" s="4249"/>
      <c r="I10" s="4249"/>
      <c r="J10" s="4249"/>
      <c r="K10" s="4249"/>
      <c r="L10" s="4249"/>
      <c r="M10" s="4249"/>
      <c r="N10" s="4249"/>
      <c r="O10" s="4249"/>
      <c r="P10" s="4249"/>
      <c r="Q10" s="4249"/>
      <c r="R10" s="4249"/>
      <c r="S10" s="4249"/>
      <c r="T10" s="4249"/>
      <c r="U10" s="4249"/>
      <c r="V10" s="4249"/>
      <c r="W10" s="4249"/>
      <c r="X10" s="4249"/>
      <c r="Y10" s="4249"/>
      <c r="Z10" s="4249"/>
      <c r="AA10" s="55"/>
      <c r="AB10" s="71"/>
      <c r="AC10" s="118"/>
      <c r="AD10" s="67"/>
      <c r="AE10" s="118"/>
      <c r="AF10" s="118"/>
      <c r="AG10" s="118"/>
      <c r="AH10" s="118"/>
      <c r="AI10" s="118"/>
      <c r="AJ10" s="118"/>
      <c r="AK10" s="118"/>
      <c r="AL10" s="118"/>
      <c r="AM10" s="118"/>
      <c r="AN10" s="942"/>
    </row>
    <row r="11" spans="1:46" ht="14.1" customHeight="1">
      <c r="A11" s="55"/>
      <c r="B11" s="61"/>
      <c r="C11" s="55"/>
      <c r="D11" s="55"/>
      <c r="E11" s="4249"/>
      <c r="F11" s="4249"/>
      <c r="G11" s="4249"/>
      <c r="H11" s="4249"/>
      <c r="I11" s="4249"/>
      <c r="J11" s="4249"/>
      <c r="K11" s="4249"/>
      <c r="L11" s="4249"/>
      <c r="M11" s="4249"/>
      <c r="N11" s="4249"/>
      <c r="O11" s="4249"/>
      <c r="P11" s="4249"/>
      <c r="Q11" s="4249"/>
      <c r="R11" s="4249"/>
      <c r="S11" s="4249"/>
      <c r="T11" s="4249"/>
      <c r="U11" s="4249"/>
      <c r="V11" s="4249"/>
      <c r="W11" s="4249"/>
      <c r="X11" s="4249"/>
      <c r="Y11" s="4249"/>
      <c r="Z11" s="4249"/>
      <c r="AA11" s="55"/>
      <c r="AB11" s="71"/>
      <c r="AC11" s="67"/>
      <c r="AD11" s="67"/>
      <c r="AE11" s="67"/>
      <c r="AF11" s="67"/>
      <c r="AG11" s="67"/>
      <c r="AH11" s="67"/>
      <c r="AI11" s="67"/>
      <c r="AJ11" s="67"/>
      <c r="AK11" s="67"/>
      <c r="AL11" s="67"/>
      <c r="AM11" s="67"/>
      <c r="AN11" s="942"/>
    </row>
    <row r="12" spans="1:46" ht="14.1" customHeight="1">
      <c r="A12" s="55"/>
      <c r="B12" s="61"/>
      <c r="C12" s="55"/>
      <c r="D12" s="55"/>
      <c r="E12" s="4249"/>
      <c r="F12" s="4249"/>
      <c r="G12" s="4249"/>
      <c r="H12" s="4249"/>
      <c r="I12" s="4249"/>
      <c r="J12" s="4249"/>
      <c r="K12" s="4249"/>
      <c r="L12" s="4249"/>
      <c r="M12" s="4249"/>
      <c r="N12" s="4249"/>
      <c r="O12" s="4249"/>
      <c r="P12" s="4249"/>
      <c r="Q12" s="4249"/>
      <c r="R12" s="4249"/>
      <c r="S12" s="4249"/>
      <c r="T12" s="4249"/>
      <c r="U12" s="4249"/>
      <c r="V12" s="4249"/>
      <c r="W12" s="4249"/>
      <c r="X12" s="4249"/>
      <c r="Y12" s="4249"/>
      <c r="Z12" s="4249"/>
      <c r="AA12" s="55"/>
      <c r="AB12" s="71"/>
      <c r="AC12" s="67"/>
      <c r="AD12" s="67"/>
      <c r="AE12" s="67"/>
      <c r="AF12" s="67"/>
      <c r="AG12" s="67"/>
      <c r="AH12" s="67"/>
      <c r="AI12" s="67"/>
      <c r="AJ12" s="67"/>
      <c r="AK12" s="67"/>
      <c r="AL12" s="118"/>
      <c r="AM12" s="827"/>
      <c r="AN12" s="942"/>
    </row>
    <row r="13" spans="1:46" ht="14.1" customHeight="1">
      <c r="A13" s="55"/>
      <c r="B13" s="61"/>
      <c r="C13" s="55"/>
      <c r="D13" s="55"/>
      <c r="E13" s="79"/>
      <c r="F13" s="79"/>
      <c r="G13" s="79"/>
      <c r="H13" s="79"/>
      <c r="I13" s="79"/>
      <c r="J13" s="79"/>
      <c r="K13" s="79"/>
      <c r="L13" s="79"/>
      <c r="M13" s="79"/>
      <c r="N13" s="79"/>
      <c r="O13" s="79"/>
      <c r="P13" s="79"/>
      <c r="Q13" s="79"/>
      <c r="R13" s="79"/>
      <c r="S13" s="79"/>
      <c r="T13" s="79"/>
      <c r="U13" s="79"/>
      <c r="V13" s="79"/>
      <c r="W13" s="79"/>
      <c r="X13" s="79"/>
      <c r="Y13" s="79"/>
      <c r="Z13" s="79"/>
      <c r="AA13" s="55"/>
      <c r="AB13" s="71"/>
      <c r="AC13" s="67"/>
      <c r="AD13" s="67"/>
      <c r="AE13" s="67"/>
      <c r="AF13" s="67"/>
      <c r="AG13" s="67"/>
      <c r="AH13" s="67"/>
      <c r="AI13" s="67"/>
      <c r="AJ13" s="67"/>
      <c r="AK13" s="67"/>
      <c r="AL13" s="118"/>
      <c r="AM13" s="827"/>
      <c r="AN13" s="942"/>
    </row>
    <row r="14" spans="1:46" ht="14.1" customHeight="1">
      <c r="A14" s="55"/>
      <c r="B14" s="1851" t="s">
        <v>687</v>
      </c>
      <c r="C14" s="1712"/>
      <c r="D14" s="1852" t="s">
        <v>686</v>
      </c>
      <c r="E14" s="1852"/>
      <c r="F14" s="1852"/>
      <c r="G14" s="1852"/>
      <c r="H14" s="1852"/>
      <c r="I14" s="1852"/>
      <c r="J14" s="1852"/>
      <c r="K14" s="1852"/>
      <c r="L14" s="1852"/>
      <c r="M14" s="1852"/>
      <c r="N14" s="1852"/>
      <c r="O14" s="2130" t="s">
        <v>142</v>
      </c>
      <c r="P14" s="2130"/>
      <c r="Q14" s="2130"/>
      <c r="R14" s="2130"/>
      <c r="S14" s="94" t="s">
        <v>99</v>
      </c>
      <c r="T14" s="2130"/>
      <c r="U14" s="2130"/>
      <c r="V14" s="810" t="s">
        <v>82</v>
      </c>
      <c r="W14" s="2130"/>
      <c r="X14" s="2130"/>
      <c r="Y14" s="810" t="s">
        <v>41</v>
      </c>
      <c r="Z14" s="118"/>
      <c r="AA14" s="118"/>
      <c r="AB14" s="553"/>
      <c r="AC14" s="118"/>
      <c r="AD14" s="67"/>
      <c r="AE14" s="118"/>
      <c r="AF14" s="118"/>
      <c r="AG14" s="118"/>
      <c r="AH14" s="118"/>
      <c r="AI14" s="118"/>
      <c r="AJ14" s="118"/>
      <c r="AK14" s="118"/>
      <c r="AL14" s="118"/>
      <c r="AM14" s="118"/>
      <c r="AN14" s="844"/>
    </row>
    <row r="15" spans="1:46" ht="14.1" customHeight="1">
      <c r="A15" s="55"/>
      <c r="B15" s="61"/>
      <c r="C15" s="55"/>
      <c r="D15" s="55" t="s">
        <v>457</v>
      </c>
      <c r="E15" s="1852" t="s">
        <v>685</v>
      </c>
      <c r="F15" s="1852"/>
      <c r="G15" s="1852"/>
      <c r="H15" s="1852"/>
      <c r="I15" s="1852"/>
      <c r="J15" s="1852"/>
      <c r="K15" s="1852"/>
      <c r="L15" s="1852"/>
      <c r="M15" s="1852"/>
      <c r="N15" s="1852"/>
      <c r="O15" s="1852"/>
      <c r="P15" s="1852"/>
      <c r="Q15" s="1852"/>
      <c r="R15" s="1852"/>
      <c r="S15" s="1852"/>
      <c r="T15" s="1852"/>
      <c r="U15" s="1852"/>
      <c r="V15" s="1852"/>
      <c r="W15" s="1852"/>
      <c r="X15" s="1852"/>
      <c r="Y15" s="1852"/>
      <c r="Z15" s="1852"/>
      <c r="AA15" s="118"/>
      <c r="AB15" s="553"/>
      <c r="AC15" s="67"/>
      <c r="AD15" s="67"/>
      <c r="AE15" s="118"/>
      <c r="AF15" s="118"/>
      <c r="AG15" s="118"/>
      <c r="AH15" s="118"/>
      <c r="AI15" s="118"/>
      <c r="AJ15" s="118"/>
      <c r="AK15" s="118"/>
      <c r="AL15" s="118"/>
      <c r="AM15" s="118"/>
      <c r="AN15" s="942"/>
    </row>
    <row r="16" spans="1:46" ht="14.1" customHeight="1">
      <c r="A16" s="55"/>
      <c r="B16" s="61"/>
      <c r="C16" s="55"/>
      <c r="D16" s="55"/>
      <c r="E16" s="4249"/>
      <c r="F16" s="4249"/>
      <c r="G16" s="4249"/>
      <c r="H16" s="4249"/>
      <c r="I16" s="4249"/>
      <c r="J16" s="4249"/>
      <c r="K16" s="4249"/>
      <c r="L16" s="4249"/>
      <c r="M16" s="4249"/>
      <c r="N16" s="4249"/>
      <c r="O16" s="4249"/>
      <c r="P16" s="4249"/>
      <c r="Q16" s="4249"/>
      <c r="R16" s="4249"/>
      <c r="S16" s="4249"/>
      <c r="T16" s="4249"/>
      <c r="U16" s="4249"/>
      <c r="V16" s="4249"/>
      <c r="W16" s="4249"/>
      <c r="X16" s="4249"/>
      <c r="Y16" s="4249"/>
      <c r="Z16" s="4249"/>
      <c r="AA16" s="55"/>
      <c r="AB16" s="71"/>
      <c r="AC16" s="118"/>
      <c r="AD16" s="67"/>
      <c r="AE16" s="118"/>
      <c r="AF16" s="118"/>
      <c r="AG16" s="118"/>
      <c r="AH16" s="118"/>
      <c r="AI16" s="118"/>
      <c r="AJ16" s="118"/>
      <c r="AK16" s="118"/>
      <c r="AL16" s="118"/>
      <c r="AM16" s="118"/>
      <c r="AN16" s="942"/>
    </row>
    <row r="17" spans="1:40" ht="14.1" customHeight="1">
      <c r="A17" s="55"/>
      <c r="B17" s="61"/>
      <c r="C17" s="55"/>
      <c r="E17" s="4249"/>
      <c r="F17" s="4249"/>
      <c r="G17" s="4249"/>
      <c r="H17" s="4249"/>
      <c r="I17" s="4249"/>
      <c r="J17" s="4249"/>
      <c r="K17" s="4249"/>
      <c r="L17" s="4249"/>
      <c r="M17" s="4249"/>
      <c r="N17" s="4249"/>
      <c r="O17" s="4249"/>
      <c r="P17" s="4249"/>
      <c r="Q17" s="4249"/>
      <c r="R17" s="4249"/>
      <c r="S17" s="4249"/>
      <c r="T17" s="4249"/>
      <c r="U17" s="4249"/>
      <c r="V17" s="4249"/>
      <c r="W17" s="4249"/>
      <c r="X17" s="4249"/>
      <c r="Y17" s="4249"/>
      <c r="Z17" s="4249"/>
      <c r="AA17" s="55"/>
      <c r="AB17" s="71"/>
      <c r="AC17" s="67"/>
      <c r="AD17" s="67"/>
      <c r="AE17" s="67"/>
      <c r="AF17" s="67"/>
      <c r="AG17" s="67"/>
      <c r="AH17" s="67"/>
      <c r="AI17" s="67"/>
      <c r="AJ17" s="67"/>
      <c r="AK17" s="67"/>
      <c r="AL17" s="118"/>
      <c r="AM17" s="827"/>
      <c r="AN17" s="942"/>
    </row>
    <row r="18" spans="1:40" ht="14.1" customHeight="1">
      <c r="A18" s="55"/>
      <c r="B18" s="61"/>
      <c r="C18" s="55"/>
      <c r="D18" s="55"/>
      <c r="E18" s="4249"/>
      <c r="F18" s="4249"/>
      <c r="G18" s="4249"/>
      <c r="H18" s="4249"/>
      <c r="I18" s="4249"/>
      <c r="J18" s="4249"/>
      <c r="K18" s="4249"/>
      <c r="L18" s="4249"/>
      <c r="M18" s="4249"/>
      <c r="N18" s="4249"/>
      <c r="O18" s="4249"/>
      <c r="P18" s="4249"/>
      <c r="Q18" s="4249"/>
      <c r="R18" s="4249"/>
      <c r="S18" s="4249"/>
      <c r="T18" s="4249"/>
      <c r="U18" s="4249"/>
      <c r="V18" s="4249"/>
      <c r="W18" s="4249"/>
      <c r="X18" s="4249"/>
      <c r="Y18" s="4249"/>
      <c r="Z18" s="4249"/>
      <c r="AA18" s="602"/>
      <c r="AB18" s="553"/>
      <c r="AC18" s="67"/>
      <c r="AD18" s="67"/>
      <c r="AE18" s="67"/>
      <c r="AF18" s="67"/>
      <c r="AG18" s="67"/>
      <c r="AH18" s="67"/>
      <c r="AI18" s="67"/>
      <c r="AJ18" s="67"/>
      <c r="AK18" s="67"/>
      <c r="AL18" s="67"/>
      <c r="AM18" s="67"/>
      <c r="AN18" s="942"/>
    </row>
    <row r="19" spans="1:40" ht="14.1" customHeight="1">
      <c r="A19" s="55"/>
      <c r="B19" s="61"/>
      <c r="C19" s="55"/>
      <c r="D19" s="55"/>
      <c r="E19" s="633"/>
      <c r="F19" s="633"/>
      <c r="G19" s="633"/>
      <c r="H19" s="633"/>
      <c r="I19" s="633"/>
      <c r="J19" s="633"/>
      <c r="K19" s="633"/>
      <c r="L19" s="633"/>
      <c r="M19" s="633"/>
      <c r="N19" s="633"/>
      <c r="O19" s="633"/>
      <c r="P19" s="633"/>
      <c r="Q19" s="633"/>
      <c r="R19" s="633"/>
      <c r="S19" s="633"/>
      <c r="T19" s="633"/>
      <c r="U19" s="633"/>
      <c r="V19" s="633"/>
      <c r="W19" s="633"/>
      <c r="X19" s="633"/>
      <c r="Y19" s="633"/>
      <c r="Z19" s="633"/>
      <c r="AA19" s="602"/>
      <c r="AB19" s="553"/>
      <c r="AC19" s="67"/>
      <c r="AD19" s="67"/>
      <c r="AE19" s="67"/>
      <c r="AF19" s="67"/>
      <c r="AG19" s="67"/>
      <c r="AH19" s="67"/>
      <c r="AI19" s="67"/>
      <c r="AJ19" s="67"/>
      <c r="AK19" s="67"/>
      <c r="AL19" s="67"/>
      <c r="AM19" s="67"/>
      <c r="AN19" s="942"/>
    </row>
    <row r="20" spans="1:40" ht="14.1" customHeight="1">
      <c r="A20" s="55"/>
      <c r="B20" s="61"/>
      <c r="C20" s="1848" t="s">
        <v>866</v>
      </c>
      <c r="D20" s="1848"/>
      <c r="E20" s="1848"/>
      <c r="F20" s="1848"/>
      <c r="G20" s="1848"/>
      <c r="H20" s="1848"/>
      <c r="I20" s="1848"/>
      <c r="J20" s="1848"/>
      <c r="K20" s="1848"/>
      <c r="L20" s="1848"/>
      <c r="M20" s="1848"/>
      <c r="N20" s="1848"/>
      <c r="O20" s="1848"/>
      <c r="P20" s="2130" t="s">
        <v>142</v>
      </c>
      <c r="Q20" s="2130"/>
      <c r="R20" s="2130"/>
      <c r="S20" s="2130"/>
      <c r="T20" s="810" t="s">
        <v>21</v>
      </c>
      <c r="U20" s="2130"/>
      <c r="V20" s="2130"/>
      <c r="W20" s="1140" t="s">
        <v>384</v>
      </c>
      <c r="X20" s="2130"/>
      <c r="Y20" s="2130"/>
      <c r="Z20" s="1140" t="s">
        <v>125</v>
      </c>
      <c r="AA20" s="54" t="s">
        <v>140</v>
      </c>
      <c r="AB20" s="553"/>
      <c r="AC20" s="67"/>
      <c r="AD20" s="67"/>
      <c r="AE20" s="67"/>
      <c r="AF20" s="67"/>
      <c r="AG20" s="67"/>
      <c r="AH20" s="67"/>
      <c r="AI20" s="67"/>
      <c r="AJ20" s="67"/>
      <c r="AK20" s="67"/>
      <c r="AL20" s="67"/>
      <c r="AM20" s="67"/>
      <c r="AN20" s="942"/>
    </row>
    <row r="21" spans="1:40" ht="14.1" customHeight="1">
      <c r="A21" s="55"/>
      <c r="B21" s="61"/>
      <c r="C21" s="55"/>
      <c r="D21" s="55"/>
      <c r="E21" s="55"/>
      <c r="F21" s="55"/>
      <c r="G21" s="55"/>
      <c r="H21" s="55"/>
      <c r="I21" s="55"/>
      <c r="J21" s="55"/>
      <c r="K21" s="55"/>
      <c r="L21" s="55"/>
      <c r="M21" s="55"/>
      <c r="N21" s="55"/>
      <c r="O21" s="55"/>
      <c r="P21" s="55"/>
      <c r="Q21" s="55"/>
      <c r="R21" s="55"/>
      <c r="S21" s="55"/>
      <c r="T21" s="55"/>
      <c r="AA21" s="602"/>
      <c r="AB21" s="553"/>
      <c r="AC21" s="118"/>
      <c r="AD21" s="67"/>
      <c r="AE21" s="67"/>
      <c r="AF21" s="67"/>
      <c r="AG21" s="67"/>
      <c r="AH21" s="67"/>
      <c r="AI21" s="67"/>
      <c r="AJ21" s="67"/>
      <c r="AK21" s="67"/>
      <c r="AL21" s="67"/>
      <c r="AM21" s="67"/>
      <c r="AN21" s="942"/>
    </row>
    <row r="22" spans="1:40" ht="14.1" customHeight="1">
      <c r="A22" s="55"/>
      <c r="B22" s="1851" t="s">
        <v>688</v>
      </c>
      <c r="C22" s="1871"/>
      <c r="D22" s="1852" t="s">
        <v>974</v>
      </c>
      <c r="E22" s="1852"/>
      <c r="F22" s="1852"/>
      <c r="G22" s="1852"/>
      <c r="H22" s="1852"/>
      <c r="I22" s="1852"/>
      <c r="J22" s="1852"/>
      <c r="K22" s="1852"/>
      <c r="L22" s="1852"/>
      <c r="M22" s="1852"/>
      <c r="N22" s="1852"/>
      <c r="O22" s="1852"/>
      <c r="P22" s="1852"/>
      <c r="Q22" s="1852"/>
      <c r="R22" s="1852"/>
      <c r="S22" s="1852"/>
      <c r="T22" s="1852"/>
      <c r="U22" s="1852"/>
      <c r="V22" s="1852"/>
      <c r="W22" s="1852"/>
      <c r="X22" s="1852"/>
      <c r="Y22" s="1852"/>
      <c r="Z22" s="1852"/>
      <c r="AA22" s="80"/>
      <c r="AB22" s="138" t="s">
        <v>127</v>
      </c>
      <c r="AC22" s="2227" t="s">
        <v>1165</v>
      </c>
      <c r="AD22" s="2227"/>
      <c r="AE22" s="2227"/>
      <c r="AF22" s="2227"/>
      <c r="AG22" s="2227"/>
      <c r="AH22" s="2227"/>
      <c r="AI22" s="2227"/>
      <c r="AJ22" s="2227"/>
      <c r="AK22" s="2227"/>
      <c r="AL22" s="2227"/>
      <c r="AM22" s="2227"/>
      <c r="AN22" s="942"/>
    </row>
    <row r="23" spans="1:40" ht="14.1" customHeight="1">
      <c r="A23" s="55"/>
      <c r="B23" s="61"/>
      <c r="C23" s="55"/>
      <c r="AA23" s="80"/>
      <c r="AB23" s="138" t="s">
        <v>127</v>
      </c>
      <c r="AC23" s="2227" t="s">
        <v>1166</v>
      </c>
      <c r="AD23" s="2227"/>
      <c r="AE23" s="2227"/>
      <c r="AF23" s="2227"/>
      <c r="AG23" s="2227"/>
      <c r="AH23" s="2227"/>
      <c r="AI23" s="2227"/>
      <c r="AJ23" s="2227"/>
      <c r="AK23" s="2227"/>
      <c r="AL23" s="2227"/>
      <c r="AM23" s="2227"/>
      <c r="AN23" s="942"/>
    </row>
    <row r="24" spans="1:40" ht="14.1" customHeight="1">
      <c r="A24" s="55"/>
      <c r="B24" s="61"/>
      <c r="C24" s="55"/>
      <c r="D24" s="531" t="s">
        <v>35</v>
      </c>
      <c r="E24" s="1852" t="s">
        <v>506</v>
      </c>
      <c r="F24" s="1852"/>
      <c r="G24" s="1852"/>
      <c r="H24" s="1852"/>
      <c r="I24" s="1852"/>
      <c r="J24" s="72" t="s">
        <v>507</v>
      </c>
      <c r="K24" s="73"/>
      <c r="L24" s="2241" t="s">
        <v>508</v>
      </c>
      <c r="M24" s="2241"/>
      <c r="N24" s="2241"/>
      <c r="O24" s="2241"/>
      <c r="P24" s="72" t="s">
        <v>15</v>
      </c>
      <c r="Q24" s="73"/>
      <c r="R24" s="2241" t="s">
        <v>509</v>
      </c>
      <c r="S24" s="2241"/>
      <c r="T24" s="2241"/>
      <c r="U24" s="2241"/>
      <c r="V24" s="1141" t="s">
        <v>17</v>
      </c>
      <c r="X24" s="1137"/>
      <c r="Y24" s="1137"/>
      <c r="Z24" s="1137"/>
      <c r="AA24" s="80"/>
      <c r="AB24" s="71"/>
      <c r="AC24" s="67"/>
      <c r="AD24" s="118"/>
      <c r="AE24" s="67"/>
      <c r="AF24" s="67"/>
      <c r="AG24" s="67"/>
      <c r="AH24" s="67"/>
      <c r="AI24" s="67"/>
      <c r="AJ24" s="67"/>
      <c r="AK24" s="67"/>
      <c r="AL24" s="67"/>
      <c r="AM24" s="67"/>
      <c r="AN24" s="942"/>
    </row>
    <row r="25" spans="1:40" ht="8.25" customHeight="1">
      <c r="A25" s="55"/>
      <c r="B25" s="61"/>
      <c r="C25" s="55"/>
      <c r="E25" s="565"/>
      <c r="F25" s="565"/>
      <c r="G25" s="565"/>
      <c r="H25" s="1132"/>
      <c r="I25" s="1132"/>
      <c r="J25" s="1132"/>
      <c r="K25" s="547"/>
      <c r="M25" s="565"/>
      <c r="N25" s="565"/>
      <c r="O25" s="565"/>
      <c r="P25" s="137"/>
      <c r="R25" s="565"/>
      <c r="S25" s="565"/>
      <c r="T25" s="137"/>
      <c r="V25" s="565"/>
      <c r="W25" s="565"/>
      <c r="X25" s="565"/>
      <c r="Y25" s="565"/>
      <c r="Z25" s="137"/>
      <c r="AA25" s="80"/>
      <c r="AB25" s="71"/>
      <c r="AC25" s="67"/>
      <c r="AD25" s="118"/>
      <c r="AE25" s="67"/>
      <c r="AF25" s="67"/>
      <c r="AG25" s="67"/>
      <c r="AH25" s="67"/>
      <c r="AI25" s="67"/>
      <c r="AJ25" s="67"/>
      <c r="AK25" s="67"/>
      <c r="AL25" s="67"/>
      <c r="AM25" s="67"/>
      <c r="AN25" s="942"/>
    </row>
    <row r="26" spans="1:40" ht="14.1" customHeight="1">
      <c r="A26" s="55"/>
      <c r="B26" s="61"/>
      <c r="C26" s="55"/>
      <c r="D26" s="531" t="s">
        <v>32</v>
      </c>
      <c r="E26" s="1852" t="s">
        <v>676</v>
      </c>
      <c r="F26" s="1852"/>
      <c r="G26" s="1852"/>
      <c r="H26" s="1852"/>
      <c r="I26" s="1852"/>
      <c r="J26" s="1852"/>
      <c r="K26" s="1852"/>
      <c r="L26" s="1852"/>
      <c r="M26" s="1852"/>
      <c r="N26" s="1852"/>
      <c r="O26" s="1852"/>
      <c r="P26" s="1852"/>
      <c r="Q26" s="1852"/>
      <c r="R26" s="1852"/>
      <c r="S26" s="1852"/>
      <c r="T26" s="1852"/>
      <c r="U26" s="1852"/>
      <c r="V26" s="1852"/>
      <c r="W26" s="1852"/>
      <c r="X26" s="1852"/>
      <c r="Y26" s="1852"/>
      <c r="Z26" s="1852"/>
      <c r="AA26" s="80"/>
      <c r="AB26" s="568" t="s">
        <v>487</v>
      </c>
      <c r="AC26" s="2227" t="s">
        <v>335</v>
      </c>
      <c r="AD26" s="2227"/>
      <c r="AE26" s="2227"/>
      <c r="AF26" s="2227"/>
      <c r="AG26" s="2227"/>
      <c r="AH26" s="2227"/>
      <c r="AI26" s="2227"/>
      <c r="AJ26" s="2227"/>
      <c r="AK26" s="2227"/>
      <c r="AL26" s="2227"/>
      <c r="AM26" s="2227"/>
      <c r="AN26" s="942"/>
    </row>
    <row r="27" spans="1:40" ht="14.1" customHeight="1">
      <c r="A27" s="55"/>
      <c r="B27" s="61"/>
      <c r="C27" s="55"/>
      <c r="D27" s="531"/>
      <c r="AA27" s="80"/>
      <c r="AB27" s="71"/>
      <c r="AC27" s="67"/>
      <c r="AD27" s="118"/>
      <c r="AE27" s="67"/>
      <c r="AF27" s="67"/>
      <c r="AG27" s="67"/>
      <c r="AH27" s="67"/>
      <c r="AI27" s="67"/>
      <c r="AJ27" s="67"/>
      <c r="AK27" s="67"/>
      <c r="AL27" s="67"/>
      <c r="AM27" s="67"/>
      <c r="AN27" s="942"/>
    </row>
    <row r="28" spans="1:40" ht="14.1" customHeight="1">
      <c r="A28" s="55"/>
      <c r="B28" s="1851" t="s">
        <v>476</v>
      </c>
      <c r="C28" s="1871"/>
      <c r="D28" s="1852" t="s">
        <v>677</v>
      </c>
      <c r="E28" s="1852"/>
      <c r="F28" s="1852"/>
      <c r="G28" s="1852"/>
      <c r="H28" s="1852"/>
      <c r="I28" s="1852"/>
      <c r="J28" s="1852"/>
      <c r="K28" s="1852"/>
      <c r="L28" s="1852"/>
      <c r="M28" s="1852"/>
      <c r="N28" s="1852"/>
      <c r="O28" s="1852"/>
      <c r="P28" s="1852"/>
      <c r="Q28" s="1852"/>
      <c r="R28" s="1852"/>
      <c r="S28" s="1852"/>
      <c r="T28" s="1852"/>
      <c r="U28" s="1852"/>
      <c r="V28" s="1852"/>
      <c r="W28" s="1852"/>
      <c r="X28" s="1852"/>
      <c r="Y28" s="1852"/>
      <c r="Z28" s="1852"/>
      <c r="AA28" s="80"/>
      <c r="AB28" s="71"/>
      <c r="AC28" s="67"/>
      <c r="AD28" s="118"/>
      <c r="AE28" s="67"/>
      <c r="AF28" s="67"/>
      <c r="AG28" s="67"/>
      <c r="AH28" s="67"/>
      <c r="AI28" s="67"/>
      <c r="AJ28" s="67"/>
      <c r="AK28" s="67"/>
      <c r="AL28" s="67"/>
      <c r="AM28" s="67"/>
      <c r="AN28" s="942"/>
    </row>
    <row r="29" spans="1:40" ht="14.1" customHeight="1">
      <c r="A29" s="55"/>
      <c r="B29" s="61"/>
      <c r="C29" s="55"/>
      <c r="D29" s="531"/>
      <c r="AA29" s="80"/>
      <c r="AB29" s="71"/>
      <c r="AC29" s="67"/>
      <c r="AD29" s="118"/>
      <c r="AE29" s="67"/>
      <c r="AF29" s="67"/>
      <c r="AG29" s="67"/>
      <c r="AH29" s="67"/>
      <c r="AI29" s="67"/>
      <c r="AJ29" s="67"/>
      <c r="AK29" s="67"/>
      <c r="AL29" s="67"/>
      <c r="AM29" s="67"/>
      <c r="AN29" s="942"/>
    </row>
    <row r="30" spans="1:40" ht="14.1" customHeight="1">
      <c r="A30" s="55"/>
      <c r="B30" s="710"/>
      <c r="AA30" s="80"/>
      <c r="AB30" s="71"/>
      <c r="AC30" s="67"/>
      <c r="AD30" s="118"/>
      <c r="AE30" s="67"/>
      <c r="AF30" s="67"/>
      <c r="AG30" s="67"/>
      <c r="AH30" s="67"/>
      <c r="AI30" s="67"/>
      <c r="AJ30" s="67"/>
      <c r="AK30" s="67"/>
      <c r="AL30" s="67"/>
      <c r="AM30" s="67"/>
      <c r="AN30" s="942"/>
    </row>
    <row r="31" spans="1:40" ht="14.1" customHeight="1">
      <c r="A31" s="55"/>
      <c r="B31" s="1851" t="s">
        <v>584</v>
      </c>
      <c r="C31" s="1712"/>
      <c r="D31" s="1852" t="s">
        <v>678</v>
      </c>
      <c r="E31" s="1852"/>
      <c r="F31" s="1852"/>
      <c r="G31" s="1852"/>
      <c r="H31" s="1852"/>
      <c r="I31" s="1852"/>
      <c r="J31" s="1852"/>
      <c r="K31" s="1852"/>
      <c r="L31" s="1852"/>
      <c r="M31" s="1852"/>
      <c r="N31" s="1852"/>
      <c r="O31" s="1852"/>
      <c r="P31" s="1852"/>
      <c r="Q31" s="1852"/>
      <c r="R31" s="1852"/>
      <c r="S31" s="1852"/>
      <c r="T31" s="1852"/>
      <c r="U31" s="1852"/>
      <c r="V31" s="1852"/>
      <c r="W31" s="1852"/>
      <c r="X31" s="1852"/>
      <c r="Y31" s="1852"/>
      <c r="Z31" s="1852"/>
      <c r="AA31" s="80"/>
      <c r="AB31" s="71"/>
      <c r="AC31" s="67"/>
      <c r="AD31" s="118"/>
      <c r="AE31" s="67"/>
      <c r="AF31" s="67"/>
      <c r="AG31" s="67"/>
      <c r="AH31" s="67"/>
      <c r="AI31" s="67"/>
      <c r="AJ31" s="67"/>
      <c r="AK31" s="67"/>
      <c r="AL31" s="67"/>
      <c r="AM31" s="67"/>
      <c r="AN31" s="942"/>
    </row>
    <row r="32" spans="1:40" ht="14.1" customHeight="1">
      <c r="A32" s="55"/>
      <c r="B32" s="710"/>
      <c r="C32" s="1142"/>
      <c r="AA32" s="80"/>
      <c r="AB32" s="71"/>
      <c r="AC32" s="67"/>
      <c r="AD32" s="67"/>
      <c r="AE32" s="67"/>
      <c r="AF32" s="67"/>
      <c r="AG32" s="118"/>
      <c r="AH32" s="67"/>
      <c r="AI32" s="67"/>
      <c r="AJ32" s="67"/>
      <c r="AK32" s="67"/>
      <c r="AL32" s="67"/>
      <c r="AM32" s="67"/>
      <c r="AN32" s="1139"/>
    </row>
    <row r="33" spans="1:40" ht="14.1" customHeight="1">
      <c r="A33" s="55"/>
      <c r="B33" s="61"/>
      <c r="C33" s="55"/>
      <c r="D33" s="531"/>
      <c r="AA33" s="80"/>
      <c r="AB33" s="71"/>
      <c r="AC33" s="67"/>
      <c r="AD33" s="67"/>
      <c r="AE33" s="67"/>
      <c r="AF33" s="67"/>
      <c r="AG33" s="67"/>
      <c r="AH33" s="67"/>
      <c r="AI33" s="67"/>
      <c r="AJ33" s="67"/>
      <c r="AK33" s="67"/>
      <c r="AL33" s="67"/>
      <c r="AM33" s="67"/>
      <c r="AN33" s="942"/>
    </row>
    <row r="34" spans="1:40" ht="14.1" customHeight="1">
      <c r="A34" s="55"/>
      <c r="B34" s="1851" t="s">
        <v>689</v>
      </c>
      <c r="C34" s="1712"/>
      <c r="D34" s="1852" t="s">
        <v>679</v>
      </c>
      <c r="E34" s="1852"/>
      <c r="F34" s="1852"/>
      <c r="G34" s="1852"/>
      <c r="H34" s="1852"/>
      <c r="I34" s="1852"/>
      <c r="J34" s="1852"/>
      <c r="K34" s="1852"/>
      <c r="L34" s="1852"/>
      <c r="M34" s="1852"/>
      <c r="N34" s="1852"/>
      <c r="O34" s="1852"/>
      <c r="P34" s="1852"/>
      <c r="Q34" s="1852"/>
      <c r="R34" s="1852"/>
      <c r="S34" s="1852"/>
      <c r="T34" s="1852"/>
      <c r="U34" s="1852"/>
      <c r="V34" s="1852"/>
      <c r="W34" s="1852"/>
      <c r="X34" s="1852"/>
      <c r="Y34" s="1852"/>
      <c r="Z34" s="1852"/>
      <c r="AA34" s="80"/>
      <c r="AB34" s="71"/>
      <c r="AC34" s="67"/>
      <c r="AD34" s="67"/>
      <c r="AE34" s="67"/>
      <c r="AF34" s="67"/>
      <c r="AG34" s="67"/>
      <c r="AH34" s="67"/>
      <c r="AI34" s="67"/>
      <c r="AJ34" s="67"/>
      <c r="AK34" s="67"/>
      <c r="AL34" s="67"/>
      <c r="AM34" s="67"/>
      <c r="AN34" s="942"/>
    </row>
    <row r="35" spans="1:40" ht="14.1" customHeight="1">
      <c r="A35" s="55"/>
      <c r="B35" s="650"/>
      <c r="C35" s="531"/>
      <c r="D35" s="55"/>
      <c r="E35" s="55"/>
      <c r="F35" s="55"/>
      <c r="G35" s="55"/>
      <c r="H35" s="55"/>
      <c r="I35" s="55"/>
      <c r="J35" s="55"/>
      <c r="K35" s="55"/>
      <c r="L35" s="55"/>
      <c r="M35" s="55"/>
      <c r="N35" s="55"/>
      <c r="O35" s="55"/>
      <c r="P35" s="55"/>
      <c r="Q35" s="55"/>
      <c r="R35" s="55"/>
      <c r="S35" s="55"/>
      <c r="T35" s="55"/>
      <c r="U35" s="55"/>
      <c r="V35" s="55"/>
      <c r="W35" s="55"/>
      <c r="X35" s="55"/>
      <c r="Y35" s="55"/>
      <c r="Z35" s="55"/>
      <c r="AA35" s="55"/>
      <c r="AB35" s="71"/>
      <c r="AC35" s="67"/>
      <c r="AD35" s="67"/>
      <c r="AE35" s="67"/>
      <c r="AF35" s="67"/>
      <c r="AG35" s="67"/>
      <c r="AH35" s="67"/>
      <c r="AI35" s="67"/>
      <c r="AJ35" s="67"/>
      <c r="AK35" s="67"/>
      <c r="AL35" s="67"/>
      <c r="AM35" s="67"/>
      <c r="AN35" s="942"/>
    </row>
    <row r="36" spans="1:40" ht="14.1" customHeight="1">
      <c r="A36" s="55"/>
      <c r="B36" s="710"/>
      <c r="AA36" s="55"/>
      <c r="AB36" s="71"/>
      <c r="AC36" s="67"/>
      <c r="AD36" s="67"/>
      <c r="AE36" s="67"/>
      <c r="AF36" s="67"/>
      <c r="AG36" s="67"/>
      <c r="AH36" s="67"/>
      <c r="AI36" s="67"/>
      <c r="AJ36" s="67"/>
      <c r="AK36" s="67"/>
      <c r="AL36" s="67"/>
      <c r="AM36" s="67"/>
      <c r="AN36" s="844"/>
    </row>
    <row r="37" spans="1:40" ht="14.1" customHeight="1">
      <c r="A37" s="55"/>
      <c r="B37" s="61"/>
      <c r="C37" s="55"/>
      <c r="D37" s="1852" t="s">
        <v>336</v>
      </c>
      <c r="E37" s="1852"/>
      <c r="F37" s="1852"/>
      <c r="G37" s="1852"/>
      <c r="H37" s="1852"/>
      <c r="I37" s="1852"/>
      <c r="J37" s="1852"/>
      <c r="K37" s="1852"/>
      <c r="L37" s="1852"/>
      <c r="M37" s="1852"/>
      <c r="N37" s="1852"/>
      <c r="O37" s="1852"/>
      <c r="P37" s="1852"/>
      <c r="Q37" s="1852"/>
      <c r="R37" s="1852"/>
      <c r="S37" s="1852"/>
      <c r="T37" s="1852"/>
      <c r="U37" s="1852"/>
      <c r="V37" s="1852"/>
      <c r="W37" s="1852"/>
      <c r="X37" s="1852"/>
      <c r="Y37" s="1852"/>
      <c r="Z37" s="1852"/>
      <c r="AA37" s="80"/>
      <c r="AB37" s="71"/>
      <c r="AC37" s="67"/>
      <c r="AD37" s="67"/>
      <c r="AE37" s="67"/>
      <c r="AF37" s="67"/>
      <c r="AG37" s="67"/>
      <c r="AH37" s="67"/>
      <c r="AI37" s="67"/>
      <c r="AJ37" s="67"/>
      <c r="AK37" s="67"/>
      <c r="AL37" s="118"/>
      <c r="AM37" s="827"/>
      <c r="AN37" s="942"/>
    </row>
    <row r="38" spans="1:40" ht="14.1" customHeight="1">
      <c r="A38" s="55"/>
      <c r="B38" s="61"/>
      <c r="C38" s="55"/>
      <c r="D38" s="561" t="s">
        <v>457</v>
      </c>
      <c r="E38" s="2037" t="s">
        <v>680</v>
      </c>
      <c r="F38" s="2037"/>
      <c r="G38" s="2037"/>
      <c r="H38" s="2037"/>
      <c r="I38" s="2037"/>
      <c r="J38" s="2037"/>
      <c r="K38" s="2037"/>
      <c r="L38" s="2037"/>
      <c r="M38" s="2037"/>
      <c r="N38" s="2037"/>
      <c r="O38" s="2037"/>
      <c r="P38" s="2037"/>
      <c r="Q38" s="2037"/>
      <c r="R38" s="2037"/>
      <c r="S38" s="2037"/>
      <c r="T38" s="2037"/>
      <c r="U38" s="2037"/>
      <c r="V38" s="2037"/>
      <c r="W38" s="2037"/>
      <c r="X38" s="2037"/>
      <c r="Y38" s="2037"/>
      <c r="Z38" s="2037"/>
      <c r="AA38" s="80"/>
      <c r="AB38" s="71"/>
      <c r="AC38" s="67"/>
      <c r="AD38" s="67"/>
      <c r="AE38" s="67"/>
      <c r="AF38" s="67"/>
      <c r="AG38" s="67"/>
      <c r="AH38" s="67"/>
      <c r="AI38" s="67"/>
      <c r="AJ38" s="67"/>
      <c r="AK38" s="67"/>
      <c r="AL38" s="67"/>
      <c r="AM38" s="67"/>
      <c r="AN38" s="942"/>
    </row>
    <row r="39" spans="1:40" ht="14.1" customHeight="1">
      <c r="A39" s="55"/>
      <c r="B39" s="710"/>
      <c r="E39" s="2037"/>
      <c r="F39" s="2037"/>
      <c r="G39" s="2037"/>
      <c r="H39" s="2037"/>
      <c r="I39" s="2037"/>
      <c r="J39" s="2037"/>
      <c r="K39" s="2037"/>
      <c r="L39" s="2037"/>
      <c r="M39" s="2037"/>
      <c r="N39" s="2037"/>
      <c r="O39" s="2037"/>
      <c r="P39" s="2037"/>
      <c r="Q39" s="2037"/>
      <c r="R39" s="2037"/>
      <c r="S39" s="2037"/>
      <c r="T39" s="2037"/>
      <c r="U39" s="2037"/>
      <c r="V39" s="2037"/>
      <c r="W39" s="2037"/>
      <c r="X39" s="2037"/>
      <c r="Y39" s="2037"/>
      <c r="Z39" s="2037"/>
      <c r="AA39" s="58"/>
      <c r="AB39" s="71"/>
      <c r="AC39" s="67"/>
      <c r="AD39" s="67"/>
      <c r="AE39" s="67"/>
      <c r="AF39" s="67"/>
      <c r="AG39" s="67"/>
      <c r="AH39" s="67"/>
      <c r="AI39" s="67"/>
      <c r="AJ39" s="67"/>
      <c r="AK39" s="67"/>
      <c r="AL39" s="67"/>
      <c r="AM39" s="67"/>
      <c r="AN39" s="942"/>
    </row>
    <row r="40" spans="1:40" ht="14.1" customHeight="1">
      <c r="A40" s="55"/>
      <c r="B40" s="710"/>
      <c r="E40" s="632"/>
      <c r="F40" s="632"/>
      <c r="G40" s="632"/>
      <c r="H40" s="632"/>
      <c r="I40" s="632"/>
      <c r="J40" s="632"/>
      <c r="K40" s="632"/>
      <c r="L40" s="632"/>
      <c r="M40" s="632"/>
      <c r="N40" s="632"/>
      <c r="O40" s="632"/>
      <c r="P40" s="632"/>
      <c r="Q40" s="632"/>
      <c r="R40" s="632"/>
      <c r="S40" s="632"/>
      <c r="T40" s="632"/>
      <c r="U40" s="632"/>
      <c r="V40" s="632"/>
      <c r="W40" s="632"/>
      <c r="X40" s="632"/>
      <c r="Y40" s="632"/>
      <c r="Z40" s="632"/>
      <c r="AA40" s="58"/>
      <c r="AB40" s="71"/>
      <c r="AC40" s="67"/>
      <c r="AD40" s="67"/>
      <c r="AE40" s="67"/>
      <c r="AF40" s="67"/>
      <c r="AG40" s="67"/>
      <c r="AH40" s="67"/>
      <c r="AI40" s="67"/>
      <c r="AJ40" s="67"/>
      <c r="AK40" s="67"/>
      <c r="AL40" s="67"/>
      <c r="AM40" s="67"/>
      <c r="AN40" s="942"/>
    </row>
    <row r="41" spans="1:40" ht="14.1" customHeight="1">
      <c r="A41" s="55"/>
      <c r="B41" s="61"/>
      <c r="C41" s="55"/>
      <c r="D41" s="1852" t="s">
        <v>337</v>
      </c>
      <c r="E41" s="1852"/>
      <c r="F41" s="1852"/>
      <c r="G41" s="1852"/>
      <c r="H41" s="1852"/>
      <c r="I41" s="1852"/>
      <c r="J41" s="1852"/>
      <c r="K41" s="1852"/>
      <c r="L41" s="1852"/>
      <c r="M41" s="1852"/>
      <c r="N41" s="1852"/>
      <c r="O41" s="1852"/>
      <c r="P41" s="1852"/>
      <c r="Q41" s="1852"/>
      <c r="R41" s="1852"/>
      <c r="S41" s="1852"/>
      <c r="T41" s="1852"/>
      <c r="U41" s="1852"/>
      <c r="V41" s="1852"/>
      <c r="W41" s="1852"/>
      <c r="X41" s="1852"/>
      <c r="Y41" s="1852"/>
      <c r="Z41" s="1852"/>
      <c r="AA41" s="80"/>
      <c r="AB41" s="71"/>
      <c r="AC41" s="67"/>
      <c r="AD41" s="67"/>
      <c r="AE41" s="67"/>
      <c r="AF41" s="67"/>
      <c r="AG41" s="67"/>
      <c r="AH41" s="67"/>
      <c r="AI41" s="67"/>
      <c r="AJ41" s="67"/>
      <c r="AK41" s="67"/>
      <c r="AL41" s="67"/>
      <c r="AM41" s="67"/>
      <c r="AN41" s="942"/>
    </row>
    <row r="42" spans="1:40" ht="14.1" customHeight="1">
      <c r="A42" s="55"/>
      <c r="B42" s="61"/>
      <c r="C42" s="55"/>
      <c r="D42" s="561" t="s">
        <v>457</v>
      </c>
      <c r="E42" s="2037" t="s">
        <v>975</v>
      </c>
      <c r="F42" s="2037"/>
      <c r="G42" s="2037"/>
      <c r="H42" s="2037"/>
      <c r="I42" s="2037"/>
      <c r="J42" s="2037"/>
      <c r="K42" s="2037"/>
      <c r="L42" s="2037"/>
      <c r="M42" s="2037"/>
      <c r="N42" s="2037"/>
      <c r="O42" s="2037"/>
      <c r="P42" s="2037"/>
      <c r="Q42" s="2037"/>
      <c r="R42" s="2037"/>
      <c r="S42" s="2037"/>
      <c r="T42" s="2037"/>
      <c r="U42" s="2037"/>
      <c r="V42" s="2037"/>
      <c r="W42" s="2037"/>
      <c r="X42" s="2037"/>
      <c r="Y42" s="2037"/>
      <c r="Z42" s="2037"/>
      <c r="AA42" s="80"/>
      <c r="AB42" s="1143"/>
      <c r="AC42" s="1144"/>
      <c r="AD42" s="1144"/>
      <c r="AE42" s="1144"/>
      <c r="AF42" s="1144"/>
      <c r="AG42" s="1144"/>
      <c r="AH42" s="1144"/>
      <c r="AI42" s="1144"/>
      <c r="AJ42" s="67"/>
      <c r="AK42" s="67"/>
      <c r="AL42" s="67"/>
      <c r="AM42" s="67"/>
      <c r="AN42" s="942"/>
    </row>
    <row r="43" spans="1:40" ht="14.1" customHeight="1">
      <c r="A43" s="55"/>
      <c r="B43" s="710"/>
      <c r="E43" s="2037"/>
      <c r="F43" s="2037"/>
      <c r="G43" s="2037"/>
      <c r="H43" s="2037"/>
      <c r="I43" s="2037"/>
      <c r="J43" s="2037"/>
      <c r="K43" s="2037"/>
      <c r="L43" s="2037"/>
      <c r="M43" s="2037"/>
      <c r="N43" s="2037"/>
      <c r="O43" s="2037"/>
      <c r="P43" s="2037"/>
      <c r="Q43" s="2037"/>
      <c r="R43" s="2037"/>
      <c r="S43" s="2037"/>
      <c r="T43" s="2037"/>
      <c r="U43" s="2037"/>
      <c r="V43" s="2037"/>
      <c r="W43" s="2037"/>
      <c r="X43" s="2037"/>
      <c r="Y43" s="2037"/>
      <c r="Z43" s="2037"/>
      <c r="AB43" s="553"/>
      <c r="AC43" s="118"/>
      <c r="AD43" s="827"/>
      <c r="AE43" s="827"/>
      <c r="AF43" s="827"/>
      <c r="AG43" s="118"/>
      <c r="AH43" s="118"/>
      <c r="AI43" s="118"/>
      <c r="AJ43" s="67"/>
      <c r="AK43" s="67"/>
      <c r="AL43" s="67"/>
      <c r="AM43" s="67"/>
      <c r="AN43" s="942"/>
    </row>
    <row r="44" spans="1:40" ht="14.1" customHeight="1">
      <c r="A44" s="55"/>
      <c r="B44" s="61"/>
      <c r="C44" s="55"/>
      <c r="D44" s="55"/>
      <c r="E44" s="2947"/>
      <c r="F44" s="2947"/>
      <c r="G44" s="2947"/>
      <c r="H44" s="2947"/>
      <c r="I44" s="2947"/>
      <c r="J44" s="2947"/>
      <c r="K44" s="2947"/>
      <c r="L44" s="2947"/>
      <c r="M44" s="2947"/>
      <c r="N44" s="2947"/>
      <c r="O44" s="2947"/>
      <c r="P44" s="2947"/>
      <c r="Q44" s="2947"/>
      <c r="R44" s="2947"/>
      <c r="S44" s="2947"/>
      <c r="T44" s="2947"/>
      <c r="U44" s="2947"/>
      <c r="V44" s="2947"/>
      <c r="W44" s="2947"/>
      <c r="X44" s="2947"/>
      <c r="Y44" s="2947"/>
      <c r="Z44" s="2947"/>
      <c r="AA44" s="80"/>
      <c r="AB44" s="553"/>
      <c r="AC44" s="118"/>
      <c r="AD44" s="827"/>
      <c r="AE44" s="827"/>
      <c r="AF44" s="827"/>
      <c r="AG44" s="118"/>
      <c r="AH44" s="118"/>
      <c r="AI44" s="118"/>
      <c r="AJ44" s="67"/>
      <c r="AK44" s="67"/>
      <c r="AL44" s="67"/>
      <c r="AM44" s="67"/>
      <c r="AN44" s="942"/>
    </row>
    <row r="45" spans="1:40" ht="14.1" customHeight="1">
      <c r="A45" s="55"/>
      <c r="B45" s="61"/>
      <c r="C45" s="55"/>
      <c r="D45" s="55"/>
      <c r="E45" s="2947"/>
      <c r="F45" s="2947"/>
      <c r="G45" s="2947"/>
      <c r="H45" s="2947"/>
      <c r="I45" s="2947"/>
      <c r="J45" s="2947"/>
      <c r="K45" s="2947"/>
      <c r="L45" s="2947"/>
      <c r="M45" s="2947"/>
      <c r="N45" s="2947"/>
      <c r="O45" s="2947"/>
      <c r="P45" s="2947"/>
      <c r="Q45" s="2947"/>
      <c r="R45" s="2947"/>
      <c r="S45" s="2947"/>
      <c r="T45" s="2947"/>
      <c r="U45" s="2947"/>
      <c r="V45" s="2947"/>
      <c r="W45" s="2947"/>
      <c r="X45" s="2947"/>
      <c r="Y45" s="2947"/>
      <c r="Z45" s="2947"/>
      <c r="AA45" s="80"/>
      <c r="AB45" s="71"/>
      <c r="AC45" s="67"/>
      <c r="AD45" s="67"/>
      <c r="AE45" s="67"/>
      <c r="AF45" s="67"/>
      <c r="AG45" s="67"/>
      <c r="AH45" s="67"/>
      <c r="AI45" s="67"/>
      <c r="AJ45" s="67"/>
      <c r="AK45" s="67"/>
      <c r="AL45" s="67"/>
      <c r="AM45" s="67"/>
      <c r="AN45" s="942"/>
    </row>
    <row r="46" spans="1:40" ht="14.1" customHeight="1">
      <c r="A46" s="55"/>
      <c r="B46" s="61"/>
      <c r="C46" s="561"/>
      <c r="D46" s="577"/>
      <c r="E46" s="577"/>
      <c r="F46" s="577"/>
      <c r="G46" s="577"/>
      <c r="H46" s="577"/>
      <c r="I46" s="577"/>
      <c r="J46" s="577"/>
      <c r="K46" s="577"/>
      <c r="L46" s="577"/>
      <c r="M46" s="577"/>
      <c r="N46" s="577"/>
      <c r="O46" s="577"/>
      <c r="P46" s="577"/>
      <c r="Q46" s="577"/>
      <c r="R46" s="577"/>
      <c r="S46" s="577"/>
      <c r="T46" s="577"/>
      <c r="U46" s="577"/>
      <c r="V46" s="577"/>
      <c r="W46" s="577"/>
      <c r="X46" s="577"/>
      <c r="Y46" s="577"/>
      <c r="Z46" s="577"/>
      <c r="AA46" s="55"/>
      <c r="AB46" s="71"/>
      <c r="AC46" s="67"/>
      <c r="AD46" s="67"/>
      <c r="AE46" s="67"/>
      <c r="AF46" s="67"/>
      <c r="AG46" s="67"/>
      <c r="AH46" s="67"/>
      <c r="AI46" s="67"/>
      <c r="AJ46" s="67"/>
      <c r="AK46" s="67"/>
      <c r="AL46" s="67"/>
      <c r="AM46" s="67"/>
      <c r="AN46" s="942"/>
    </row>
    <row r="47" spans="1:40" ht="14.1" customHeight="1">
      <c r="A47" s="55"/>
      <c r="B47" s="1851" t="s">
        <v>502</v>
      </c>
      <c r="C47" s="1712"/>
      <c r="D47" s="1852" t="s">
        <v>1144</v>
      </c>
      <c r="E47" s="1852"/>
      <c r="F47" s="1852"/>
      <c r="G47" s="1852"/>
      <c r="H47" s="1852"/>
      <c r="I47" s="1852"/>
      <c r="J47" s="1852"/>
      <c r="K47" s="1852"/>
      <c r="L47" s="1852"/>
      <c r="M47" s="1852"/>
      <c r="N47" s="1852"/>
      <c r="O47" s="1852"/>
      <c r="P47" s="1852"/>
      <c r="Q47" s="1852"/>
      <c r="R47" s="1852"/>
      <c r="S47" s="1852"/>
      <c r="T47" s="1852"/>
      <c r="U47" s="1852"/>
      <c r="V47" s="1852"/>
      <c r="W47" s="1852"/>
      <c r="X47" s="1852"/>
      <c r="Y47" s="1852"/>
      <c r="Z47" s="1852"/>
      <c r="AA47" s="55"/>
      <c r="AB47" s="551" t="s">
        <v>487</v>
      </c>
      <c r="AC47" s="1849" t="s">
        <v>1660</v>
      </c>
      <c r="AD47" s="1849"/>
      <c r="AE47" s="1849"/>
      <c r="AF47" s="1849"/>
      <c r="AG47" s="1849"/>
      <c r="AH47" s="1849"/>
      <c r="AI47" s="1849"/>
      <c r="AJ47" s="1849"/>
      <c r="AK47" s="1849"/>
      <c r="AL47" s="1849"/>
      <c r="AM47" s="1849"/>
      <c r="AN47" s="1139"/>
    </row>
    <row r="48" spans="1:40" ht="15.95" customHeight="1">
      <c r="A48" s="55"/>
      <c r="B48" s="61"/>
      <c r="C48" s="1145"/>
      <c r="D48" s="1852" t="s">
        <v>1239</v>
      </c>
      <c r="E48" s="1852"/>
      <c r="F48" s="1852"/>
      <c r="G48" s="1852"/>
      <c r="H48" s="1852"/>
      <c r="I48" s="1852"/>
      <c r="J48" s="1899" t="s">
        <v>1240</v>
      </c>
      <c r="K48" s="1899"/>
      <c r="L48" s="1899"/>
      <c r="M48" s="1899"/>
      <c r="N48" s="1899"/>
      <c r="O48" s="1899"/>
      <c r="P48" s="1899"/>
      <c r="Q48" s="1899"/>
      <c r="R48" s="1899"/>
      <c r="S48" s="1899"/>
      <c r="T48" s="1899"/>
      <c r="U48" s="1899"/>
      <c r="V48" s="1899"/>
      <c r="W48" s="1899"/>
      <c r="X48" s="1899"/>
      <c r="Y48" s="1899"/>
      <c r="AA48" s="848"/>
      <c r="AB48" s="68"/>
      <c r="AC48" s="1849"/>
      <c r="AD48" s="1849"/>
      <c r="AE48" s="1849"/>
      <c r="AF48" s="1849"/>
      <c r="AG48" s="1849"/>
      <c r="AH48" s="1849"/>
      <c r="AI48" s="1849"/>
      <c r="AJ48" s="1849"/>
      <c r="AK48" s="1849"/>
      <c r="AL48" s="1849"/>
      <c r="AM48" s="1849"/>
      <c r="AN48" s="1139"/>
    </row>
    <row r="49" spans="1:40" ht="15.95" customHeight="1">
      <c r="A49" s="55"/>
      <c r="B49" s="61"/>
      <c r="C49" s="1145"/>
      <c r="E49" s="1767"/>
      <c r="F49" s="1768"/>
      <c r="G49" s="1768"/>
      <c r="H49" s="1767" t="s">
        <v>1145</v>
      </c>
      <c r="I49" s="1768"/>
      <c r="J49" s="1768"/>
      <c r="K49" s="1768"/>
      <c r="L49" s="1768"/>
      <c r="M49" s="1769"/>
      <c r="N49" s="1768" t="s">
        <v>1146</v>
      </c>
      <c r="O49" s="1768"/>
      <c r="P49" s="1768"/>
      <c r="Q49" s="1768"/>
      <c r="R49" s="1768"/>
      <c r="S49" s="1768"/>
      <c r="T49" s="1768"/>
      <c r="U49" s="1768"/>
      <c r="V49" s="1768"/>
      <c r="W49" s="1768"/>
      <c r="X49" s="1768"/>
      <c r="Y49" s="1769"/>
      <c r="Z49" s="55"/>
      <c r="AA49" s="848"/>
      <c r="AB49" s="68"/>
      <c r="AC49" s="1849"/>
      <c r="AD49" s="1849"/>
      <c r="AE49" s="1849"/>
      <c r="AF49" s="1849"/>
      <c r="AG49" s="1849"/>
      <c r="AH49" s="1849"/>
      <c r="AI49" s="1849"/>
      <c r="AJ49" s="1849"/>
      <c r="AK49" s="1849"/>
      <c r="AL49" s="1849"/>
      <c r="AM49" s="1849"/>
      <c r="AN49" s="1139"/>
    </row>
    <row r="50" spans="1:40" ht="15.95" customHeight="1">
      <c r="A50" s="55"/>
      <c r="B50" s="61"/>
      <c r="C50" s="1145"/>
      <c r="E50" s="1625"/>
      <c r="F50" s="1626"/>
      <c r="G50" s="1626"/>
      <c r="H50" s="1625"/>
      <c r="I50" s="1626"/>
      <c r="J50" s="1626"/>
      <c r="K50" s="1626"/>
      <c r="L50" s="1626"/>
      <c r="M50" s="1770"/>
      <c r="N50" s="1655" t="s">
        <v>49</v>
      </c>
      <c r="O50" s="1655"/>
      <c r="P50" s="1655"/>
      <c r="Q50" s="1655"/>
      <c r="R50" s="1655"/>
      <c r="S50" s="4252"/>
      <c r="T50" s="1654" t="s">
        <v>1396</v>
      </c>
      <c r="U50" s="1655"/>
      <c r="V50" s="1655"/>
      <c r="W50" s="1655"/>
      <c r="X50" s="1655"/>
      <c r="Y50" s="4252"/>
      <c r="Z50" s="1146"/>
      <c r="AA50" s="848"/>
      <c r="AB50" s="63"/>
      <c r="AC50" s="1849"/>
      <c r="AD50" s="1849"/>
      <c r="AE50" s="1849"/>
      <c r="AF50" s="1849"/>
      <c r="AG50" s="1849"/>
      <c r="AH50" s="1849"/>
      <c r="AI50" s="1849"/>
      <c r="AJ50" s="1849"/>
      <c r="AK50" s="1849"/>
      <c r="AL50" s="1849"/>
      <c r="AM50" s="1849"/>
      <c r="AN50" s="1139"/>
    </row>
    <row r="51" spans="1:40" ht="12" customHeight="1">
      <c r="A51" s="55"/>
      <c r="B51" s="61"/>
      <c r="C51" s="55"/>
      <c r="E51" s="1802" t="s">
        <v>332</v>
      </c>
      <c r="F51" s="1660"/>
      <c r="G51" s="1661"/>
      <c r="H51" s="4255"/>
      <c r="I51" s="4256"/>
      <c r="J51" s="4256"/>
      <c r="K51" s="4256"/>
      <c r="L51" s="4257"/>
      <c r="M51" s="4258"/>
      <c r="N51" s="4259"/>
      <c r="O51" s="4260"/>
      <c r="P51" s="4260"/>
      <c r="Q51" s="4260"/>
      <c r="R51" s="4257" t="s">
        <v>142</v>
      </c>
      <c r="S51" s="4258"/>
      <c r="T51" s="4259"/>
      <c r="U51" s="4260"/>
      <c r="V51" s="4260"/>
      <c r="W51" s="4260"/>
      <c r="X51" s="4257" t="s">
        <v>142</v>
      </c>
      <c r="Y51" s="4258"/>
      <c r="AA51" s="55"/>
      <c r="AB51" s="63"/>
      <c r="AC51" s="1849"/>
      <c r="AD51" s="1849"/>
      <c r="AE51" s="1849"/>
      <c r="AF51" s="1849"/>
      <c r="AG51" s="1849"/>
      <c r="AH51" s="1849"/>
      <c r="AI51" s="1849"/>
      <c r="AJ51" s="1849"/>
      <c r="AK51" s="1849"/>
      <c r="AL51" s="1849"/>
      <c r="AM51" s="1849"/>
      <c r="AN51" s="844"/>
    </row>
    <row r="52" spans="1:40" ht="14.1" customHeight="1">
      <c r="A52" s="55"/>
      <c r="B52" s="710"/>
      <c r="E52" s="4144" t="s">
        <v>333</v>
      </c>
      <c r="F52" s="1646"/>
      <c r="G52" s="1647"/>
      <c r="H52" s="4261"/>
      <c r="I52" s="4262"/>
      <c r="J52" s="4262"/>
      <c r="K52" s="4262"/>
      <c r="L52" s="4253"/>
      <c r="M52" s="4254"/>
      <c r="N52" s="4250"/>
      <c r="O52" s="4251"/>
      <c r="P52" s="4251"/>
      <c r="Q52" s="4251"/>
      <c r="R52" s="4253" t="s">
        <v>142</v>
      </c>
      <c r="S52" s="4254"/>
      <c r="T52" s="4250"/>
      <c r="U52" s="4251"/>
      <c r="V52" s="4251"/>
      <c r="W52" s="4251"/>
      <c r="X52" s="4253" t="s">
        <v>142</v>
      </c>
      <c r="Y52" s="4254"/>
      <c r="AA52" s="562"/>
      <c r="AB52" s="63"/>
      <c r="AC52" s="1849"/>
      <c r="AD52" s="1849"/>
      <c r="AE52" s="1849"/>
      <c r="AF52" s="1849"/>
      <c r="AG52" s="1849"/>
      <c r="AH52" s="1849"/>
      <c r="AI52" s="1849"/>
      <c r="AJ52" s="1849"/>
      <c r="AK52" s="1849"/>
      <c r="AL52" s="1849"/>
      <c r="AM52" s="1849"/>
      <c r="AN52" s="942"/>
    </row>
    <row r="53" spans="1:40" ht="14.1" customHeight="1">
      <c r="A53" s="55"/>
      <c r="B53" s="61"/>
      <c r="C53" s="55"/>
      <c r="E53" s="1654" t="s">
        <v>334</v>
      </c>
      <c r="F53" s="1655"/>
      <c r="G53" s="1656"/>
      <c r="H53" s="4271"/>
      <c r="I53" s="4272"/>
      <c r="J53" s="4272"/>
      <c r="K53" s="4272"/>
      <c r="L53" s="4269"/>
      <c r="M53" s="4270"/>
      <c r="N53" s="4273"/>
      <c r="O53" s="4274"/>
      <c r="P53" s="4274"/>
      <c r="Q53" s="4274"/>
      <c r="R53" s="4269" t="s">
        <v>142</v>
      </c>
      <c r="S53" s="4270"/>
      <c r="T53" s="4273"/>
      <c r="U53" s="4274"/>
      <c r="V53" s="4274"/>
      <c r="W53" s="4274"/>
      <c r="X53" s="4269" t="s">
        <v>142</v>
      </c>
      <c r="Y53" s="4270"/>
      <c r="AA53" s="55"/>
      <c r="AB53" s="63"/>
      <c r="AC53" s="1849"/>
      <c r="AD53" s="1849"/>
      <c r="AE53" s="1849"/>
      <c r="AF53" s="1849"/>
      <c r="AG53" s="1849"/>
      <c r="AH53" s="1849"/>
      <c r="AI53" s="1849"/>
      <c r="AJ53" s="1849"/>
      <c r="AK53" s="1849"/>
      <c r="AL53" s="1849"/>
      <c r="AM53" s="1849"/>
      <c r="AN53" s="942"/>
    </row>
    <row r="54" spans="1:40" ht="14.1" customHeight="1">
      <c r="A54" s="55"/>
      <c r="B54" s="61"/>
      <c r="C54" s="55"/>
      <c r="D54" s="55"/>
      <c r="E54" s="1625" t="s">
        <v>46</v>
      </c>
      <c r="F54" s="1626"/>
      <c r="G54" s="1770"/>
      <c r="H54" s="4263" t="str">
        <f>IF(AND(H51="",H52="",H53=""),"",SUM(H51:K53))</f>
        <v/>
      </c>
      <c r="I54" s="4264"/>
      <c r="J54" s="4264"/>
      <c r="K54" s="4264"/>
      <c r="L54" s="4265"/>
      <c r="M54" s="4266"/>
      <c r="N54" s="4267" t="str">
        <f>IF(AND(N51="",N52="",N53=""),"",SUM(N51:Q53))</f>
        <v/>
      </c>
      <c r="O54" s="4268"/>
      <c r="P54" s="4268"/>
      <c r="Q54" s="4268"/>
      <c r="R54" s="4265" t="s">
        <v>142</v>
      </c>
      <c r="S54" s="4266"/>
      <c r="T54" s="4267" t="str">
        <f>IF(AND(T51="",T52="",T53=""),"",SUM(T51:W53))</f>
        <v/>
      </c>
      <c r="U54" s="4268"/>
      <c r="V54" s="4268"/>
      <c r="W54" s="4268"/>
      <c r="X54" s="4265" t="s">
        <v>142</v>
      </c>
      <c r="Y54" s="4266"/>
      <c r="Z54" s="55"/>
      <c r="AA54" s="58"/>
      <c r="AB54" s="551" t="s">
        <v>487</v>
      </c>
      <c r="AC54" s="1849" t="s">
        <v>1661</v>
      </c>
      <c r="AD54" s="1849"/>
      <c r="AE54" s="1849"/>
      <c r="AF54" s="1849"/>
      <c r="AG54" s="1849"/>
      <c r="AH54" s="1849"/>
      <c r="AI54" s="1849"/>
      <c r="AJ54" s="1849"/>
      <c r="AK54" s="1849"/>
      <c r="AL54" s="1849"/>
      <c r="AM54" s="1849"/>
      <c r="AN54" s="942"/>
    </row>
    <row r="55" spans="1:40" ht="14.1" customHeight="1">
      <c r="A55" s="55"/>
      <c r="B55" s="61"/>
      <c r="AA55" s="55"/>
      <c r="AB55" s="63"/>
      <c r="AC55" s="1849"/>
      <c r="AD55" s="1849"/>
      <c r="AE55" s="1849"/>
      <c r="AF55" s="1849"/>
      <c r="AG55" s="1849"/>
      <c r="AH55" s="1849"/>
      <c r="AI55" s="1849"/>
      <c r="AJ55" s="1849"/>
      <c r="AK55" s="1849"/>
      <c r="AL55" s="1849"/>
      <c r="AM55" s="1849"/>
      <c r="AN55" s="64"/>
    </row>
    <row r="56" spans="1:40" ht="14.1" customHeight="1">
      <c r="A56" s="55"/>
      <c r="B56" s="1851" t="s">
        <v>590</v>
      </c>
      <c r="C56" s="1712"/>
      <c r="D56" s="1852" t="s">
        <v>1021</v>
      </c>
      <c r="E56" s="1852"/>
      <c r="F56" s="1852"/>
      <c r="G56" s="1852"/>
      <c r="H56" s="1852"/>
      <c r="I56" s="1852"/>
      <c r="J56" s="1852"/>
      <c r="K56" s="1852"/>
      <c r="L56" s="1852"/>
      <c r="M56" s="1852"/>
      <c r="N56" s="1852"/>
      <c r="O56" s="1852"/>
      <c r="P56" s="1852"/>
      <c r="Q56" s="1852"/>
      <c r="R56" s="1852"/>
      <c r="S56" s="1852"/>
      <c r="T56" s="1852"/>
      <c r="U56" s="1852"/>
      <c r="V56" s="1852"/>
      <c r="W56" s="1852"/>
      <c r="X56" s="1852"/>
      <c r="Y56" s="1852"/>
      <c r="Z56" s="1852"/>
      <c r="AA56" s="55"/>
      <c r="AB56" s="551" t="s">
        <v>15</v>
      </c>
      <c r="AC56" s="1849" t="s">
        <v>1148</v>
      </c>
      <c r="AD56" s="1849"/>
      <c r="AE56" s="1849"/>
      <c r="AF56" s="1849"/>
      <c r="AG56" s="1849"/>
      <c r="AH56" s="1849"/>
      <c r="AI56" s="1849"/>
      <c r="AJ56" s="1849"/>
      <c r="AK56" s="1849"/>
      <c r="AL56" s="1849"/>
      <c r="AM56" s="1849"/>
      <c r="AN56" s="942"/>
    </row>
    <row r="57" spans="1:40" ht="14.1" customHeight="1">
      <c r="A57" s="55"/>
      <c r="B57" s="61"/>
      <c r="D57" s="531" t="s">
        <v>457</v>
      </c>
      <c r="E57" s="1852" t="s">
        <v>1186</v>
      </c>
      <c r="F57" s="1852"/>
      <c r="G57" s="1852"/>
      <c r="H57" s="1852"/>
      <c r="I57" s="1852"/>
      <c r="J57" s="1852"/>
      <c r="K57" s="1852"/>
      <c r="L57" s="1852"/>
      <c r="M57" s="1852"/>
      <c r="N57" s="1852"/>
      <c r="O57" s="1852"/>
      <c r="P57" s="1852"/>
      <c r="Q57" s="1852"/>
      <c r="R57" s="1852"/>
      <c r="S57" s="1852"/>
      <c r="T57" s="1852"/>
      <c r="U57" s="1852"/>
      <c r="V57" s="1852"/>
      <c r="W57" s="1852"/>
      <c r="X57" s="1852"/>
      <c r="Y57" s="1852"/>
      <c r="Z57" s="1852"/>
      <c r="AA57" s="55"/>
      <c r="AB57" s="68"/>
      <c r="AC57" s="1849"/>
      <c r="AD57" s="1849"/>
      <c r="AE57" s="1849"/>
      <c r="AF57" s="1849"/>
      <c r="AG57" s="1849"/>
      <c r="AH57" s="1849"/>
      <c r="AI57" s="1849"/>
      <c r="AJ57" s="1849"/>
      <c r="AK57" s="1849"/>
      <c r="AL57" s="1849"/>
      <c r="AM57" s="1849"/>
      <c r="AN57" s="942"/>
    </row>
    <row r="58" spans="1:40" ht="14.1" customHeight="1">
      <c r="A58" s="55"/>
      <c r="B58" s="710"/>
      <c r="E58" s="2947"/>
      <c r="F58" s="2947"/>
      <c r="G58" s="2947"/>
      <c r="H58" s="2947"/>
      <c r="I58" s="2947"/>
      <c r="J58" s="2947"/>
      <c r="K58" s="2947"/>
      <c r="L58" s="2947"/>
      <c r="M58" s="2947"/>
      <c r="N58" s="2947"/>
      <c r="O58" s="2947"/>
      <c r="P58" s="2947"/>
      <c r="Q58" s="2947"/>
      <c r="R58" s="2947"/>
      <c r="S58" s="2947"/>
      <c r="T58" s="2947"/>
      <c r="U58" s="2947"/>
      <c r="V58" s="2947"/>
      <c r="W58" s="2947"/>
      <c r="X58" s="2947"/>
      <c r="Y58" s="2947"/>
      <c r="Z58" s="2947"/>
      <c r="AA58" s="55"/>
      <c r="AB58" s="63"/>
      <c r="AC58" s="1849"/>
      <c r="AD58" s="1849"/>
      <c r="AE58" s="1849"/>
      <c r="AF58" s="1849"/>
      <c r="AG58" s="1849"/>
      <c r="AH58" s="1849"/>
      <c r="AI58" s="1849"/>
      <c r="AJ58" s="1849"/>
      <c r="AK58" s="1849"/>
      <c r="AL58" s="1849"/>
      <c r="AM58" s="1849"/>
      <c r="AN58" s="942"/>
    </row>
    <row r="59" spans="1:40" ht="14.1" customHeight="1">
      <c r="A59" s="55"/>
      <c r="B59" s="710"/>
      <c r="E59" s="2947"/>
      <c r="F59" s="2947"/>
      <c r="G59" s="2947"/>
      <c r="H59" s="2947"/>
      <c r="I59" s="2947"/>
      <c r="J59" s="2947"/>
      <c r="K59" s="2947"/>
      <c r="L59" s="2947"/>
      <c r="M59" s="2947"/>
      <c r="N59" s="2947"/>
      <c r="O59" s="2947"/>
      <c r="P59" s="2947"/>
      <c r="Q59" s="2947"/>
      <c r="R59" s="2947"/>
      <c r="S59" s="2947"/>
      <c r="T59" s="2947"/>
      <c r="U59" s="2947"/>
      <c r="V59" s="2947"/>
      <c r="W59" s="2947"/>
      <c r="X59" s="2947"/>
      <c r="Y59" s="2947"/>
      <c r="Z59" s="2947"/>
      <c r="AA59" s="55"/>
      <c r="AB59" s="68"/>
      <c r="AC59" s="619"/>
      <c r="AD59" s="619"/>
      <c r="AE59" s="619"/>
      <c r="AF59" s="619"/>
      <c r="AG59" s="619"/>
      <c r="AH59" s="619"/>
      <c r="AI59" s="619"/>
      <c r="AJ59" s="619"/>
      <c r="AK59" s="67"/>
      <c r="AL59" s="67"/>
      <c r="AM59" s="67"/>
      <c r="AN59" s="942"/>
    </row>
    <row r="60" spans="1:40" ht="14.1" customHeight="1">
      <c r="A60" s="55"/>
      <c r="B60" s="61"/>
      <c r="C60" s="55"/>
      <c r="D60" s="55"/>
      <c r="E60" s="79"/>
      <c r="F60" s="79"/>
      <c r="G60" s="79"/>
      <c r="H60" s="79"/>
      <c r="I60" s="79"/>
      <c r="J60" s="79"/>
      <c r="K60" s="79"/>
      <c r="L60" s="79"/>
      <c r="M60" s="79"/>
      <c r="N60" s="79"/>
      <c r="O60" s="79"/>
      <c r="P60" s="79"/>
      <c r="Q60" s="79"/>
      <c r="R60" s="79"/>
      <c r="S60" s="79"/>
      <c r="T60" s="79"/>
      <c r="U60" s="79"/>
      <c r="V60" s="79"/>
      <c r="W60" s="79"/>
      <c r="X60" s="79"/>
      <c r="Y60" s="79"/>
      <c r="Z60" s="79"/>
      <c r="AA60" s="80"/>
      <c r="AB60" s="55"/>
      <c r="AD60" s="55"/>
      <c r="AE60" s="55"/>
      <c r="AF60" s="55"/>
      <c r="AG60" s="55"/>
      <c r="AH60" s="55"/>
      <c r="AI60" s="55"/>
      <c r="AJ60" s="55"/>
      <c r="AK60" s="67"/>
      <c r="AL60" s="67"/>
      <c r="AM60" s="67"/>
      <c r="AN60" s="942"/>
    </row>
    <row r="61" spans="1:40" ht="9" customHeight="1" thickBot="1">
      <c r="B61" s="623"/>
      <c r="C61" s="128"/>
      <c r="D61" s="128"/>
      <c r="E61" s="128"/>
      <c r="F61" s="128"/>
      <c r="G61" s="128"/>
      <c r="H61" s="128"/>
      <c r="I61" s="128"/>
      <c r="J61" s="128"/>
      <c r="K61" s="128"/>
      <c r="L61" s="128"/>
      <c r="M61" s="128"/>
      <c r="N61" s="128"/>
      <c r="O61" s="128"/>
      <c r="P61" s="128"/>
      <c r="Q61" s="128"/>
      <c r="R61" s="128"/>
      <c r="S61" s="128"/>
      <c r="T61" s="128"/>
      <c r="U61" s="128"/>
      <c r="V61" s="128"/>
      <c r="W61" s="128"/>
      <c r="X61" s="128"/>
      <c r="Y61" s="128"/>
      <c r="Z61" s="128"/>
      <c r="AA61" s="128"/>
      <c r="AB61" s="624"/>
      <c r="AC61" s="128"/>
      <c r="AD61" s="128"/>
      <c r="AE61" s="128"/>
      <c r="AF61" s="128"/>
      <c r="AG61" s="128"/>
      <c r="AH61" s="128"/>
      <c r="AI61" s="128"/>
      <c r="AJ61" s="128"/>
      <c r="AK61" s="128"/>
      <c r="AL61" s="128"/>
      <c r="AM61" s="128"/>
      <c r="AN61" s="783"/>
    </row>
    <row r="63" spans="1:40">
      <c r="AB63" s="634"/>
      <c r="AC63" s="619"/>
      <c r="AD63" s="619"/>
      <c r="AE63" s="619"/>
      <c r="AF63" s="619"/>
      <c r="AG63" s="619"/>
      <c r="AH63" s="619"/>
      <c r="AI63" s="619"/>
      <c r="AJ63" s="619"/>
      <c r="AK63" s="619"/>
      <c r="AL63" s="619"/>
      <c r="AM63" s="619"/>
    </row>
    <row r="64" spans="1:40">
      <c r="AC64" s="619"/>
      <c r="AD64" s="619"/>
      <c r="AE64" s="619"/>
      <c r="AF64" s="619"/>
      <c r="AG64" s="619"/>
      <c r="AH64" s="619"/>
      <c r="AI64" s="619"/>
      <c r="AJ64" s="619"/>
      <c r="AK64" s="619"/>
      <c r="AL64" s="619"/>
      <c r="AM64" s="619"/>
    </row>
    <row r="65" spans="28:39">
      <c r="AB65" s="530"/>
      <c r="AC65" s="619"/>
      <c r="AD65" s="619"/>
      <c r="AE65" s="619"/>
      <c r="AF65" s="619"/>
      <c r="AG65" s="619"/>
      <c r="AH65" s="619"/>
      <c r="AI65" s="619"/>
      <c r="AJ65" s="619"/>
      <c r="AK65" s="619"/>
      <c r="AL65" s="619"/>
      <c r="AM65" s="619"/>
    </row>
  </sheetData>
  <sheetProtection algorithmName="SHA-512" hashValue="UJy9EXi+Wc6Vj8ojOSFZezqzSqQ/nmFmxvm0QyWpsPjRK87LzT9rZddwPFcF6YX0FQGmetKF2xPAUzLSgIB6sw==" saltValue="OQ7RJk+E/kZT/S3rtwxUGA==" spinCount="100000" sheet="1" formatCells="0" formatColumns="0" formatRows="0"/>
  <mergeCells count="94">
    <mergeCell ref="B56:C56"/>
    <mergeCell ref="D56:Z56"/>
    <mergeCell ref="E57:Z57"/>
    <mergeCell ref="E58:Z59"/>
    <mergeCell ref="X53:Y53"/>
    <mergeCell ref="E53:G53"/>
    <mergeCell ref="H53:K53"/>
    <mergeCell ref="L53:M53"/>
    <mergeCell ref="N53:Q53"/>
    <mergeCell ref="R53:S53"/>
    <mergeCell ref="T53:W53"/>
    <mergeCell ref="AC56:AM58"/>
    <mergeCell ref="E54:G54"/>
    <mergeCell ref="H54:K54"/>
    <mergeCell ref="L54:M54"/>
    <mergeCell ref="N54:Q54"/>
    <mergeCell ref="R54:S54"/>
    <mergeCell ref="T54:W54"/>
    <mergeCell ref="X54:Y54"/>
    <mergeCell ref="AC47:AM53"/>
    <mergeCell ref="AC54:AM55"/>
    <mergeCell ref="X52:Y52"/>
    <mergeCell ref="T50:Y50"/>
    <mergeCell ref="E51:G51"/>
    <mergeCell ref="H51:K51"/>
    <mergeCell ref="L51:M51"/>
    <mergeCell ref="N51:Q51"/>
    <mergeCell ref="R51:S51"/>
    <mergeCell ref="T51:W51"/>
    <mergeCell ref="X51:Y51"/>
    <mergeCell ref="E52:G52"/>
    <mergeCell ref="H52:K52"/>
    <mergeCell ref="L52:M52"/>
    <mergeCell ref="N52:Q52"/>
    <mergeCell ref="R52:S52"/>
    <mergeCell ref="T52:W52"/>
    <mergeCell ref="E44:Z45"/>
    <mergeCell ref="B47:C47"/>
    <mergeCell ref="D47:Z47"/>
    <mergeCell ref="D48:I48"/>
    <mergeCell ref="J48:Y48"/>
    <mergeCell ref="E49:G50"/>
    <mergeCell ref="H49:M50"/>
    <mergeCell ref="N49:Y49"/>
    <mergeCell ref="N50:S50"/>
    <mergeCell ref="E42:Z43"/>
    <mergeCell ref="E26:Z26"/>
    <mergeCell ref="AC26:AM26"/>
    <mergeCell ref="B28:C28"/>
    <mergeCell ref="D28:Z28"/>
    <mergeCell ref="B31:C31"/>
    <mergeCell ref="D31:Z31"/>
    <mergeCell ref="B34:C34"/>
    <mergeCell ref="D34:Z34"/>
    <mergeCell ref="D37:Z37"/>
    <mergeCell ref="E38:Z39"/>
    <mergeCell ref="D41:Z41"/>
    <mergeCell ref="B22:C22"/>
    <mergeCell ref="D22:Z22"/>
    <mergeCell ref="AC22:AM22"/>
    <mergeCell ref="AC23:AM23"/>
    <mergeCell ref="E24:I24"/>
    <mergeCell ref="L24:O24"/>
    <mergeCell ref="R24:U24"/>
    <mergeCell ref="E15:Z15"/>
    <mergeCell ref="E16:Z18"/>
    <mergeCell ref="C20:O20"/>
    <mergeCell ref="P20:Q20"/>
    <mergeCell ref="R20:S20"/>
    <mergeCell ref="U20:V20"/>
    <mergeCell ref="X20:Y20"/>
    <mergeCell ref="E10:Z12"/>
    <mergeCell ref="B14:C14"/>
    <mergeCell ref="D14:N14"/>
    <mergeCell ref="O14:P14"/>
    <mergeCell ref="Q14:R14"/>
    <mergeCell ref="T14:U14"/>
    <mergeCell ref="W14:X14"/>
    <mergeCell ref="B6:C6"/>
    <mergeCell ref="D6:Z6"/>
    <mergeCell ref="AC6:AM6"/>
    <mergeCell ref="AC7:AM9"/>
    <mergeCell ref="B8:C8"/>
    <mergeCell ref="D8:N8"/>
    <mergeCell ref="O8:P8"/>
    <mergeCell ref="Q8:R8"/>
    <mergeCell ref="T8:U8"/>
    <mergeCell ref="W8:X8"/>
    <mergeCell ref="E9:Z9"/>
    <mergeCell ref="A1:AN1"/>
    <mergeCell ref="B3:AA3"/>
    <mergeCell ref="AB3:AN3"/>
    <mergeCell ref="B5:C5"/>
    <mergeCell ref="D5:Z5"/>
  </mergeCells>
  <phoneticPr fontId="4"/>
  <conditionalFormatting sqref="E44:Z45">
    <cfRule type="containsBlanks" dxfId="91" priority="17">
      <formula>LEN(TRIM(E44))=0</formula>
    </cfRule>
  </conditionalFormatting>
  <conditionalFormatting sqref="E58:Z59">
    <cfRule type="containsBlanks" dxfId="90" priority="1">
      <formula>LEN(TRIM(E58))=0</formula>
    </cfRule>
  </conditionalFormatting>
  <conditionalFormatting sqref="H51:K53 N51:Q53">
    <cfRule type="containsBlanks" dxfId="89" priority="7">
      <formula>LEN(TRIM(H51))=0</formula>
    </cfRule>
  </conditionalFormatting>
  <conditionalFormatting sqref="H51:K53">
    <cfRule type="expression" dxfId="88" priority="8">
      <formula>#REF!="円"</formula>
    </cfRule>
  </conditionalFormatting>
  <conditionalFormatting sqref="H54:K54">
    <cfRule type="expression" dxfId="87" priority="3">
      <formula>INDIRECT(ADDRESS(ROW(),COLUMN()))=TRUNC(INDIRECT(ADDRESS(ROW(),COLUMN())))</formula>
    </cfRule>
  </conditionalFormatting>
  <conditionalFormatting sqref="L51:M54 R51:S54">
    <cfRule type="containsBlanks" dxfId="86" priority="6">
      <formula>LEN(TRIM(L51))=0</formula>
    </cfRule>
  </conditionalFormatting>
  <conditionalFormatting sqref="N51:Q51">
    <cfRule type="expression" dxfId="85" priority="11">
      <formula>#REF!="円"</formula>
    </cfRule>
  </conditionalFormatting>
  <conditionalFormatting sqref="N52:Q53">
    <cfRule type="expression" dxfId="84" priority="12">
      <formula>#REF!="円"</formula>
    </cfRule>
  </conditionalFormatting>
  <conditionalFormatting sqref="N54:Q54 T54:W54">
    <cfRule type="expression" dxfId="83" priority="2">
      <formula>INDIRECT(ADDRESS(ROW(),COLUMN()))=TRUNC(INDIRECT(ADDRESS(ROW(),COLUMN())))</formula>
    </cfRule>
  </conditionalFormatting>
  <conditionalFormatting sqref="O8:R8 O14:R14 P20:S20">
    <cfRule type="containsBlanks" dxfId="82" priority="19">
      <formula>LEN(TRIM(O8))=0</formula>
    </cfRule>
    <cfRule type="containsBlanks" dxfId="81" priority="21">
      <formula>LEN(TRIM(O8))=0</formula>
    </cfRule>
  </conditionalFormatting>
  <conditionalFormatting sqref="Q8:R8 Q14:R14 R20:S20">
    <cfRule type="containsBlanks" dxfId="80" priority="18">
      <formula>LEN(TRIM(Q8))=0</formula>
    </cfRule>
  </conditionalFormatting>
  <conditionalFormatting sqref="T8:U8 W8:X8 E10:Z12 T14:U14 W14:X14 E16:Z18">
    <cfRule type="containsBlanks" dxfId="79" priority="23">
      <formula>LEN(TRIM(E8))=0</formula>
    </cfRule>
  </conditionalFormatting>
  <conditionalFormatting sqref="T51:W53">
    <cfRule type="containsBlanks" dxfId="78" priority="5">
      <formula>LEN(TRIM(T51))=0</formula>
    </cfRule>
    <cfRule type="expression" dxfId="77" priority="14">
      <formula>#REF!="円"</formula>
    </cfRule>
  </conditionalFormatting>
  <conditionalFormatting sqref="U20:V20 X20:Y20">
    <cfRule type="containsBlanks" dxfId="76" priority="22">
      <formula>LEN(TRIM(U20))=0</formula>
    </cfRule>
  </conditionalFormatting>
  <conditionalFormatting sqref="X51:Y54">
    <cfRule type="containsBlanks" dxfId="75" priority="4">
      <formula>LEN(TRIM(X51))=0</formula>
    </cfRule>
  </conditionalFormatting>
  <dataValidations count="2">
    <dataValidation type="list" allowBlank="1" showInputMessage="1" showErrorMessage="1" sqref="L51:M54 R51:S54 X51:Y54" xr:uid="{0E24EB15-1CF4-475C-8265-AEAFF68F53A6}">
      <formula1>"　,円,か月"</formula1>
    </dataValidation>
    <dataValidation type="list" allowBlank="1" showInputMessage="1" showErrorMessage="1" sqref="O8:P8 O14:P14 P20:Q20" xr:uid="{498947F4-98C6-4CA3-A4C6-8FF4B773587F}">
      <formula1>"　,平成,令和"</formula1>
    </dataValidation>
  </dataValidations>
  <printOptions horizontalCentered="1"/>
  <pageMargins left="0.70866141732283472" right="0.31496062992125984" top="0.39370078740157483" bottom="0.39370078740157483" header="0.51181102362204722" footer="0.51181102362204722"/>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174529" r:id="rId4" name="Check Box 1">
              <controlPr defaultSize="0" autoFill="0" autoLine="0" autoPict="0">
                <anchor moveWithCells="1">
                  <from>
                    <xdr:col>18</xdr:col>
                    <xdr:colOff>152400</xdr:colOff>
                    <xdr:row>38</xdr:row>
                    <xdr:rowOff>0</xdr:rowOff>
                  </from>
                  <to>
                    <xdr:col>21</xdr:col>
                    <xdr:colOff>171450</xdr:colOff>
                    <xdr:row>39</xdr:row>
                    <xdr:rowOff>9525</xdr:rowOff>
                  </to>
                </anchor>
              </controlPr>
            </control>
          </mc:Choice>
        </mc:AlternateContent>
        <mc:AlternateContent xmlns:mc="http://schemas.openxmlformats.org/markup-compatibility/2006">
          <mc:Choice Requires="x14">
            <control shapeId="1174530" r:id="rId5" name="Check Box 2">
              <controlPr defaultSize="0" autoFill="0" autoLine="0" autoPict="0">
                <anchor moveWithCells="1">
                  <from>
                    <xdr:col>22</xdr:col>
                    <xdr:colOff>28575</xdr:colOff>
                    <xdr:row>38</xdr:row>
                    <xdr:rowOff>0</xdr:rowOff>
                  </from>
                  <to>
                    <xdr:col>25</xdr:col>
                    <xdr:colOff>47625</xdr:colOff>
                    <xdr:row>39</xdr:row>
                    <xdr:rowOff>0</xdr:rowOff>
                  </to>
                </anchor>
              </controlPr>
            </control>
          </mc:Choice>
        </mc:AlternateContent>
        <mc:AlternateContent xmlns:mc="http://schemas.openxmlformats.org/markup-compatibility/2006">
          <mc:Choice Requires="x14">
            <control shapeId="1174531" r:id="rId6" name="Check Box 3">
              <controlPr defaultSize="0" autoFill="0" autoLine="0" autoPict="0">
                <anchor moveWithCells="1">
                  <from>
                    <xdr:col>18</xdr:col>
                    <xdr:colOff>152400</xdr:colOff>
                    <xdr:row>27</xdr:row>
                    <xdr:rowOff>152400</xdr:rowOff>
                  </from>
                  <to>
                    <xdr:col>21</xdr:col>
                    <xdr:colOff>171450</xdr:colOff>
                    <xdr:row>29</xdr:row>
                    <xdr:rowOff>9525</xdr:rowOff>
                  </to>
                </anchor>
              </controlPr>
            </control>
          </mc:Choice>
        </mc:AlternateContent>
        <mc:AlternateContent xmlns:mc="http://schemas.openxmlformats.org/markup-compatibility/2006">
          <mc:Choice Requires="x14">
            <control shapeId="1174532" r:id="rId7" name="Check Box 4">
              <controlPr defaultSize="0" autoFill="0" autoLine="0" autoPict="0">
                <anchor moveWithCells="1">
                  <from>
                    <xdr:col>22</xdr:col>
                    <xdr:colOff>28575</xdr:colOff>
                    <xdr:row>27</xdr:row>
                    <xdr:rowOff>152400</xdr:rowOff>
                  </from>
                  <to>
                    <xdr:col>25</xdr:col>
                    <xdr:colOff>47625</xdr:colOff>
                    <xdr:row>29</xdr:row>
                    <xdr:rowOff>0</xdr:rowOff>
                  </to>
                </anchor>
              </controlPr>
            </control>
          </mc:Choice>
        </mc:AlternateContent>
        <mc:AlternateContent xmlns:mc="http://schemas.openxmlformats.org/markup-compatibility/2006">
          <mc:Choice Requires="x14">
            <control shapeId="1174533" r:id="rId8" name="Check Box 5">
              <controlPr defaultSize="0" autoFill="0" autoLine="0" autoPict="0">
                <anchor moveWithCells="1">
                  <from>
                    <xdr:col>18</xdr:col>
                    <xdr:colOff>152400</xdr:colOff>
                    <xdr:row>30</xdr:row>
                    <xdr:rowOff>152400</xdr:rowOff>
                  </from>
                  <to>
                    <xdr:col>21</xdr:col>
                    <xdr:colOff>171450</xdr:colOff>
                    <xdr:row>32</xdr:row>
                    <xdr:rowOff>9525</xdr:rowOff>
                  </to>
                </anchor>
              </controlPr>
            </control>
          </mc:Choice>
        </mc:AlternateContent>
        <mc:AlternateContent xmlns:mc="http://schemas.openxmlformats.org/markup-compatibility/2006">
          <mc:Choice Requires="x14">
            <control shapeId="1174534" r:id="rId9" name="Check Box 6">
              <controlPr defaultSize="0" autoFill="0" autoLine="0" autoPict="0">
                <anchor moveWithCells="1">
                  <from>
                    <xdr:col>22</xdr:col>
                    <xdr:colOff>28575</xdr:colOff>
                    <xdr:row>30</xdr:row>
                    <xdr:rowOff>152400</xdr:rowOff>
                  </from>
                  <to>
                    <xdr:col>25</xdr:col>
                    <xdr:colOff>47625</xdr:colOff>
                    <xdr:row>32</xdr:row>
                    <xdr:rowOff>0</xdr:rowOff>
                  </to>
                </anchor>
              </controlPr>
            </control>
          </mc:Choice>
        </mc:AlternateContent>
        <mc:AlternateContent xmlns:mc="http://schemas.openxmlformats.org/markup-compatibility/2006">
          <mc:Choice Requires="x14">
            <control shapeId="1174535" r:id="rId10" name="Check Box 7">
              <controlPr defaultSize="0" autoFill="0" autoLine="0" autoPict="0">
                <anchor moveWithCells="1">
                  <from>
                    <xdr:col>18</xdr:col>
                    <xdr:colOff>152400</xdr:colOff>
                    <xdr:row>33</xdr:row>
                    <xdr:rowOff>133350</xdr:rowOff>
                  </from>
                  <to>
                    <xdr:col>21</xdr:col>
                    <xdr:colOff>171450</xdr:colOff>
                    <xdr:row>34</xdr:row>
                    <xdr:rowOff>161925</xdr:rowOff>
                  </to>
                </anchor>
              </controlPr>
            </control>
          </mc:Choice>
        </mc:AlternateContent>
        <mc:AlternateContent xmlns:mc="http://schemas.openxmlformats.org/markup-compatibility/2006">
          <mc:Choice Requires="x14">
            <control shapeId="1174536" r:id="rId11" name="Check Box 8">
              <controlPr defaultSize="0" autoFill="0" autoLine="0" autoPict="0">
                <anchor moveWithCells="1">
                  <from>
                    <xdr:col>22</xdr:col>
                    <xdr:colOff>28575</xdr:colOff>
                    <xdr:row>33</xdr:row>
                    <xdr:rowOff>133350</xdr:rowOff>
                  </from>
                  <to>
                    <xdr:col>25</xdr:col>
                    <xdr:colOff>47625</xdr:colOff>
                    <xdr:row>34</xdr:row>
                    <xdr:rowOff>152400</xdr:rowOff>
                  </to>
                </anchor>
              </controlPr>
            </control>
          </mc:Choice>
        </mc:AlternateContent>
        <mc:AlternateContent xmlns:mc="http://schemas.openxmlformats.org/markup-compatibility/2006">
          <mc:Choice Requires="x14">
            <control shapeId="1174537" r:id="rId12" name="Check Box 94">
              <controlPr defaultSize="0" autoFill="0" autoLine="0" autoPict="0">
                <anchor moveWithCells="1">
                  <from>
                    <xdr:col>16</xdr:col>
                    <xdr:colOff>19050</xdr:colOff>
                    <xdr:row>4</xdr:row>
                    <xdr:rowOff>161925</xdr:rowOff>
                  </from>
                  <to>
                    <xdr:col>19</xdr:col>
                    <xdr:colOff>38100</xdr:colOff>
                    <xdr:row>6</xdr:row>
                    <xdr:rowOff>19050</xdr:rowOff>
                  </to>
                </anchor>
              </controlPr>
            </control>
          </mc:Choice>
        </mc:AlternateContent>
        <mc:AlternateContent xmlns:mc="http://schemas.openxmlformats.org/markup-compatibility/2006">
          <mc:Choice Requires="x14">
            <control shapeId="1174538" r:id="rId13" name="Check Box 95">
              <controlPr defaultSize="0" autoFill="0" autoLine="0" autoPict="0">
                <anchor moveWithCells="1">
                  <from>
                    <xdr:col>19</xdr:col>
                    <xdr:colOff>85725</xdr:colOff>
                    <xdr:row>4</xdr:row>
                    <xdr:rowOff>171450</xdr:rowOff>
                  </from>
                  <to>
                    <xdr:col>22</xdr:col>
                    <xdr:colOff>171450</xdr:colOff>
                    <xdr:row>5</xdr:row>
                    <xdr:rowOff>161925</xdr:rowOff>
                  </to>
                </anchor>
              </controlPr>
            </control>
          </mc:Choice>
        </mc:AlternateContent>
        <mc:AlternateContent xmlns:mc="http://schemas.openxmlformats.org/markup-compatibility/2006">
          <mc:Choice Requires="x14">
            <control shapeId="1174540" r:id="rId14" name="Check Box 12">
              <controlPr defaultSize="0" autoFill="0" autoLine="0" autoPict="0">
                <anchor moveWithCells="1">
                  <from>
                    <xdr:col>9</xdr:col>
                    <xdr:colOff>152400</xdr:colOff>
                    <xdr:row>22</xdr:row>
                    <xdr:rowOff>161925</xdr:rowOff>
                  </from>
                  <to>
                    <xdr:col>11</xdr:col>
                    <xdr:colOff>161925</xdr:colOff>
                    <xdr:row>24</xdr:row>
                    <xdr:rowOff>0</xdr:rowOff>
                  </to>
                </anchor>
              </controlPr>
            </control>
          </mc:Choice>
        </mc:AlternateContent>
        <mc:AlternateContent xmlns:mc="http://schemas.openxmlformats.org/markup-compatibility/2006">
          <mc:Choice Requires="x14">
            <control shapeId="1174541" r:id="rId15" name="Check Box 13">
              <controlPr defaultSize="0" autoFill="0" autoLine="0" autoPict="0">
                <anchor moveWithCells="1">
                  <from>
                    <xdr:col>15</xdr:col>
                    <xdr:colOff>152400</xdr:colOff>
                    <xdr:row>22</xdr:row>
                    <xdr:rowOff>161925</xdr:rowOff>
                  </from>
                  <to>
                    <xdr:col>17</xdr:col>
                    <xdr:colOff>161925</xdr:colOff>
                    <xdr:row>24</xdr:row>
                    <xdr:rowOff>0</xdr:rowOff>
                  </to>
                </anchor>
              </controlPr>
            </control>
          </mc:Choice>
        </mc:AlternateContent>
        <mc:AlternateContent xmlns:mc="http://schemas.openxmlformats.org/markup-compatibility/2006">
          <mc:Choice Requires="x14">
            <control shapeId="1174542" r:id="rId16" name="Check Box 14">
              <controlPr defaultSize="0" autoFill="0" autoLine="0" autoPict="0">
                <anchor moveWithCells="1">
                  <from>
                    <xdr:col>18</xdr:col>
                    <xdr:colOff>152400</xdr:colOff>
                    <xdr:row>25</xdr:row>
                    <xdr:rowOff>0</xdr:rowOff>
                  </from>
                  <to>
                    <xdr:col>21</xdr:col>
                    <xdr:colOff>171450</xdr:colOff>
                    <xdr:row>26</xdr:row>
                    <xdr:rowOff>28575</xdr:rowOff>
                  </to>
                </anchor>
              </controlPr>
            </control>
          </mc:Choice>
        </mc:AlternateContent>
        <mc:AlternateContent xmlns:mc="http://schemas.openxmlformats.org/markup-compatibility/2006">
          <mc:Choice Requires="x14">
            <control shapeId="1174543" r:id="rId17" name="Check Box 15">
              <controlPr defaultSize="0" autoFill="0" autoLine="0" autoPict="0">
                <anchor moveWithCells="1">
                  <from>
                    <xdr:col>22</xdr:col>
                    <xdr:colOff>28575</xdr:colOff>
                    <xdr:row>25</xdr:row>
                    <xdr:rowOff>0</xdr:rowOff>
                  </from>
                  <to>
                    <xdr:col>25</xdr:col>
                    <xdr:colOff>47625</xdr:colOff>
                    <xdr:row>26</xdr:row>
                    <xdr:rowOff>19050</xdr:rowOff>
                  </to>
                </anchor>
              </controlPr>
            </control>
          </mc:Choice>
        </mc:AlternateContent>
        <mc:AlternateContent xmlns:mc="http://schemas.openxmlformats.org/markup-compatibility/2006">
          <mc:Choice Requires="x14">
            <control shapeId="1174544" r:id="rId18" name="Check Box 16">
              <controlPr defaultSize="0" autoFill="0" autoLine="0" autoPict="0">
                <anchor moveWithCells="1">
                  <from>
                    <xdr:col>18</xdr:col>
                    <xdr:colOff>152400</xdr:colOff>
                    <xdr:row>54</xdr:row>
                    <xdr:rowOff>161925</xdr:rowOff>
                  </from>
                  <to>
                    <xdr:col>21</xdr:col>
                    <xdr:colOff>171450</xdr:colOff>
                    <xdr:row>56</xdr:row>
                    <xdr:rowOff>19050</xdr:rowOff>
                  </to>
                </anchor>
              </controlPr>
            </control>
          </mc:Choice>
        </mc:AlternateContent>
        <mc:AlternateContent xmlns:mc="http://schemas.openxmlformats.org/markup-compatibility/2006">
          <mc:Choice Requires="x14">
            <control shapeId="1174545" r:id="rId19" name="Check Box 17">
              <controlPr defaultSize="0" autoFill="0" autoLine="0" autoPict="0">
                <anchor moveWithCells="1">
                  <from>
                    <xdr:col>22</xdr:col>
                    <xdr:colOff>28575</xdr:colOff>
                    <xdr:row>54</xdr:row>
                    <xdr:rowOff>161925</xdr:rowOff>
                  </from>
                  <to>
                    <xdr:col>25</xdr:col>
                    <xdr:colOff>47625</xdr:colOff>
                    <xdr:row>56</xdr:row>
                    <xdr:rowOff>9525</xdr:rowOff>
                  </to>
                </anchor>
              </controlPr>
            </control>
          </mc:Choice>
        </mc:AlternateContent>
        <mc:AlternateContent xmlns:mc="http://schemas.openxmlformats.org/markup-compatibility/2006">
          <mc:Choice Requires="x14">
            <control shapeId="1174546" r:id="rId20" name="Check Box 18">
              <controlPr defaultSize="0" autoFill="0" autoLine="0" autoPict="0">
                <anchor moveWithCells="1" sizeWithCells="1">
                  <from>
                    <xdr:col>18</xdr:col>
                    <xdr:colOff>152400</xdr:colOff>
                    <xdr:row>21</xdr:row>
                    <xdr:rowOff>0</xdr:rowOff>
                  </from>
                  <to>
                    <xdr:col>21</xdr:col>
                    <xdr:colOff>171450</xdr:colOff>
                    <xdr:row>22</xdr:row>
                    <xdr:rowOff>28575</xdr:rowOff>
                  </to>
                </anchor>
              </controlPr>
            </control>
          </mc:Choice>
        </mc:AlternateContent>
        <mc:AlternateContent xmlns:mc="http://schemas.openxmlformats.org/markup-compatibility/2006">
          <mc:Choice Requires="x14">
            <control shapeId="1174547" r:id="rId21" name="Check Box 19">
              <controlPr defaultSize="0" autoFill="0" autoLine="0" autoPict="0">
                <anchor moveWithCells="1" sizeWithCells="1">
                  <from>
                    <xdr:col>22</xdr:col>
                    <xdr:colOff>28575</xdr:colOff>
                    <xdr:row>21</xdr:row>
                    <xdr:rowOff>0</xdr:rowOff>
                  </from>
                  <to>
                    <xdr:col>25</xdr:col>
                    <xdr:colOff>47625</xdr:colOff>
                    <xdr:row>22</xdr:row>
                    <xdr:rowOff>19050</xdr:rowOff>
                  </to>
                </anchor>
              </controlPr>
            </control>
          </mc:Choice>
        </mc:AlternateContent>
        <mc:AlternateContent xmlns:mc="http://schemas.openxmlformats.org/markup-compatibility/2006">
          <mc:Choice Requires="x14">
            <control shapeId="1174549" r:id="rId22" name="Check Box 21">
              <controlPr defaultSize="0" autoFill="0" autoLine="0" autoPict="0">
                <anchor moveWithCells="1">
                  <from>
                    <xdr:col>18</xdr:col>
                    <xdr:colOff>152400</xdr:colOff>
                    <xdr:row>46</xdr:row>
                    <xdr:rowOff>0</xdr:rowOff>
                  </from>
                  <to>
                    <xdr:col>21</xdr:col>
                    <xdr:colOff>171450</xdr:colOff>
                    <xdr:row>47</xdr:row>
                    <xdr:rowOff>9525</xdr:rowOff>
                  </to>
                </anchor>
              </controlPr>
            </control>
          </mc:Choice>
        </mc:AlternateContent>
        <mc:AlternateContent xmlns:mc="http://schemas.openxmlformats.org/markup-compatibility/2006">
          <mc:Choice Requires="x14">
            <control shapeId="1174550" r:id="rId23" name="Check Box 22">
              <controlPr defaultSize="0" autoFill="0" autoLine="0" autoPict="0">
                <anchor moveWithCells="1">
                  <from>
                    <xdr:col>22</xdr:col>
                    <xdr:colOff>28575</xdr:colOff>
                    <xdr:row>46</xdr:row>
                    <xdr:rowOff>0</xdr:rowOff>
                  </from>
                  <to>
                    <xdr:col>25</xdr:col>
                    <xdr:colOff>47625</xdr:colOff>
                    <xdr:row>47</xdr:row>
                    <xdr:rowOff>0</xdr:rowOff>
                  </to>
                </anchor>
              </controlPr>
            </control>
          </mc:Choice>
        </mc:AlternateContent>
      </controls>
    </mc:Choice>
  </mc:AlternateConten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40C611-CE56-480B-97F4-F502C3BE410D}">
  <sheetPr>
    <tabColor theme="7" tint="0.59999389629810485"/>
  </sheetPr>
  <dimension ref="A1:BM72"/>
  <sheetViews>
    <sheetView showGridLines="0" showZeros="0" view="pageBreakPreview" zoomScaleNormal="100" zoomScaleSheetLayoutView="100" workbookViewId="0">
      <selection activeCell="AL2" sqref="AL2"/>
    </sheetView>
  </sheetViews>
  <sheetFormatPr defaultColWidth="8" defaultRowHeight="12"/>
  <cols>
    <col min="1" max="1" width="1.375" style="180" customWidth="1"/>
    <col min="2" max="2" width="1.625" style="180" customWidth="1"/>
    <col min="3" max="25" width="2.375" style="180" customWidth="1"/>
    <col min="26" max="26" width="2.625" style="180" customWidth="1"/>
    <col min="27" max="38" width="2.375" style="180" customWidth="1"/>
    <col min="39" max="39" width="2.125" style="180" customWidth="1"/>
    <col min="40" max="79" width="2.375" style="180" customWidth="1"/>
    <col min="80" max="16384" width="8" style="180"/>
  </cols>
  <sheetData>
    <row r="1" spans="1:45" ht="14.1" customHeight="1">
      <c r="A1" s="4278" t="s">
        <v>1300</v>
      </c>
      <c r="B1" s="4278"/>
      <c r="C1" s="4278"/>
      <c r="D1" s="4278"/>
      <c r="E1" s="4278"/>
      <c r="F1" s="4278"/>
      <c r="G1" s="4278"/>
      <c r="H1" s="4278"/>
      <c r="I1" s="4278"/>
      <c r="J1" s="4278"/>
      <c r="K1" s="4278"/>
      <c r="L1" s="4278"/>
      <c r="M1" s="4278"/>
      <c r="N1" s="4278"/>
      <c r="O1" s="4278"/>
      <c r="P1" s="4278"/>
      <c r="Q1" s="4278"/>
      <c r="R1" s="4278"/>
      <c r="S1" s="4278"/>
      <c r="T1" s="4278"/>
      <c r="U1" s="4278"/>
      <c r="V1" s="4278"/>
      <c r="W1" s="4278"/>
      <c r="X1" s="4278"/>
      <c r="Y1" s="4278"/>
      <c r="Z1" s="4278"/>
      <c r="AA1" s="4278"/>
      <c r="AB1" s="4278"/>
      <c r="AC1" s="4278"/>
      <c r="AD1" s="4278"/>
      <c r="AE1" s="4278"/>
      <c r="AF1" s="4278"/>
      <c r="AG1" s="4278"/>
      <c r="AH1" s="4278"/>
      <c r="AI1" s="4278"/>
      <c r="AJ1" s="4278"/>
      <c r="AK1" s="4278"/>
      <c r="AL1" s="4278"/>
      <c r="AM1" s="4278"/>
      <c r="AO1" s="294"/>
      <c r="AP1" s="294"/>
      <c r="AQ1" s="294"/>
      <c r="AR1" s="294"/>
      <c r="AS1" s="294"/>
    </row>
    <row r="2" spans="1:45" ht="5.0999999999999996" customHeight="1" thickBot="1"/>
    <row r="3" spans="1:45" ht="14.1" customHeight="1">
      <c r="B3" s="4279" t="s">
        <v>1296</v>
      </c>
      <c r="C3" s="4280"/>
      <c r="D3" s="4280"/>
      <c r="E3" s="4280"/>
      <c r="F3" s="4280"/>
      <c r="G3" s="4280"/>
      <c r="H3" s="4280"/>
      <c r="I3" s="4280"/>
      <c r="J3" s="4280"/>
      <c r="K3" s="4280"/>
      <c r="L3" s="4280"/>
      <c r="M3" s="4280"/>
      <c r="N3" s="4280"/>
      <c r="O3" s="4280"/>
      <c r="P3" s="4280"/>
      <c r="Q3" s="4280"/>
      <c r="R3" s="4280"/>
      <c r="S3" s="4280"/>
      <c r="T3" s="4280"/>
      <c r="U3" s="4280"/>
      <c r="V3" s="4280"/>
      <c r="W3" s="4280"/>
      <c r="X3" s="4280"/>
      <c r="Y3" s="4280"/>
      <c r="Z3" s="4280"/>
      <c r="AA3" s="4281"/>
      <c r="AB3" s="4280" t="s">
        <v>118</v>
      </c>
      <c r="AC3" s="4280"/>
      <c r="AD3" s="4280"/>
      <c r="AE3" s="4280"/>
      <c r="AF3" s="4280"/>
      <c r="AG3" s="4280"/>
      <c r="AH3" s="4280"/>
      <c r="AI3" s="4280"/>
      <c r="AJ3" s="4280"/>
      <c r="AK3" s="4280"/>
      <c r="AL3" s="4280"/>
      <c r="AM3" s="4282"/>
    </row>
    <row r="4" spans="1:45" ht="6.75" customHeight="1">
      <c r="A4" s="253"/>
      <c r="B4" s="299"/>
      <c r="C4" s="300"/>
      <c r="D4" s="300"/>
      <c r="E4" s="300"/>
      <c r="F4" s="300"/>
      <c r="G4" s="300"/>
      <c r="H4" s="300"/>
      <c r="I4" s="300"/>
      <c r="J4" s="300"/>
      <c r="K4" s="300"/>
      <c r="L4" s="300"/>
      <c r="M4" s="300"/>
      <c r="N4" s="300"/>
      <c r="O4" s="300"/>
      <c r="P4" s="300"/>
      <c r="Q4" s="300"/>
      <c r="R4" s="300"/>
      <c r="S4" s="300"/>
      <c r="T4" s="300"/>
      <c r="U4" s="300"/>
      <c r="V4" s="300"/>
      <c r="W4" s="300"/>
      <c r="X4" s="300"/>
      <c r="Y4" s="300"/>
      <c r="Z4" s="300"/>
      <c r="AA4" s="205"/>
      <c r="AB4" s="224"/>
      <c r="AC4" s="265"/>
      <c r="AD4" s="265"/>
      <c r="AE4" s="265"/>
      <c r="AF4" s="265"/>
      <c r="AG4" s="265"/>
      <c r="AH4" s="265"/>
      <c r="AI4" s="265"/>
      <c r="AJ4" s="265"/>
      <c r="AK4" s="265"/>
      <c r="AL4" s="265"/>
      <c r="AM4" s="266"/>
    </row>
    <row r="5" spans="1:45" ht="14.1" customHeight="1">
      <c r="A5" s="253"/>
      <c r="B5" s="4283">
        <v>7</v>
      </c>
      <c r="C5" s="4284"/>
      <c r="D5" s="4285" t="s">
        <v>669</v>
      </c>
      <c r="E5" s="4285"/>
      <c r="F5" s="4285"/>
      <c r="G5" s="4285"/>
      <c r="H5" s="4285"/>
      <c r="I5" s="4285"/>
      <c r="J5" s="4285"/>
      <c r="K5" s="4285"/>
      <c r="L5" s="4285"/>
      <c r="M5" s="4285"/>
      <c r="N5" s="4285"/>
      <c r="O5" s="4285"/>
      <c r="P5" s="4285"/>
      <c r="Q5" s="4285"/>
      <c r="R5" s="4285"/>
      <c r="S5" s="4285"/>
      <c r="T5" s="4285"/>
      <c r="U5" s="4285"/>
      <c r="V5" s="4285"/>
      <c r="W5" s="4285"/>
      <c r="X5" s="4285"/>
      <c r="Y5" s="4285"/>
      <c r="Z5" s="4285"/>
      <c r="AA5" s="205"/>
      <c r="AB5" s="219" t="s">
        <v>15</v>
      </c>
      <c r="AC5" s="4182" t="s">
        <v>730</v>
      </c>
      <c r="AD5" s="4182"/>
      <c r="AE5" s="4182"/>
      <c r="AF5" s="4182"/>
      <c r="AG5" s="4182"/>
      <c r="AH5" s="4182"/>
      <c r="AI5" s="4182"/>
      <c r="AJ5" s="4182"/>
      <c r="AK5" s="4182"/>
      <c r="AL5" s="4182"/>
      <c r="AM5" s="184"/>
    </row>
    <row r="6" spans="1:45" ht="14.1" customHeight="1">
      <c r="A6" s="253"/>
      <c r="B6" s="3144" t="s">
        <v>444</v>
      </c>
      <c r="C6" s="3145"/>
      <c r="D6" s="3146" t="s">
        <v>1016</v>
      </c>
      <c r="E6" s="3146"/>
      <c r="F6" s="3146"/>
      <c r="G6" s="3146"/>
      <c r="H6" s="3146"/>
      <c r="I6" s="3146"/>
      <c r="J6" s="3146"/>
      <c r="K6" s="3146"/>
      <c r="L6" s="3146"/>
      <c r="M6" s="3146"/>
      <c r="N6" s="3146"/>
      <c r="O6" s="3146"/>
      <c r="P6" s="3146"/>
      <c r="Q6" s="3146"/>
      <c r="R6" s="3146"/>
      <c r="S6" s="3146"/>
      <c r="T6" s="3146"/>
      <c r="U6" s="3146"/>
      <c r="V6" s="3146"/>
      <c r="W6" s="3146"/>
      <c r="X6" s="3146"/>
      <c r="Y6" s="3146"/>
      <c r="Z6" s="3146"/>
      <c r="AA6" s="205"/>
      <c r="AB6" s="10"/>
      <c r="AC6" s="4182"/>
      <c r="AD6" s="4182"/>
      <c r="AE6" s="4182"/>
      <c r="AF6" s="4182"/>
      <c r="AG6" s="4182"/>
      <c r="AH6" s="4182"/>
      <c r="AI6" s="4182"/>
      <c r="AJ6" s="4182"/>
      <c r="AK6" s="4182"/>
      <c r="AL6" s="4182"/>
      <c r="AM6" s="182"/>
    </row>
    <row r="7" spans="1:45" ht="14.1" customHeight="1">
      <c r="A7" s="253"/>
      <c r="B7" s="183"/>
      <c r="C7" s="253"/>
      <c r="AA7" s="197"/>
      <c r="AB7" s="219" t="s">
        <v>15</v>
      </c>
      <c r="AC7" s="4194" t="s">
        <v>869</v>
      </c>
      <c r="AD7" s="4194"/>
      <c r="AE7" s="4194"/>
      <c r="AF7" s="4194"/>
      <c r="AG7" s="4194"/>
      <c r="AH7" s="4194"/>
      <c r="AI7" s="4194"/>
      <c r="AJ7" s="4194"/>
      <c r="AK7" s="4194"/>
      <c r="AL7" s="4194"/>
      <c r="AM7" s="198"/>
    </row>
    <row r="8" spans="1:45" ht="14.1" customHeight="1">
      <c r="A8" s="253"/>
      <c r="B8" s="183"/>
      <c r="C8" s="253"/>
      <c r="D8" s="293"/>
      <c r="E8" s="243"/>
      <c r="F8" s="243"/>
      <c r="G8" s="243"/>
      <c r="H8" s="243"/>
      <c r="I8" s="243"/>
      <c r="J8" s="243"/>
      <c r="K8" s="243"/>
      <c r="L8" s="243"/>
      <c r="M8" s="243"/>
      <c r="N8" s="243"/>
      <c r="O8" s="243"/>
      <c r="P8" s="243"/>
      <c r="Q8" s="243"/>
      <c r="R8" s="243"/>
      <c r="S8" s="243"/>
      <c r="T8" s="243"/>
      <c r="U8" s="243"/>
      <c r="V8" s="243"/>
      <c r="W8" s="243"/>
      <c r="X8" s="243"/>
      <c r="Y8" s="243"/>
      <c r="Z8" s="243"/>
      <c r="AA8" s="197"/>
      <c r="AB8" s="219" t="s">
        <v>15</v>
      </c>
      <c r="AC8" s="4194" t="s">
        <v>870</v>
      </c>
      <c r="AD8" s="4194"/>
      <c r="AE8" s="4194"/>
      <c r="AF8" s="4194"/>
      <c r="AG8" s="4194"/>
      <c r="AH8" s="4194"/>
      <c r="AI8" s="4194"/>
      <c r="AJ8" s="4194"/>
      <c r="AK8" s="4194"/>
      <c r="AL8" s="4194"/>
      <c r="AM8" s="238"/>
    </row>
    <row r="9" spans="1:45" ht="14.1" customHeight="1">
      <c r="A9" s="253"/>
      <c r="B9" s="3323" t="s">
        <v>443</v>
      </c>
      <c r="C9" s="2251"/>
      <c r="D9" s="2255" t="s">
        <v>800</v>
      </c>
      <c r="E9" s="2255"/>
      <c r="F9" s="2255"/>
      <c r="G9" s="2255"/>
      <c r="H9" s="2255"/>
      <c r="I9" s="2255"/>
      <c r="J9" s="2255"/>
      <c r="K9" s="2255"/>
      <c r="L9" s="2255"/>
      <c r="M9" s="2255"/>
      <c r="N9" s="2255"/>
      <c r="O9" s="2255"/>
      <c r="P9" s="2255"/>
      <c r="Q9" s="2255"/>
      <c r="R9" s="2255"/>
      <c r="S9" s="2255"/>
      <c r="T9" s="2255"/>
      <c r="U9" s="2255"/>
      <c r="V9" s="2255"/>
      <c r="W9" s="2255"/>
      <c r="X9" s="2255"/>
      <c r="Y9" s="2255"/>
      <c r="Z9" s="2255"/>
      <c r="AA9" s="205"/>
      <c r="AB9" s="4288" t="s">
        <v>915</v>
      </c>
      <c r="AC9" s="4289"/>
      <c r="AD9" s="4289"/>
      <c r="AE9" s="4289"/>
      <c r="AF9" s="4289"/>
      <c r="AG9" s="4289"/>
      <c r="AH9" s="4289"/>
      <c r="AI9" s="4289"/>
      <c r="AJ9" s="4289"/>
      <c r="AK9" s="4289"/>
      <c r="AL9" s="4289"/>
      <c r="AM9" s="4290"/>
    </row>
    <row r="10" spans="1:45" ht="14.1" customHeight="1">
      <c r="A10" s="253"/>
      <c r="B10" s="13"/>
      <c r="C10" s="220"/>
      <c r="D10" s="2255"/>
      <c r="E10" s="2255"/>
      <c r="F10" s="2255"/>
      <c r="G10" s="2255"/>
      <c r="H10" s="2255"/>
      <c r="I10" s="2255"/>
      <c r="J10" s="2255"/>
      <c r="K10" s="2255"/>
      <c r="L10" s="2255"/>
      <c r="M10" s="2255"/>
      <c r="N10" s="2255"/>
      <c r="O10" s="2255"/>
      <c r="P10" s="2255"/>
      <c r="Q10" s="2255"/>
      <c r="R10" s="2255"/>
      <c r="S10" s="2255"/>
      <c r="T10" s="2255"/>
      <c r="U10" s="2255"/>
      <c r="V10" s="2255"/>
      <c r="W10" s="2255"/>
      <c r="X10" s="2255"/>
      <c r="Y10" s="2255"/>
      <c r="Z10" s="2255"/>
      <c r="AA10" s="197"/>
      <c r="AB10" s="4288"/>
      <c r="AC10" s="4289"/>
      <c r="AD10" s="4289"/>
      <c r="AE10" s="4289"/>
      <c r="AF10" s="4289"/>
      <c r="AG10" s="4289"/>
      <c r="AH10" s="4289"/>
      <c r="AI10" s="4289"/>
      <c r="AJ10" s="4289"/>
      <c r="AK10" s="4289"/>
      <c r="AL10" s="4289"/>
      <c r="AM10" s="4290"/>
    </row>
    <row r="11" spans="1:45" ht="14.1" customHeight="1">
      <c r="A11" s="253"/>
      <c r="B11" s="13"/>
      <c r="D11" s="3146" t="s">
        <v>312</v>
      </c>
      <c r="E11" s="3146"/>
      <c r="F11" s="3146"/>
      <c r="G11" s="3146"/>
      <c r="H11" s="3146"/>
      <c r="I11" s="3146"/>
      <c r="J11" s="3146"/>
      <c r="K11" s="3146"/>
      <c r="L11" s="3146"/>
      <c r="M11" s="3146"/>
      <c r="N11" s="3146"/>
      <c r="O11" s="3146"/>
      <c r="P11" s="3146"/>
      <c r="Q11" s="3146"/>
      <c r="R11" s="3146"/>
      <c r="S11" s="3146"/>
      <c r="T11" s="3146"/>
      <c r="U11" s="3146"/>
      <c r="V11" s="3146"/>
      <c r="W11" s="3146"/>
      <c r="X11" s="3146"/>
      <c r="Y11" s="3146"/>
      <c r="Z11" s="3146"/>
      <c r="AA11" s="205"/>
      <c r="AB11" s="4288" t="s">
        <v>1099</v>
      </c>
      <c r="AC11" s="4289"/>
      <c r="AD11" s="4289"/>
      <c r="AE11" s="4289"/>
      <c r="AF11" s="4289"/>
      <c r="AG11" s="4289"/>
      <c r="AH11" s="4289"/>
      <c r="AI11" s="4289"/>
      <c r="AJ11" s="4289"/>
      <c r="AK11" s="4289"/>
      <c r="AL11" s="4289"/>
      <c r="AM11" s="4290"/>
    </row>
    <row r="12" spans="1:45" ht="14.1" customHeight="1">
      <c r="A12" s="253"/>
      <c r="B12" s="13"/>
      <c r="D12" s="209" t="s">
        <v>462</v>
      </c>
      <c r="E12" s="3146" t="s">
        <v>670</v>
      </c>
      <c r="F12" s="3146"/>
      <c r="G12" s="3146"/>
      <c r="H12" s="3146"/>
      <c r="I12" s="3146"/>
      <c r="J12" s="3146"/>
      <c r="K12" s="3146"/>
      <c r="L12" s="3146"/>
      <c r="M12" s="3146"/>
      <c r="N12" s="3146"/>
      <c r="O12" s="3146"/>
      <c r="P12" s="3146"/>
      <c r="Q12" s="3146"/>
      <c r="R12" s="3146"/>
      <c r="S12" s="3146"/>
      <c r="T12" s="3146"/>
      <c r="U12" s="3146"/>
      <c r="V12" s="3146"/>
      <c r="W12" s="3146"/>
      <c r="X12" s="3146"/>
      <c r="Y12" s="3146"/>
      <c r="Z12" s="3146"/>
      <c r="AA12" s="186"/>
      <c r="AB12" s="4288"/>
      <c r="AC12" s="4289"/>
      <c r="AD12" s="4289"/>
      <c r="AE12" s="4289"/>
      <c r="AF12" s="4289"/>
      <c r="AG12" s="4289"/>
      <c r="AH12" s="4289"/>
      <c r="AI12" s="4289"/>
      <c r="AJ12" s="4289"/>
      <c r="AK12" s="4289"/>
      <c r="AL12" s="4289"/>
      <c r="AM12" s="4290"/>
    </row>
    <row r="13" spans="1:45" ht="14.1" customHeight="1">
      <c r="A13" s="253"/>
      <c r="B13" s="258"/>
      <c r="D13" s="253"/>
      <c r="E13" s="4275" t="s">
        <v>272</v>
      </c>
      <c r="F13" s="4275"/>
      <c r="G13" s="4275"/>
      <c r="H13" s="4275"/>
      <c r="I13" s="4275"/>
      <c r="J13" s="4275"/>
      <c r="M13" s="4276" t="s">
        <v>510</v>
      </c>
      <c r="N13" s="4277"/>
      <c r="O13" s="4277"/>
      <c r="P13" s="4277"/>
      <c r="Q13" s="41" t="s">
        <v>127</v>
      </c>
      <c r="S13" s="3146" t="s">
        <v>1054</v>
      </c>
      <c r="T13" s="3146"/>
      <c r="U13" s="3146"/>
      <c r="V13" s="223" t="s">
        <v>127</v>
      </c>
      <c r="X13" s="3146" t="s">
        <v>511</v>
      </c>
      <c r="Y13" s="3146"/>
      <c r="Z13" s="3146"/>
      <c r="AA13" s="205"/>
      <c r="AB13" s="4288"/>
      <c r="AC13" s="4289"/>
      <c r="AD13" s="4289"/>
      <c r="AE13" s="4289"/>
      <c r="AF13" s="4289"/>
      <c r="AG13" s="4289"/>
      <c r="AH13" s="4289"/>
      <c r="AI13" s="4289"/>
      <c r="AJ13" s="4289"/>
      <c r="AK13" s="4289"/>
      <c r="AL13" s="4289"/>
      <c r="AM13" s="4290"/>
    </row>
    <row r="14" spans="1:45" ht="14.1" customHeight="1">
      <c r="A14" s="253"/>
      <c r="B14" s="211"/>
      <c r="C14" s="253"/>
      <c r="D14" s="253"/>
      <c r="E14" s="4275" t="s">
        <v>273</v>
      </c>
      <c r="F14" s="4275"/>
      <c r="G14" s="4275"/>
      <c r="H14" s="4275"/>
      <c r="I14" s="4275"/>
      <c r="J14" s="4275"/>
      <c r="M14" s="4276" t="s">
        <v>512</v>
      </c>
      <c r="N14" s="4277"/>
      <c r="O14" s="4277"/>
      <c r="P14" s="4277"/>
      <c r="Q14" s="223" t="s">
        <v>127</v>
      </c>
      <c r="S14" s="3146" t="s">
        <v>513</v>
      </c>
      <c r="T14" s="3146"/>
      <c r="U14" s="3146"/>
      <c r="AA14" s="205"/>
      <c r="AB14" s="4288"/>
      <c r="AC14" s="4289"/>
      <c r="AD14" s="4289"/>
      <c r="AE14" s="4289"/>
      <c r="AF14" s="4289"/>
      <c r="AG14" s="4289"/>
      <c r="AH14" s="4289"/>
      <c r="AI14" s="4289"/>
      <c r="AJ14" s="4289"/>
      <c r="AK14" s="4289"/>
      <c r="AL14" s="4289"/>
      <c r="AM14" s="4290"/>
    </row>
    <row r="15" spans="1:45" ht="14.1" customHeight="1">
      <c r="A15" s="253"/>
      <c r="B15" s="183"/>
      <c r="AA15" s="186"/>
      <c r="AB15" s="4288" t="s">
        <v>1055</v>
      </c>
      <c r="AC15" s="4289"/>
      <c r="AD15" s="4289"/>
      <c r="AE15" s="4289"/>
      <c r="AF15" s="4289"/>
      <c r="AG15" s="4289"/>
      <c r="AH15" s="4289"/>
      <c r="AI15" s="4289"/>
      <c r="AJ15" s="4289"/>
      <c r="AK15" s="4289"/>
      <c r="AL15" s="4289"/>
      <c r="AM15" s="4290"/>
    </row>
    <row r="16" spans="1:45" ht="14.1" customHeight="1">
      <c r="A16" s="253"/>
      <c r="B16" s="258"/>
      <c r="C16" s="301"/>
      <c r="D16" s="209" t="s">
        <v>460</v>
      </c>
      <c r="E16" s="3146" t="s">
        <v>671</v>
      </c>
      <c r="F16" s="3146"/>
      <c r="G16" s="3146"/>
      <c r="H16" s="3146"/>
      <c r="I16" s="3146"/>
      <c r="J16" s="3146"/>
      <c r="K16" s="3146"/>
      <c r="L16" s="3146"/>
      <c r="M16" s="3146"/>
      <c r="N16" s="3146"/>
      <c r="O16" s="3146"/>
      <c r="P16" s="3146"/>
      <c r="Q16" s="3146"/>
      <c r="R16" s="3146"/>
      <c r="S16" s="3146"/>
      <c r="T16" s="3146"/>
      <c r="U16" s="3146"/>
      <c r="V16" s="3146"/>
      <c r="W16" s="3146"/>
      <c r="X16" s="3146"/>
      <c r="Y16" s="3146"/>
      <c r="Z16" s="3146"/>
      <c r="AA16" s="205"/>
      <c r="AB16" s="4288"/>
      <c r="AC16" s="4289"/>
      <c r="AD16" s="4289"/>
      <c r="AE16" s="4289"/>
      <c r="AF16" s="4289"/>
      <c r="AG16" s="4289"/>
      <c r="AH16" s="4289"/>
      <c r="AI16" s="4289"/>
      <c r="AJ16" s="4289"/>
      <c r="AK16" s="4289"/>
      <c r="AL16" s="4289"/>
      <c r="AM16" s="4290"/>
    </row>
    <row r="17" spans="1:39" ht="14.1" customHeight="1">
      <c r="A17" s="253"/>
      <c r="B17" s="183"/>
      <c r="C17" s="253"/>
      <c r="AA17" s="205"/>
      <c r="AB17" s="4288" t="s">
        <v>1056</v>
      </c>
      <c r="AC17" s="4289"/>
      <c r="AD17" s="4289"/>
      <c r="AE17" s="4289"/>
      <c r="AF17" s="4289"/>
      <c r="AG17" s="4289"/>
      <c r="AH17" s="4289"/>
      <c r="AI17" s="4289"/>
      <c r="AJ17" s="4289"/>
      <c r="AK17" s="4289"/>
      <c r="AL17" s="4289"/>
      <c r="AM17" s="4290"/>
    </row>
    <row r="18" spans="1:39" ht="14.1" customHeight="1">
      <c r="A18" s="253"/>
      <c r="B18" s="183"/>
      <c r="C18" s="253"/>
      <c r="Z18" s="253"/>
      <c r="AA18" s="205"/>
      <c r="AB18" s="4288"/>
      <c r="AC18" s="4289"/>
      <c r="AD18" s="4289"/>
      <c r="AE18" s="4289"/>
      <c r="AF18" s="4289"/>
      <c r="AG18" s="4289"/>
      <c r="AH18" s="4289"/>
      <c r="AI18" s="4289"/>
      <c r="AJ18" s="4289"/>
      <c r="AK18" s="4289"/>
      <c r="AL18" s="4289"/>
      <c r="AM18" s="4290"/>
    </row>
    <row r="19" spans="1:39" ht="14.1" customHeight="1">
      <c r="A19" s="253"/>
      <c r="B19" s="183"/>
      <c r="C19" s="253"/>
      <c r="D19" s="209" t="s">
        <v>461</v>
      </c>
      <c r="E19" s="2255" t="s">
        <v>1152</v>
      </c>
      <c r="F19" s="2255"/>
      <c r="G19" s="2255"/>
      <c r="H19" s="2255"/>
      <c r="I19" s="2255"/>
      <c r="J19" s="2255"/>
      <c r="K19" s="2255"/>
      <c r="L19" s="2255"/>
      <c r="M19" s="2255"/>
      <c r="N19" s="2255"/>
      <c r="O19" s="2255"/>
      <c r="P19" s="2255"/>
      <c r="Q19" s="2255"/>
      <c r="R19" s="2255"/>
      <c r="S19" s="2255"/>
      <c r="T19" s="2255"/>
      <c r="U19" s="2255"/>
      <c r="V19" s="2255"/>
      <c r="W19" s="2255"/>
      <c r="X19" s="2255"/>
      <c r="Y19" s="2255"/>
      <c r="Z19" s="2255"/>
      <c r="AA19" s="205"/>
      <c r="AB19" s="4288"/>
      <c r="AC19" s="4289"/>
      <c r="AD19" s="4289"/>
      <c r="AE19" s="4289"/>
      <c r="AF19" s="4289"/>
      <c r="AG19" s="4289"/>
      <c r="AH19" s="4289"/>
      <c r="AI19" s="4289"/>
      <c r="AJ19" s="4289"/>
      <c r="AK19" s="4289"/>
      <c r="AL19" s="4289"/>
      <c r="AM19" s="4290"/>
    </row>
    <row r="20" spans="1:39" ht="14.1" customHeight="1">
      <c r="A20" s="253"/>
      <c r="B20" s="183"/>
      <c r="C20" s="253"/>
      <c r="D20" s="53"/>
      <c r="E20" s="2255"/>
      <c r="F20" s="2255"/>
      <c r="G20" s="2255"/>
      <c r="H20" s="2255"/>
      <c r="I20" s="2255"/>
      <c r="J20" s="2255"/>
      <c r="K20" s="2255"/>
      <c r="L20" s="2255"/>
      <c r="M20" s="2255"/>
      <c r="N20" s="2255"/>
      <c r="O20" s="2255"/>
      <c r="P20" s="2255"/>
      <c r="Q20" s="2255"/>
      <c r="R20" s="2255"/>
      <c r="S20" s="2255"/>
      <c r="T20" s="2255"/>
      <c r="U20" s="2255"/>
      <c r="V20" s="2255"/>
      <c r="W20" s="2255"/>
      <c r="X20" s="2255"/>
      <c r="Y20" s="2255"/>
      <c r="Z20" s="2255"/>
      <c r="AA20" s="205"/>
      <c r="AB20" s="4288" t="s">
        <v>1057</v>
      </c>
      <c r="AC20" s="4289"/>
      <c r="AD20" s="4289"/>
      <c r="AE20" s="4289"/>
      <c r="AF20" s="4289"/>
      <c r="AG20" s="4289"/>
      <c r="AH20" s="4289"/>
      <c r="AI20" s="4289"/>
      <c r="AJ20" s="4289"/>
      <c r="AK20" s="4289"/>
      <c r="AL20" s="4289"/>
      <c r="AM20" s="4290"/>
    </row>
    <row r="21" spans="1:39" ht="14.1" customHeight="1">
      <c r="A21" s="253"/>
      <c r="B21" s="183"/>
      <c r="C21" s="253"/>
      <c r="AA21" s="205"/>
      <c r="AB21" s="4288"/>
      <c r="AC21" s="4289"/>
      <c r="AD21" s="4289"/>
      <c r="AE21" s="4289"/>
      <c r="AF21" s="4289"/>
      <c r="AG21" s="4289"/>
      <c r="AH21" s="4289"/>
      <c r="AI21" s="4289"/>
      <c r="AJ21" s="4289"/>
      <c r="AK21" s="4289"/>
      <c r="AL21" s="4289"/>
      <c r="AM21" s="4290"/>
    </row>
    <row r="22" spans="1:39" ht="14.1" customHeight="1">
      <c r="A22" s="253"/>
      <c r="B22" s="3323" t="s">
        <v>438</v>
      </c>
      <c r="C22" s="4286"/>
      <c r="D22" s="2255" t="s">
        <v>1192</v>
      </c>
      <c r="E22" s="2255"/>
      <c r="F22" s="2255"/>
      <c r="G22" s="2255"/>
      <c r="H22" s="2255"/>
      <c r="I22" s="2255"/>
      <c r="J22" s="2255"/>
      <c r="K22" s="2255"/>
      <c r="L22" s="2255"/>
      <c r="M22" s="2255"/>
      <c r="N22" s="2255"/>
      <c r="O22" s="2255"/>
      <c r="P22" s="2255"/>
      <c r="Q22" s="2255"/>
      <c r="R22" s="2255"/>
      <c r="S22" s="2255"/>
      <c r="T22" s="2255"/>
      <c r="U22" s="2255"/>
      <c r="V22" s="2255"/>
      <c r="W22" s="2255"/>
      <c r="X22" s="2255"/>
      <c r="Y22" s="2255"/>
      <c r="Z22" s="2255"/>
      <c r="AA22" s="205"/>
      <c r="AB22" s="219" t="s">
        <v>15</v>
      </c>
      <c r="AC22" s="4287" t="s">
        <v>871</v>
      </c>
      <c r="AD22" s="4287"/>
      <c r="AE22" s="4287"/>
      <c r="AF22" s="4287"/>
      <c r="AG22" s="4287"/>
      <c r="AH22" s="4287"/>
      <c r="AI22" s="4287"/>
      <c r="AJ22" s="4287"/>
      <c r="AK22" s="4287"/>
      <c r="AL22" s="4287"/>
      <c r="AM22" s="184"/>
    </row>
    <row r="23" spans="1:39" ht="14.1" customHeight="1">
      <c r="A23" s="253"/>
      <c r="B23" s="13"/>
      <c r="C23" s="11"/>
      <c r="D23" s="2255"/>
      <c r="E23" s="2255"/>
      <c r="F23" s="2255"/>
      <c r="G23" s="2255"/>
      <c r="H23" s="2255"/>
      <c r="I23" s="2255"/>
      <c r="J23" s="2255"/>
      <c r="K23" s="2255"/>
      <c r="L23" s="2255"/>
      <c r="M23" s="2255"/>
      <c r="N23" s="2255"/>
      <c r="O23" s="2255"/>
      <c r="P23" s="2255"/>
      <c r="Q23" s="2255"/>
      <c r="R23" s="2255"/>
      <c r="S23" s="2255"/>
      <c r="T23" s="2255"/>
      <c r="U23" s="2255"/>
      <c r="V23" s="2255"/>
      <c r="W23" s="2255"/>
      <c r="X23" s="2255"/>
      <c r="Y23" s="2255"/>
      <c r="Z23" s="2255"/>
      <c r="AA23" s="186"/>
      <c r="AB23" s="219" t="s">
        <v>15</v>
      </c>
      <c r="AC23" s="4194" t="s">
        <v>872</v>
      </c>
      <c r="AD23" s="4194"/>
      <c r="AE23" s="4194"/>
      <c r="AF23" s="4194"/>
      <c r="AG23" s="4194"/>
      <c r="AH23" s="4194"/>
      <c r="AI23" s="4194"/>
      <c r="AJ23" s="4194"/>
      <c r="AK23" s="4194"/>
      <c r="AL23" s="4194"/>
      <c r="AM23" s="182"/>
    </row>
    <row r="24" spans="1:39" ht="14.1" customHeight="1">
      <c r="A24" s="253"/>
      <c r="B24" s="183"/>
      <c r="C24" s="253"/>
      <c r="AA24" s="205"/>
      <c r="AB24" s="188"/>
      <c r="AC24" s="203"/>
      <c r="AD24" s="203"/>
      <c r="AE24" s="203"/>
      <c r="AF24" s="203"/>
      <c r="AG24" s="203"/>
      <c r="AH24" s="203"/>
      <c r="AI24" s="203"/>
      <c r="AJ24" s="203"/>
      <c r="AK24" s="203"/>
      <c r="AL24" s="203"/>
      <c r="AM24" s="182"/>
    </row>
    <row r="25" spans="1:39" ht="14.1" customHeight="1">
      <c r="A25" s="253"/>
      <c r="B25" s="258"/>
      <c r="D25" s="3146" t="s">
        <v>312</v>
      </c>
      <c r="E25" s="3146"/>
      <c r="F25" s="3146"/>
      <c r="G25" s="3146"/>
      <c r="H25" s="3146"/>
      <c r="I25" s="3146"/>
      <c r="J25" s="3146"/>
      <c r="K25" s="3146"/>
      <c r="L25" s="3146"/>
      <c r="M25" s="3146"/>
      <c r="N25" s="3146"/>
      <c r="O25" s="3146"/>
      <c r="P25" s="3146"/>
      <c r="Q25" s="3146"/>
      <c r="R25" s="3146"/>
      <c r="S25" s="3146"/>
      <c r="T25" s="3146"/>
      <c r="U25" s="3146"/>
      <c r="V25" s="3146"/>
      <c r="W25" s="3146"/>
      <c r="X25" s="3146"/>
      <c r="Y25" s="3146"/>
      <c r="Z25" s="3146"/>
      <c r="AA25" s="205"/>
      <c r="AB25" s="253"/>
      <c r="AC25" s="203"/>
      <c r="AD25" s="203"/>
      <c r="AE25" s="203"/>
      <c r="AF25" s="203"/>
      <c r="AG25" s="203"/>
      <c r="AH25" s="203"/>
      <c r="AI25" s="203"/>
      <c r="AJ25" s="203"/>
      <c r="AK25" s="203"/>
      <c r="AL25" s="203"/>
      <c r="AM25" s="182"/>
    </row>
    <row r="26" spans="1:39" ht="14.1" customHeight="1">
      <c r="A26" s="253"/>
      <c r="B26" s="183"/>
      <c r="C26" s="253"/>
      <c r="D26" s="209" t="s">
        <v>462</v>
      </c>
      <c r="E26" s="2255" t="s">
        <v>1151</v>
      </c>
      <c r="F26" s="2255"/>
      <c r="G26" s="2255"/>
      <c r="H26" s="2255"/>
      <c r="I26" s="2255"/>
      <c r="J26" s="2255"/>
      <c r="K26" s="2255"/>
      <c r="L26" s="2255"/>
      <c r="M26" s="2255"/>
      <c r="N26" s="2255"/>
      <c r="O26" s="2255"/>
      <c r="P26" s="2255"/>
      <c r="Q26" s="2255"/>
      <c r="R26" s="2255"/>
      <c r="S26" s="2255"/>
      <c r="T26" s="2255"/>
      <c r="U26" s="2255"/>
      <c r="V26" s="2255"/>
      <c r="W26" s="2255"/>
      <c r="X26" s="2255"/>
      <c r="Y26" s="2255"/>
      <c r="Z26" s="2255"/>
      <c r="AA26" s="205"/>
      <c r="AB26" s="185"/>
      <c r="AC26" s="203"/>
      <c r="AD26" s="203"/>
      <c r="AE26" s="203"/>
      <c r="AF26" s="203"/>
      <c r="AG26" s="203"/>
      <c r="AH26" s="203"/>
      <c r="AI26" s="203"/>
      <c r="AJ26" s="203"/>
      <c r="AK26" s="203"/>
      <c r="AL26" s="203"/>
      <c r="AM26" s="184"/>
    </row>
    <row r="27" spans="1:39" ht="14.1" customHeight="1">
      <c r="A27" s="253"/>
      <c r="B27" s="187"/>
      <c r="D27" s="53"/>
      <c r="E27" s="2255"/>
      <c r="F27" s="2255"/>
      <c r="G27" s="2255"/>
      <c r="H27" s="2255"/>
      <c r="I27" s="2255"/>
      <c r="J27" s="2255"/>
      <c r="K27" s="2255"/>
      <c r="L27" s="2255"/>
      <c r="M27" s="2255"/>
      <c r="N27" s="2255"/>
      <c r="O27" s="2255"/>
      <c r="P27" s="2255"/>
      <c r="Q27" s="2255"/>
      <c r="R27" s="2255"/>
      <c r="S27" s="2255"/>
      <c r="T27" s="2255"/>
      <c r="U27" s="2255"/>
      <c r="V27" s="2255"/>
      <c r="W27" s="2255"/>
      <c r="X27" s="2255"/>
      <c r="Y27" s="2255"/>
      <c r="Z27" s="2255"/>
      <c r="AA27" s="205"/>
      <c r="AB27" s="253"/>
      <c r="AC27" s="253"/>
      <c r="AD27" s="253"/>
      <c r="AE27" s="253"/>
      <c r="AF27" s="253"/>
      <c r="AG27" s="253"/>
      <c r="AH27" s="253"/>
      <c r="AI27" s="253"/>
      <c r="AJ27" s="253"/>
      <c r="AK27" s="253"/>
      <c r="AL27" s="253"/>
      <c r="AM27" s="182"/>
    </row>
    <row r="28" spans="1:39" ht="14.1" customHeight="1">
      <c r="A28" s="253"/>
      <c r="B28" s="187"/>
      <c r="AA28" s="205"/>
      <c r="AM28" s="250"/>
    </row>
    <row r="29" spans="1:39" ht="14.1" customHeight="1">
      <c r="A29" s="253"/>
      <c r="B29" s="187"/>
      <c r="D29" s="234" t="s">
        <v>460</v>
      </c>
      <c r="E29" s="2255" t="s">
        <v>1022</v>
      </c>
      <c r="F29" s="2255"/>
      <c r="G29" s="2255"/>
      <c r="H29" s="2255"/>
      <c r="I29" s="2255"/>
      <c r="J29" s="2255"/>
      <c r="K29" s="2255"/>
      <c r="L29" s="2255"/>
      <c r="M29" s="2255"/>
      <c r="N29" s="2255"/>
      <c r="O29" s="2255"/>
      <c r="P29" s="2255"/>
      <c r="Q29" s="2255"/>
      <c r="R29" s="2255"/>
      <c r="S29" s="2255"/>
      <c r="T29" s="2255"/>
      <c r="U29" s="2255"/>
      <c r="V29" s="2255"/>
      <c r="W29" s="2255"/>
      <c r="X29" s="2255"/>
      <c r="Y29" s="2255"/>
      <c r="Z29" s="2255"/>
      <c r="AA29" s="205"/>
      <c r="AM29" s="250"/>
    </row>
    <row r="30" spans="1:39" ht="14.1" customHeight="1">
      <c r="A30" s="253"/>
      <c r="B30" s="283"/>
      <c r="C30" s="284"/>
      <c r="D30" s="53"/>
      <c r="E30" s="2255"/>
      <c r="F30" s="2255"/>
      <c r="G30" s="2255"/>
      <c r="H30" s="2255"/>
      <c r="I30" s="2255"/>
      <c r="J30" s="2255"/>
      <c r="K30" s="2255"/>
      <c r="L30" s="2255"/>
      <c r="M30" s="2255"/>
      <c r="N30" s="2255"/>
      <c r="O30" s="2255"/>
      <c r="P30" s="2255"/>
      <c r="Q30" s="2255"/>
      <c r="R30" s="2255"/>
      <c r="S30" s="2255"/>
      <c r="T30" s="2255"/>
      <c r="U30" s="2255"/>
      <c r="V30" s="2255"/>
      <c r="W30" s="2255"/>
      <c r="X30" s="2255"/>
      <c r="Y30" s="2255"/>
      <c r="Z30" s="2255"/>
      <c r="AA30" s="199"/>
      <c r="AB30" s="219"/>
      <c r="AC30" s="227"/>
      <c r="AD30" s="227"/>
      <c r="AE30" s="227"/>
      <c r="AF30" s="227"/>
      <c r="AG30" s="227"/>
      <c r="AH30" s="227"/>
      <c r="AI30" s="227"/>
      <c r="AJ30" s="227"/>
      <c r="AK30" s="227"/>
      <c r="AL30" s="227"/>
      <c r="AM30" s="250"/>
    </row>
    <row r="31" spans="1:39" ht="11.25" customHeight="1">
      <c r="A31" s="253"/>
      <c r="B31" s="187"/>
      <c r="E31" s="209" t="s">
        <v>457</v>
      </c>
      <c r="F31" s="220" t="s">
        <v>1297</v>
      </c>
      <c r="G31" s="220"/>
      <c r="H31" s="220"/>
      <c r="I31" s="220"/>
      <c r="J31" s="220"/>
      <c r="K31" s="220"/>
      <c r="L31" s="220"/>
      <c r="M31" s="220"/>
      <c r="N31" s="220"/>
      <c r="O31" s="220"/>
      <c r="P31" s="220"/>
      <c r="Q31" s="220"/>
      <c r="R31" s="220"/>
      <c r="S31" s="220"/>
      <c r="T31" s="220"/>
      <c r="U31" s="220"/>
      <c r="V31" s="220"/>
      <c r="W31" s="220"/>
      <c r="X31" s="220"/>
      <c r="Y31" s="220"/>
      <c r="Z31" s="220"/>
      <c r="AA31" s="186"/>
      <c r="AB31" s="10"/>
      <c r="AC31" s="227"/>
      <c r="AD31" s="227"/>
      <c r="AE31" s="227"/>
      <c r="AF31" s="227"/>
      <c r="AG31" s="227"/>
      <c r="AH31" s="227"/>
      <c r="AI31" s="227"/>
      <c r="AJ31" s="227"/>
      <c r="AK31" s="227"/>
      <c r="AL31" s="227"/>
      <c r="AM31" s="250"/>
    </row>
    <row r="32" spans="1:39" ht="14.1" customHeight="1">
      <c r="A32" s="253"/>
      <c r="B32" s="259"/>
      <c r="C32" s="11"/>
      <c r="D32" s="253"/>
      <c r="E32" s="193"/>
      <c r="F32" s="3351"/>
      <c r="G32" s="3351"/>
      <c r="H32" s="3351"/>
      <c r="I32" s="3351"/>
      <c r="J32" s="3351"/>
      <c r="K32" s="3351"/>
      <c r="L32" s="3351"/>
      <c r="M32" s="3351"/>
      <c r="N32" s="3351"/>
      <c r="O32" s="3351"/>
      <c r="P32" s="3351"/>
      <c r="Q32" s="3351"/>
      <c r="R32" s="3351"/>
      <c r="S32" s="3351"/>
      <c r="T32" s="3351"/>
      <c r="U32" s="3351"/>
      <c r="V32" s="3351"/>
      <c r="W32" s="3351"/>
      <c r="X32" s="3351"/>
      <c r="Y32" s="3351"/>
      <c r="Z32" s="3351"/>
      <c r="AA32" s="186"/>
      <c r="AB32" s="219"/>
      <c r="AC32" s="3"/>
      <c r="AD32" s="3"/>
      <c r="AE32" s="3"/>
      <c r="AF32" s="3"/>
      <c r="AG32" s="3"/>
      <c r="AH32" s="3"/>
      <c r="AI32" s="3"/>
      <c r="AJ32" s="3"/>
      <c r="AK32" s="3"/>
      <c r="AL32" s="3"/>
      <c r="AM32" s="250"/>
    </row>
    <row r="33" spans="1:65" ht="14.1" customHeight="1">
      <c r="A33" s="253"/>
      <c r="B33" s="187"/>
      <c r="E33" s="254"/>
      <c r="F33" s="3351"/>
      <c r="G33" s="3351"/>
      <c r="H33" s="3351"/>
      <c r="I33" s="3351"/>
      <c r="J33" s="3351"/>
      <c r="K33" s="3351"/>
      <c r="L33" s="3351"/>
      <c r="M33" s="3351"/>
      <c r="N33" s="3351"/>
      <c r="O33" s="3351"/>
      <c r="P33" s="3351"/>
      <c r="Q33" s="3351"/>
      <c r="R33" s="3351"/>
      <c r="S33" s="3351"/>
      <c r="T33" s="3351"/>
      <c r="U33" s="3351"/>
      <c r="V33" s="3351"/>
      <c r="W33" s="3351"/>
      <c r="X33" s="3351"/>
      <c r="Y33" s="3351"/>
      <c r="Z33" s="3351"/>
      <c r="AA33" s="205"/>
      <c r="AB33" s="219"/>
      <c r="AC33" s="3"/>
      <c r="AD33" s="3"/>
      <c r="AE33" s="3"/>
      <c r="AF33" s="3"/>
      <c r="AG33" s="3"/>
      <c r="AH33" s="3"/>
      <c r="AI33" s="3"/>
      <c r="AJ33" s="3"/>
      <c r="AK33" s="3"/>
      <c r="AL33" s="3"/>
      <c r="AM33" s="250"/>
    </row>
    <row r="34" spans="1:65" ht="14.1" customHeight="1">
      <c r="A34" s="253"/>
      <c r="B34" s="187"/>
      <c r="AA34" s="205"/>
      <c r="AB34" s="268"/>
      <c r="AC34" s="267"/>
      <c r="AD34" s="267"/>
      <c r="AE34" s="267"/>
      <c r="AF34" s="267"/>
      <c r="AG34" s="267"/>
      <c r="AH34" s="267"/>
      <c r="AI34" s="267"/>
      <c r="AJ34" s="267"/>
      <c r="AK34" s="267"/>
      <c r="AL34" s="267"/>
      <c r="AM34" s="269"/>
    </row>
    <row r="35" spans="1:65" ht="14.1" customHeight="1">
      <c r="A35" s="253"/>
      <c r="B35" s="3323" t="s">
        <v>455</v>
      </c>
      <c r="C35" s="2251"/>
      <c r="D35" s="3146" t="s">
        <v>672</v>
      </c>
      <c r="E35" s="3146"/>
      <c r="F35" s="3146"/>
      <c r="G35" s="3146"/>
      <c r="H35" s="3146"/>
      <c r="I35" s="3146"/>
      <c r="J35" s="3146"/>
      <c r="K35" s="3146"/>
      <c r="L35" s="3146"/>
      <c r="M35" s="3146"/>
      <c r="N35" s="3146"/>
      <c r="O35" s="3146"/>
      <c r="P35" s="3146"/>
      <c r="Q35" s="3146"/>
      <c r="R35" s="3146"/>
      <c r="S35" s="3146"/>
      <c r="T35" s="3146"/>
      <c r="U35" s="3146"/>
      <c r="V35" s="3146"/>
      <c r="W35" s="3146"/>
      <c r="X35" s="3146"/>
      <c r="Y35" s="3146"/>
      <c r="Z35" s="3146"/>
      <c r="AA35" s="220"/>
      <c r="AB35" s="219" t="s">
        <v>15</v>
      </c>
      <c r="AC35" s="4194" t="s">
        <v>873</v>
      </c>
      <c r="AD35" s="4194"/>
      <c r="AE35" s="4194"/>
      <c r="AF35" s="4194"/>
      <c r="AG35" s="4194"/>
      <c r="AH35" s="4194"/>
      <c r="AI35" s="4194"/>
      <c r="AJ35" s="4194"/>
      <c r="AK35" s="4194"/>
      <c r="AL35" s="4194"/>
      <c r="AM35" s="269"/>
    </row>
    <row r="36" spans="1:65" ht="14.1" customHeight="1">
      <c r="A36" s="253"/>
      <c r="B36" s="187"/>
      <c r="D36" s="209" t="s">
        <v>580</v>
      </c>
      <c r="E36" s="2255" t="s">
        <v>1298</v>
      </c>
      <c r="F36" s="2255"/>
      <c r="G36" s="2255"/>
      <c r="H36" s="2255"/>
      <c r="I36" s="2255"/>
      <c r="J36" s="2255"/>
      <c r="K36" s="2255"/>
      <c r="L36" s="2255"/>
      <c r="M36" s="2255"/>
      <c r="N36" s="2255"/>
      <c r="O36" s="2255"/>
      <c r="P36" s="2255"/>
      <c r="Q36" s="2255"/>
      <c r="R36" s="2255"/>
      <c r="S36" s="2255"/>
      <c r="T36" s="2255"/>
      <c r="U36" s="2255"/>
      <c r="V36" s="2255"/>
      <c r="W36" s="2255"/>
      <c r="X36" s="2255"/>
      <c r="Y36" s="2255"/>
      <c r="Z36" s="2255"/>
      <c r="AA36" s="14"/>
      <c r="AB36" s="302" t="s">
        <v>459</v>
      </c>
      <c r="AC36" s="4182" t="s">
        <v>1299</v>
      </c>
      <c r="AD36" s="4182"/>
      <c r="AE36" s="4182"/>
      <c r="AF36" s="4182"/>
      <c r="AG36" s="4182"/>
      <c r="AH36" s="4182"/>
      <c r="AI36" s="4182"/>
      <c r="AJ36" s="4182"/>
      <c r="AK36" s="4182"/>
      <c r="AL36" s="4182"/>
      <c r="AM36" s="269"/>
    </row>
    <row r="37" spans="1:65" ht="14.1" customHeight="1">
      <c r="A37" s="253"/>
      <c r="B37" s="187"/>
      <c r="E37" s="2255"/>
      <c r="F37" s="2255"/>
      <c r="G37" s="2255"/>
      <c r="H37" s="2255"/>
      <c r="I37" s="2255"/>
      <c r="J37" s="2255"/>
      <c r="K37" s="2255"/>
      <c r="L37" s="2255"/>
      <c r="M37" s="2255"/>
      <c r="N37" s="2255"/>
      <c r="O37" s="2255"/>
      <c r="P37" s="2255"/>
      <c r="Q37" s="2255"/>
      <c r="R37" s="2255"/>
      <c r="S37" s="2255"/>
      <c r="T37" s="2255"/>
      <c r="U37" s="2255"/>
      <c r="V37" s="2255"/>
      <c r="W37" s="2255"/>
      <c r="X37" s="2255"/>
      <c r="Y37" s="2255"/>
      <c r="Z37" s="2255"/>
      <c r="AA37" s="186"/>
      <c r="AB37" s="268"/>
      <c r="AC37" s="4182"/>
      <c r="AD37" s="4182"/>
      <c r="AE37" s="4182"/>
      <c r="AF37" s="4182"/>
      <c r="AG37" s="4182"/>
      <c r="AH37" s="4182"/>
      <c r="AI37" s="4182"/>
      <c r="AJ37" s="4182"/>
      <c r="AK37" s="4182"/>
      <c r="AL37" s="4182"/>
      <c r="AM37" s="269"/>
    </row>
    <row r="38" spans="1:65" ht="14.1" customHeight="1">
      <c r="A38" s="253"/>
      <c r="B38" s="187"/>
      <c r="AA38" s="205"/>
      <c r="AB38" s="268"/>
      <c r="AC38" s="4182"/>
      <c r="AD38" s="4182"/>
      <c r="AE38" s="4182"/>
      <c r="AF38" s="4182"/>
      <c r="AG38" s="4182"/>
      <c r="AH38" s="4182"/>
      <c r="AI38" s="4182"/>
      <c r="AJ38" s="4182"/>
      <c r="AK38" s="4182"/>
      <c r="AL38" s="4182"/>
      <c r="AM38" s="269"/>
    </row>
    <row r="39" spans="1:65" ht="13.5" customHeight="1">
      <c r="A39" s="253"/>
      <c r="B39" s="212"/>
      <c r="C39" s="220"/>
      <c r="L39" s="41"/>
      <c r="R39" s="11"/>
      <c r="W39" s="11"/>
      <c r="AA39" s="205"/>
      <c r="AB39" s="268"/>
      <c r="AC39" s="267"/>
      <c r="AD39" s="267"/>
      <c r="AE39" s="267"/>
      <c r="AF39" s="267"/>
      <c r="AG39" s="267"/>
      <c r="AH39" s="267"/>
      <c r="AI39" s="267"/>
      <c r="AJ39" s="267"/>
      <c r="AK39" s="267"/>
      <c r="AL39" s="267"/>
      <c r="AM39" s="269"/>
    </row>
    <row r="40" spans="1:65" ht="14.1" customHeight="1">
      <c r="A40" s="253"/>
      <c r="B40" s="3144" t="s">
        <v>430</v>
      </c>
      <c r="C40" s="3145"/>
      <c r="D40" s="3146" t="s">
        <v>673</v>
      </c>
      <c r="E40" s="3146"/>
      <c r="F40" s="3146"/>
      <c r="G40" s="3146"/>
      <c r="H40" s="3146"/>
      <c r="I40" s="3146"/>
      <c r="J40" s="3146"/>
      <c r="K40" s="3146"/>
      <c r="L40" s="3146"/>
      <c r="M40" s="3146"/>
      <c r="N40" s="3146"/>
      <c r="O40" s="3146"/>
      <c r="P40" s="3146"/>
      <c r="Q40" s="3146"/>
      <c r="R40" s="3146"/>
      <c r="S40" s="3146"/>
      <c r="T40" s="3146"/>
      <c r="U40" s="3146"/>
      <c r="V40" s="3146"/>
      <c r="W40" s="3146"/>
      <c r="X40" s="3146"/>
      <c r="Y40" s="3146"/>
      <c r="Z40" s="3146"/>
      <c r="AA40" s="220"/>
      <c r="AB40" s="219" t="s">
        <v>15</v>
      </c>
      <c r="AC40" s="4194" t="s">
        <v>874</v>
      </c>
      <c r="AD40" s="4194"/>
      <c r="AE40" s="4194"/>
      <c r="AF40" s="4194"/>
      <c r="AG40" s="4194"/>
      <c r="AH40" s="4194"/>
      <c r="AI40" s="4194"/>
      <c r="AJ40" s="4194"/>
      <c r="AK40" s="4194"/>
      <c r="AL40" s="4194"/>
      <c r="AM40" s="269"/>
    </row>
    <row r="41" spans="1:65" ht="14.1" customHeight="1">
      <c r="A41" s="253"/>
      <c r="B41" s="187"/>
      <c r="AA41" s="205"/>
      <c r="AB41" s="268"/>
      <c r="AC41" s="267"/>
      <c r="AD41" s="267"/>
      <c r="AE41" s="267"/>
      <c r="AF41" s="267"/>
      <c r="AG41" s="267"/>
      <c r="AH41" s="267"/>
      <c r="AI41" s="267"/>
      <c r="AJ41" s="267"/>
      <c r="AK41" s="267"/>
      <c r="AL41" s="267"/>
      <c r="AM41" s="269"/>
    </row>
    <row r="42" spans="1:65" ht="14.1" customHeight="1">
      <c r="A42" s="253"/>
      <c r="B42" s="183"/>
      <c r="C42" s="253"/>
      <c r="AA42" s="205"/>
      <c r="AB42" s="268"/>
      <c r="AC42" s="267"/>
      <c r="AD42" s="267"/>
      <c r="AE42" s="267"/>
      <c r="AF42" s="267"/>
      <c r="AG42" s="267"/>
      <c r="AH42" s="267"/>
      <c r="AI42" s="267"/>
      <c r="AJ42" s="267"/>
      <c r="AK42" s="267"/>
      <c r="AL42" s="267"/>
      <c r="AM42" s="269"/>
    </row>
    <row r="43" spans="1:65" ht="14.1" customHeight="1">
      <c r="A43" s="253"/>
      <c r="B43" s="3144" t="s">
        <v>601</v>
      </c>
      <c r="C43" s="3145"/>
      <c r="D43" s="3146" t="s">
        <v>674</v>
      </c>
      <c r="E43" s="3146"/>
      <c r="F43" s="3146"/>
      <c r="G43" s="3146"/>
      <c r="H43" s="3146"/>
      <c r="I43" s="3146"/>
      <c r="J43" s="3146"/>
      <c r="K43" s="3146"/>
      <c r="L43" s="3146"/>
      <c r="M43" s="3146"/>
      <c r="N43" s="3146"/>
      <c r="O43" s="3146"/>
      <c r="P43" s="3146"/>
      <c r="Q43" s="3146"/>
      <c r="R43" s="3146"/>
      <c r="S43" s="3146"/>
      <c r="T43" s="3146"/>
      <c r="U43" s="3146"/>
      <c r="V43" s="3146"/>
      <c r="W43" s="3146"/>
      <c r="X43" s="3146"/>
      <c r="Y43" s="3146"/>
      <c r="Z43" s="3146"/>
      <c r="AA43" s="205"/>
      <c r="AB43" s="268"/>
      <c r="AC43" s="267"/>
      <c r="AD43" s="267"/>
      <c r="AE43" s="267"/>
      <c r="AF43" s="267"/>
      <c r="AG43" s="267"/>
      <c r="AH43" s="267"/>
      <c r="AI43" s="267"/>
      <c r="AJ43" s="267"/>
      <c r="AK43" s="267"/>
      <c r="AL43" s="267"/>
      <c r="AM43" s="269"/>
    </row>
    <row r="44" spans="1:65" ht="14.1" customHeight="1">
      <c r="A44" s="253"/>
      <c r="B44" s="16"/>
      <c r="C44" s="11"/>
      <c r="D44" s="209" t="s">
        <v>462</v>
      </c>
      <c r="E44" s="3146" t="s">
        <v>675</v>
      </c>
      <c r="F44" s="3146"/>
      <c r="G44" s="3146"/>
      <c r="H44" s="3146"/>
      <c r="I44" s="3146"/>
      <c r="J44" s="3146"/>
      <c r="K44" s="3146"/>
      <c r="L44" s="3146"/>
      <c r="M44" s="3146"/>
      <c r="N44" s="3146"/>
      <c r="O44" s="3146"/>
      <c r="P44" s="3146"/>
      <c r="Q44" s="3146"/>
      <c r="R44" s="3146"/>
      <c r="S44" s="3146"/>
      <c r="T44" s="3146"/>
      <c r="U44" s="3146"/>
      <c r="V44" s="3146"/>
      <c r="W44" s="3146"/>
      <c r="X44" s="3146"/>
      <c r="Y44" s="3146"/>
      <c r="Z44" s="3146"/>
      <c r="AA44" s="205"/>
      <c r="AB44" s="268"/>
      <c r="AC44" s="267"/>
      <c r="AD44" s="267"/>
      <c r="AE44" s="267"/>
      <c r="AF44" s="267"/>
      <c r="AG44" s="267"/>
      <c r="AH44" s="267"/>
      <c r="AI44" s="267"/>
      <c r="AJ44" s="267"/>
      <c r="AK44" s="267"/>
      <c r="AL44" s="267"/>
      <c r="AM44" s="269"/>
    </row>
    <row r="45" spans="1:65" ht="14.1" customHeight="1">
      <c r="A45" s="253"/>
      <c r="B45" s="13"/>
      <c r="C45" s="220"/>
      <c r="D45" s="11"/>
      <c r="E45" s="11" t="s">
        <v>580</v>
      </c>
      <c r="F45" s="3146" t="s">
        <v>514</v>
      </c>
      <c r="G45" s="3146"/>
      <c r="H45" s="3146"/>
      <c r="I45" s="3146"/>
      <c r="J45" s="3146"/>
      <c r="K45" s="3146"/>
      <c r="L45" s="3146"/>
      <c r="M45" s="3146"/>
      <c r="N45" s="3146"/>
      <c r="O45" s="3146"/>
      <c r="P45" s="3146"/>
      <c r="Q45" s="3146"/>
      <c r="R45" s="3146"/>
      <c r="S45" s="3146"/>
      <c r="T45" s="3146"/>
      <c r="U45" s="3146"/>
      <c r="V45" s="3146"/>
      <c r="W45" s="3146"/>
      <c r="X45" s="3146"/>
      <c r="Y45" s="3146"/>
      <c r="Z45" s="3146"/>
      <c r="AA45" s="205"/>
      <c r="AB45" s="268"/>
      <c r="AC45" s="267"/>
      <c r="AD45" s="267"/>
      <c r="AE45" s="267"/>
      <c r="AF45" s="267"/>
      <c r="AG45" s="267"/>
      <c r="AH45" s="267"/>
      <c r="AI45" s="267"/>
      <c r="AJ45" s="267"/>
      <c r="AK45" s="267"/>
      <c r="AL45" s="267"/>
      <c r="AM45" s="269"/>
    </row>
    <row r="46" spans="1:65" ht="14.1" customHeight="1">
      <c r="A46" s="253"/>
      <c r="B46" s="187"/>
      <c r="F46" s="3351"/>
      <c r="G46" s="3351"/>
      <c r="H46" s="3351"/>
      <c r="I46" s="3351"/>
      <c r="J46" s="3351"/>
      <c r="K46" s="3351"/>
      <c r="L46" s="3351"/>
      <c r="M46" s="3351"/>
      <c r="N46" s="3351"/>
      <c r="O46" s="3351"/>
      <c r="P46" s="3351"/>
      <c r="Q46" s="3351"/>
      <c r="R46" s="3351"/>
      <c r="S46" s="3351"/>
      <c r="T46" s="3351"/>
      <c r="U46" s="3351"/>
      <c r="V46" s="3351"/>
      <c r="W46" s="3351"/>
      <c r="X46" s="3351"/>
      <c r="Y46" s="3351"/>
      <c r="Z46" s="3351"/>
      <c r="AA46" s="186"/>
      <c r="AB46" s="268"/>
      <c r="AC46" s="267"/>
      <c r="AD46" s="267"/>
      <c r="AE46" s="267"/>
      <c r="AF46" s="267"/>
      <c r="AG46" s="267"/>
      <c r="AH46" s="267"/>
      <c r="AI46" s="267"/>
      <c r="AJ46" s="267"/>
      <c r="AK46" s="267"/>
      <c r="AL46" s="267"/>
      <c r="AM46" s="269"/>
    </row>
    <row r="47" spans="1:65" ht="14.1" customHeight="1">
      <c r="A47" s="253"/>
      <c r="B47" s="187"/>
      <c r="F47" s="3351"/>
      <c r="G47" s="3351"/>
      <c r="H47" s="3351"/>
      <c r="I47" s="3351"/>
      <c r="J47" s="3351"/>
      <c r="K47" s="3351"/>
      <c r="L47" s="3351"/>
      <c r="M47" s="3351"/>
      <c r="N47" s="3351"/>
      <c r="O47" s="3351"/>
      <c r="P47" s="3351"/>
      <c r="Q47" s="3351"/>
      <c r="R47" s="3351"/>
      <c r="S47" s="3351"/>
      <c r="T47" s="3351"/>
      <c r="U47" s="3351"/>
      <c r="V47" s="3351"/>
      <c r="W47" s="3351"/>
      <c r="X47" s="3351"/>
      <c r="Y47" s="3351"/>
      <c r="Z47" s="3351"/>
      <c r="AA47" s="186"/>
      <c r="AB47" s="219"/>
      <c r="AC47" s="270"/>
      <c r="AD47" s="270"/>
      <c r="AE47" s="270"/>
      <c r="AF47" s="270"/>
      <c r="AG47" s="270"/>
      <c r="AH47" s="270"/>
      <c r="AI47" s="270"/>
      <c r="AJ47" s="270"/>
      <c r="AK47" s="270"/>
      <c r="AL47" s="270"/>
      <c r="AM47" s="184"/>
      <c r="AS47" s="252"/>
      <c r="AT47" s="252"/>
      <c r="AU47" s="252"/>
      <c r="AV47" s="252"/>
      <c r="AW47" s="252"/>
      <c r="AX47" s="252"/>
      <c r="AY47" s="252"/>
      <c r="AZ47" s="252"/>
      <c r="BA47" s="252"/>
      <c r="BB47" s="252"/>
      <c r="BC47" s="252"/>
      <c r="BD47" s="252"/>
      <c r="BE47" s="252"/>
      <c r="BF47" s="252"/>
      <c r="BG47" s="200"/>
      <c r="BH47" s="252"/>
      <c r="BI47" s="252"/>
      <c r="BJ47" s="252"/>
      <c r="BK47" s="252"/>
      <c r="BL47" s="252"/>
      <c r="BM47" s="257"/>
    </row>
    <row r="48" spans="1:65" ht="14.1" customHeight="1">
      <c r="A48" s="253"/>
      <c r="B48" s="187"/>
      <c r="AA48" s="186"/>
      <c r="AM48" s="184"/>
      <c r="AS48" s="252"/>
      <c r="AT48" s="252"/>
      <c r="AU48" s="252"/>
      <c r="AV48" s="303"/>
      <c r="AW48" s="303"/>
      <c r="AX48" s="303"/>
      <c r="AY48" s="303"/>
      <c r="AZ48" s="304"/>
      <c r="BA48" s="304"/>
      <c r="BB48" s="303"/>
      <c r="BC48" s="303"/>
      <c r="BD48" s="303"/>
      <c r="BE48" s="303"/>
      <c r="BF48" s="304"/>
      <c r="BG48" s="304"/>
      <c r="BH48" s="303"/>
      <c r="BI48" s="303"/>
      <c r="BJ48" s="303"/>
      <c r="BK48" s="303"/>
      <c r="BL48" s="304"/>
      <c r="BM48" s="304"/>
    </row>
    <row r="49" spans="1:65" ht="14.1" customHeight="1">
      <c r="A49" s="253"/>
      <c r="B49" s="3144" t="s">
        <v>587</v>
      </c>
      <c r="C49" s="3145"/>
      <c r="D49" s="3347" t="s">
        <v>817</v>
      </c>
      <c r="E49" s="3347"/>
      <c r="F49" s="3347"/>
      <c r="G49" s="3347"/>
      <c r="H49" s="3347"/>
      <c r="I49" s="3347"/>
      <c r="J49" s="3347"/>
      <c r="K49" s="3347"/>
      <c r="L49" s="3347"/>
      <c r="M49" s="3347"/>
      <c r="N49" s="3347"/>
      <c r="O49" s="3347"/>
      <c r="P49" s="3347"/>
      <c r="Q49" s="3347"/>
      <c r="R49" s="3347"/>
      <c r="S49" s="3347"/>
      <c r="T49" s="3347"/>
      <c r="U49" s="3347"/>
      <c r="V49" s="3347"/>
      <c r="W49" s="3347"/>
      <c r="X49" s="3347"/>
      <c r="Y49" s="3347"/>
      <c r="Z49" s="3347"/>
      <c r="AA49" s="186"/>
      <c r="AB49" s="217" t="s">
        <v>127</v>
      </c>
      <c r="AC49" s="4182" t="s">
        <v>875</v>
      </c>
      <c r="AD49" s="4182"/>
      <c r="AE49" s="4182"/>
      <c r="AF49" s="4182"/>
      <c r="AG49" s="4182"/>
      <c r="AH49" s="4182"/>
      <c r="AI49" s="4182"/>
      <c r="AJ49" s="4182"/>
      <c r="AK49" s="4182"/>
      <c r="AL49" s="4182"/>
      <c r="AM49" s="242"/>
      <c r="AS49" s="252"/>
      <c r="AT49" s="252"/>
      <c r="AU49" s="252"/>
      <c r="AV49" s="305"/>
      <c r="AW49" s="305"/>
      <c r="AX49" s="305"/>
      <c r="AY49" s="305"/>
      <c r="AZ49" s="304"/>
      <c r="BA49" s="304"/>
      <c r="BB49" s="305"/>
      <c r="BC49" s="305"/>
      <c r="BD49" s="305"/>
      <c r="BE49" s="305"/>
      <c r="BF49" s="304"/>
      <c r="BG49" s="304"/>
      <c r="BH49" s="305"/>
      <c r="BI49" s="305"/>
      <c r="BJ49" s="305"/>
      <c r="BK49" s="305"/>
      <c r="BL49" s="304"/>
      <c r="BM49" s="304"/>
    </row>
    <row r="50" spans="1:65" ht="14.1" customHeight="1">
      <c r="A50" s="253"/>
      <c r="B50" s="187"/>
      <c r="AA50" s="186"/>
      <c r="AB50" s="150"/>
      <c r="AC50" s="4182"/>
      <c r="AD50" s="4182"/>
      <c r="AE50" s="4182"/>
      <c r="AF50" s="4182"/>
      <c r="AG50" s="4182"/>
      <c r="AH50" s="4182"/>
      <c r="AI50" s="4182"/>
      <c r="AJ50" s="4182"/>
      <c r="AK50" s="4182"/>
      <c r="AL50" s="4182"/>
      <c r="AM50" s="184"/>
      <c r="AS50" s="252"/>
      <c r="AT50" s="252"/>
      <c r="AU50" s="252"/>
      <c r="AV50" s="305"/>
      <c r="AW50" s="305"/>
      <c r="AX50" s="305"/>
      <c r="AY50" s="305"/>
      <c r="AZ50" s="304"/>
      <c r="BA50" s="304"/>
      <c r="BB50" s="305"/>
      <c r="BC50" s="305"/>
      <c r="BD50" s="305"/>
      <c r="BE50" s="305"/>
      <c r="BF50" s="304"/>
      <c r="BG50" s="304"/>
      <c r="BH50" s="305"/>
      <c r="BI50" s="305"/>
      <c r="BJ50" s="305"/>
      <c r="BK50" s="305"/>
      <c r="BL50" s="304"/>
      <c r="BM50" s="304"/>
    </row>
    <row r="51" spans="1:65" ht="14.1" customHeight="1">
      <c r="A51" s="253"/>
      <c r="B51" s="259"/>
      <c r="C51" s="11"/>
      <c r="D51" s="209" t="s">
        <v>35</v>
      </c>
      <c r="E51" s="3146" t="s">
        <v>731</v>
      </c>
      <c r="F51" s="3146"/>
      <c r="G51" s="3146"/>
      <c r="H51" s="3146"/>
      <c r="I51" s="3146"/>
      <c r="J51" s="3146"/>
      <c r="K51" s="3146"/>
      <c r="L51" s="3146"/>
      <c r="M51" s="3146"/>
      <c r="N51" s="3146"/>
      <c r="O51" s="3146"/>
      <c r="P51" s="3146"/>
      <c r="Q51" s="3146"/>
      <c r="R51" s="3146"/>
      <c r="S51" s="3146"/>
      <c r="T51" s="3146"/>
      <c r="U51" s="3146"/>
      <c r="V51" s="3146"/>
      <c r="W51" s="3146"/>
      <c r="X51" s="3146"/>
      <c r="Y51" s="3146"/>
      <c r="Z51" s="3146"/>
      <c r="AA51" s="186"/>
      <c r="AB51" s="219" t="s">
        <v>127</v>
      </c>
      <c r="AC51" s="4194" t="s">
        <v>995</v>
      </c>
      <c r="AD51" s="4194"/>
      <c r="AE51" s="4194"/>
      <c r="AF51" s="4194"/>
      <c r="AG51" s="4194"/>
      <c r="AH51" s="4194"/>
      <c r="AI51" s="4194"/>
      <c r="AJ51" s="4194"/>
      <c r="AK51" s="4194"/>
      <c r="AL51" s="4194"/>
      <c r="AM51" s="184"/>
      <c r="AS51" s="252"/>
      <c r="AT51" s="252"/>
      <c r="AU51" s="252"/>
      <c r="AV51" s="305"/>
      <c r="AW51" s="305"/>
      <c r="AX51" s="305"/>
      <c r="AY51" s="305"/>
      <c r="AZ51" s="304"/>
      <c r="BA51" s="304"/>
      <c r="BB51" s="305"/>
      <c r="BC51" s="305"/>
      <c r="BD51" s="305"/>
      <c r="BE51" s="305"/>
      <c r="BF51" s="304"/>
      <c r="BG51" s="304"/>
      <c r="BH51" s="305"/>
      <c r="BI51" s="305"/>
      <c r="BJ51" s="305"/>
      <c r="BK51" s="305"/>
      <c r="BL51" s="304"/>
      <c r="BM51" s="304"/>
    </row>
    <row r="52" spans="1:65" ht="14.1" customHeight="1">
      <c r="A52" s="253"/>
      <c r="B52" s="13"/>
      <c r="C52" s="220"/>
      <c r="D52" s="11"/>
      <c r="E52" s="11"/>
      <c r="F52" s="220"/>
      <c r="G52" s="220"/>
      <c r="H52" s="220"/>
      <c r="I52" s="220"/>
      <c r="J52" s="220"/>
      <c r="K52" s="220"/>
      <c r="L52" s="220"/>
      <c r="M52" s="220"/>
      <c r="N52" s="220"/>
      <c r="O52" s="220"/>
      <c r="P52" s="220"/>
      <c r="Q52" s="220"/>
      <c r="R52" s="220"/>
      <c r="S52" s="220"/>
      <c r="T52" s="228"/>
      <c r="U52" s="228"/>
      <c r="V52" s="1"/>
      <c r="W52" s="232"/>
      <c r="X52" s="232"/>
      <c r="Y52" s="220"/>
      <c r="Z52" s="220"/>
      <c r="AA52" s="186"/>
      <c r="AB52" s="9"/>
      <c r="AC52" s="4182" t="s">
        <v>996</v>
      </c>
      <c r="AD52" s="4182"/>
      <c r="AE52" s="4182"/>
      <c r="AF52" s="4182"/>
      <c r="AG52" s="4182"/>
      <c r="AH52" s="4182"/>
      <c r="AI52" s="4182"/>
      <c r="AJ52" s="4182"/>
      <c r="AK52" s="4182"/>
      <c r="AL52" s="4182"/>
      <c r="AM52" s="184"/>
    </row>
    <row r="53" spans="1:65" ht="14.1" customHeight="1">
      <c r="A53" s="253"/>
      <c r="B53" s="13"/>
      <c r="D53" s="209" t="s">
        <v>32</v>
      </c>
      <c r="E53" s="3146" t="s">
        <v>732</v>
      </c>
      <c r="F53" s="3146"/>
      <c r="G53" s="3146"/>
      <c r="H53" s="3146"/>
      <c r="I53" s="3146"/>
      <c r="J53" s="3146"/>
      <c r="K53" s="3146"/>
      <c r="L53" s="3146"/>
      <c r="M53" s="3146"/>
      <c r="N53" s="3146"/>
      <c r="O53" s="3146"/>
      <c r="P53" s="3146"/>
      <c r="Q53" s="3146"/>
      <c r="R53" s="3146"/>
      <c r="S53" s="3146"/>
      <c r="T53" s="3146"/>
      <c r="U53" s="3146"/>
      <c r="V53" s="3146"/>
      <c r="W53" s="3146"/>
      <c r="X53" s="3146"/>
      <c r="Y53" s="3146"/>
      <c r="Z53" s="3146"/>
      <c r="AA53" s="201"/>
      <c r="AB53" s="150"/>
      <c r="AC53" s="4182"/>
      <c r="AD53" s="4182"/>
      <c r="AE53" s="4182"/>
      <c r="AF53" s="4182"/>
      <c r="AG53" s="4182"/>
      <c r="AH53" s="4182"/>
      <c r="AI53" s="4182"/>
      <c r="AJ53" s="4182"/>
      <c r="AK53" s="4182"/>
      <c r="AL53" s="4182"/>
      <c r="AM53" s="184"/>
    </row>
    <row r="54" spans="1:65" ht="14.1" customHeight="1">
      <c r="A54" s="253"/>
      <c r="B54" s="13"/>
      <c r="D54" s="220"/>
      <c r="E54" s="11"/>
      <c r="F54" s="11"/>
      <c r="G54" s="11"/>
      <c r="H54" s="228"/>
      <c r="I54" s="228"/>
      <c r="J54" s="2"/>
      <c r="K54" s="5"/>
      <c r="L54" s="5"/>
      <c r="M54" s="235"/>
      <c r="N54" s="220"/>
      <c r="O54" s="220"/>
      <c r="P54" s="220"/>
      <c r="Q54" s="220"/>
      <c r="R54" s="220"/>
      <c r="S54" s="228"/>
      <c r="T54" s="228"/>
      <c r="U54" s="1"/>
      <c r="V54" s="232"/>
      <c r="W54" s="232"/>
      <c r="X54" s="220"/>
      <c r="Y54" s="220"/>
      <c r="Z54" s="220"/>
      <c r="AA54" s="186"/>
      <c r="AM54" s="184"/>
    </row>
    <row r="55" spans="1:65" ht="14.1" customHeight="1">
      <c r="A55" s="253"/>
      <c r="B55" s="183"/>
      <c r="C55" s="253"/>
      <c r="D55" s="209" t="s">
        <v>580</v>
      </c>
      <c r="E55" s="3146" t="s">
        <v>515</v>
      </c>
      <c r="F55" s="3146"/>
      <c r="G55" s="3146"/>
      <c r="H55" s="3146"/>
      <c r="I55" s="3146"/>
      <c r="J55" s="3146"/>
      <c r="K55" s="3146"/>
      <c r="L55" s="3146"/>
      <c r="M55" s="3146"/>
      <c r="N55" s="3146"/>
      <c r="O55" s="3146"/>
      <c r="P55" s="3146"/>
      <c r="Q55" s="3146"/>
      <c r="R55" s="3146"/>
      <c r="S55" s="3146"/>
      <c r="T55" s="3146"/>
      <c r="U55" s="3146"/>
      <c r="V55" s="3146"/>
      <c r="W55" s="3146"/>
      <c r="X55" s="3146"/>
      <c r="Y55" s="3146"/>
      <c r="Z55" s="3146"/>
      <c r="AA55" s="186"/>
      <c r="AM55" s="184"/>
    </row>
    <row r="56" spans="1:65" ht="14.1" customHeight="1">
      <c r="A56" s="253"/>
      <c r="B56" s="258"/>
      <c r="D56" s="11"/>
      <c r="E56" s="11"/>
      <c r="F56" s="4276" t="s">
        <v>516</v>
      </c>
      <c r="G56" s="4276"/>
      <c r="H56" s="4276"/>
      <c r="I56" s="4276"/>
      <c r="J56" s="4276"/>
      <c r="K56" s="4276"/>
      <c r="L56" s="231"/>
      <c r="M56" s="41"/>
      <c r="N56" s="11"/>
      <c r="O56" s="4276" t="s">
        <v>517</v>
      </c>
      <c r="P56" s="4276"/>
      <c r="Q56" s="4276"/>
      <c r="R56" s="4276"/>
      <c r="S56" s="4276"/>
      <c r="T56" s="4276"/>
      <c r="U56" s="4276"/>
      <c r="V56" s="4276"/>
      <c r="W56" s="4276"/>
      <c r="X56" s="220"/>
      <c r="Y56" s="220"/>
      <c r="Z56" s="220"/>
      <c r="AA56" s="205"/>
      <c r="AM56" s="184"/>
    </row>
    <row r="57" spans="1:65" ht="14.1" customHeight="1">
      <c r="A57" s="253"/>
      <c r="B57" s="183"/>
      <c r="C57" s="53"/>
      <c r="D57" s="11"/>
      <c r="E57" s="11"/>
      <c r="F57" s="4276" t="s">
        <v>518</v>
      </c>
      <c r="G57" s="4276"/>
      <c r="H57" s="4276"/>
      <c r="I57" s="4276"/>
      <c r="J57" s="4276"/>
      <c r="K57" s="4276"/>
      <c r="L57" s="231"/>
      <c r="M57" s="41"/>
      <c r="N57" s="11"/>
      <c r="O57" s="4276" t="s">
        <v>519</v>
      </c>
      <c r="P57" s="4276"/>
      <c r="Q57" s="4276"/>
      <c r="R57" s="4276"/>
      <c r="S57" s="4276"/>
      <c r="T57" s="4276"/>
      <c r="U57" s="4276"/>
      <c r="V57" s="4276"/>
      <c r="W57" s="4276"/>
      <c r="X57" s="220"/>
      <c r="Y57" s="220"/>
      <c r="Z57" s="220"/>
      <c r="AA57" s="205"/>
      <c r="AM57" s="184"/>
    </row>
    <row r="58" spans="1:65" ht="14.1" customHeight="1">
      <c r="A58" s="253"/>
      <c r="B58" s="183"/>
      <c r="C58" s="253"/>
      <c r="D58" s="11"/>
      <c r="E58" s="11"/>
      <c r="F58" s="4276" t="s">
        <v>520</v>
      </c>
      <c r="G58" s="4276"/>
      <c r="H58" s="4276"/>
      <c r="I58" s="4276"/>
      <c r="J58" s="4276"/>
      <c r="K58" s="4276"/>
      <c r="L58" s="231"/>
      <c r="M58" s="11"/>
      <c r="N58" s="11"/>
      <c r="O58" s="11"/>
      <c r="P58" s="11"/>
      <c r="Q58" s="11"/>
      <c r="R58" s="11"/>
      <c r="S58" s="11"/>
      <c r="T58" s="228"/>
      <c r="U58" s="1"/>
      <c r="V58" s="232"/>
      <c r="W58" s="232"/>
      <c r="X58" s="220"/>
      <c r="Y58" s="220"/>
      <c r="Z58" s="220"/>
      <c r="AA58" s="205"/>
      <c r="AM58" s="184"/>
    </row>
    <row r="59" spans="1:65" ht="14.1" customHeight="1">
      <c r="A59" s="253"/>
      <c r="B59" s="183"/>
      <c r="C59" s="253"/>
      <c r="F59" s="4276" t="s">
        <v>162</v>
      </c>
      <c r="G59" s="4276"/>
      <c r="H59" s="4276"/>
      <c r="I59" s="298"/>
      <c r="J59" s="4291"/>
      <c r="K59" s="4291"/>
      <c r="L59" s="4291"/>
      <c r="M59" s="4291"/>
      <c r="N59" s="4291"/>
      <c r="O59" s="4291"/>
      <c r="P59" s="4291"/>
      <c r="Q59" s="4291"/>
      <c r="R59" s="4291"/>
      <c r="S59" s="4291"/>
      <c r="T59" s="4291"/>
      <c r="U59" s="4291"/>
      <c r="V59" s="4291"/>
      <c r="W59" s="4291"/>
      <c r="X59" s="4291"/>
      <c r="Y59" s="4291"/>
      <c r="Z59" s="4291"/>
      <c r="AA59" s="243"/>
      <c r="AB59" s="185"/>
      <c r="AM59" s="184"/>
    </row>
    <row r="60" spans="1:65" ht="14.1" customHeight="1">
      <c r="A60" s="253"/>
      <c r="B60" s="183"/>
      <c r="C60" s="253"/>
      <c r="F60" s="11"/>
      <c r="G60" s="11"/>
      <c r="H60" s="11"/>
      <c r="I60" s="298"/>
      <c r="J60" s="4291"/>
      <c r="K60" s="4291"/>
      <c r="L60" s="4291"/>
      <c r="M60" s="4291"/>
      <c r="N60" s="4291"/>
      <c r="O60" s="4291"/>
      <c r="P60" s="4291"/>
      <c r="Q60" s="4291"/>
      <c r="R60" s="4291"/>
      <c r="S60" s="4291"/>
      <c r="T60" s="4291"/>
      <c r="U60" s="4291"/>
      <c r="V60" s="4291"/>
      <c r="W60" s="4291"/>
      <c r="X60" s="4291"/>
      <c r="Y60" s="4291"/>
      <c r="Z60" s="4291"/>
      <c r="AA60" s="243"/>
      <c r="AB60" s="306"/>
      <c r="AC60" s="193"/>
      <c r="AD60" s="193"/>
      <c r="AE60" s="193"/>
      <c r="AF60" s="193"/>
      <c r="AG60" s="193"/>
      <c r="AH60" s="193"/>
      <c r="AI60" s="193"/>
      <c r="AJ60" s="193"/>
      <c r="AK60" s="253"/>
      <c r="AL60" s="253"/>
      <c r="AM60" s="182"/>
    </row>
    <row r="61" spans="1:65" ht="14.1" customHeight="1" thickBot="1">
      <c r="A61" s="253"/>
      <c r="B61" s="295"/>
      <c r="C61" s="296"/>
      <c r="D61" s="296"/>
      <c r="E61" s="296"/>
      <c r="F61" s="296"/>
      <c r="G61" s="296"/>
      <c r="H61" s="296"/>
      <c r="I61" s="296"/>
      <c r="J61" s="296"/>
      <c r="K61" s="296"/>
      <c r="L61" s="296"/>
      <c r="M61" s="190"/>
      <c r="N61" s="296"/>
      <c r="O61" s="296"/>
      <c r="P61" s="296"/>
      <c r="Q61" s="296"/>
      <c r="R61" s="190"/>
      <c r="S61" s="296"/>
      <c r="T61" s="296"/>
      <c r="U61" s="296"/>
      <c r="V61" s="296"/>
      <c r="W61" s="296"/>
      <c r="X61" s="296"/>
      <c r="Y61" s="296"/>
      <c r="Z61" s="296"/>
      <c r="AA61" s="307"/>
      <c r="AB61" s="296"/>
      <c r="AC61" s="296"/>
      <c r="AD61" s="296"/>
      <c r="AE61" s="296"/>
      <c r="AF61" s="296"/>
      <c r="AG61" s="296"/>
      <c r="AH61" s="296"/>
      <c r="AI61" s="296"/>
      <c r="AJ61" s="296"/>
      <c r="AK61" s="296"/>
      <c r="AL61" s="296"/>
      <c r="AM61" s="202"/>
    </row>
    <row r="62" spans="1:65" ht="14.1" customHeight="1">
      <c r="A62" s="253"/>
      <c r="B62" s="253"/>
      <c r="C62" s="253"/>
      <c r="D62" s="253"/>
      <c r="E62" s="253"/>
      <c r="F62" s="253"/>
      <c r="G62" s="253"/>
      <c r="H62" s="253"/>
      <c r="I62" s="253"/>
      <c r="J62" s="253"/>
      <c r="K62" s="253"/>
      <c r="L62" s="253"/>
      <c r="N62" s="253"/>
      <c r="O62" s="253"/>
      <c r="P62" s="253"/>
      <c r="Q62" s="253"/>
      <c r="S62" s="253"/>
      <c r="T62" s="253"/>
      <c r="U62" s="253"/>
      <c r="V62" s="253"/>
      <c r="W62" s="253"/>
      <c r="X62" s="253"/>
      <c r="Y62" s="253"/>
      <c r="Z62" s="253"/>
      <c r="AA62" s="253"/>
      <c r="AB62" s="253"/>
      <c r="AC62" s="253"/>
      <c r="AD62" s="253"/>
      <c r="AE62" s="253"/>
      <c r="AF62" s="253"/>
      <c r="AG62" s="253"/>
      <c r="AH62" s="253"/>
      <c r="AI62" s="253"/>
      <c r="AJ62" s="253"/>
      <c r="AK62" s="253"/>
      <c r="AL62" s="253"/>
      <c r="AM62" s="194"/>
    </row>
    <row r="63" spans="1:65" ht="14.1" customHeight="1">
      <c r="C63" s="253"/>
      <c r="F63" s="193"/>
      <c r="G63" s="193"/>
      <c r="H63" s="193"/>
      <c r="I63" s="193"/>
      <c r="J63" s="193"/>
      <c r="K63" s="193"/>
      <c r="L63" s="193"/>
      <c r="M63" s="193"/>
      <c r="N63" s="193"/>
      <c r="O63" s="193"/>
      <c r="Q63" s="193"/>
      <c r="R63" s="193"/>
      <c r="U63" s="196"/>
      <c r="X63" s="253"/>
      <c r="Y63" s="253"/>
      <c r="Z63" s="253"/>
      <c r="AA63" s="253"/>
      <c r="AM63" s="194"/>
    </row>
    <row r="64" spans="1:65" ht="14.1" customHeight="1">
      <c r="C64" s="253"/>
      <c r="E64" s="193"/>
      <c r="F64" s="193"/>
      <c r="G64" s="193"/>
      <c r="H64" s="193"/>
      <c r="I64" s="193"/>
      <c r="J64" s="193"/>
      <c r="K64" s="193"/>
      <c r="L64" s="193"/>
      <c r="M64" s="193"/>
      <c r="N64" s="193"/>
      <c r="O64" s="193"/>
      <c r="P64" s="193"/>
      <c r="Q64" s="253"/>
      <c r="R64" s="255"/>
      <c r="S64" s="255"/>
      <c r="T64" s="181"/>
      <c r="U64" s="189"/>
      <c r="V64" s="189"/>
      <c r="W64" s="253"/>
      <c r="X64" s="253"/>
      <c r="Y64" s="253"/>
      <c r="Z64" s="253"/>
      <c r="AM64" s="194"/>
    </row>
    <row r="65" spans="3:27" ht="14.1" customHeight="1">
      <c r="C65" s="253"/>
      <c r="D65" s="193"/>
      <c r="E65" s="193"/>
      <c r="G65" s="193"/>
      <c r="H65" s="193"/>
      <c r="I65" s="193"/>
      <c r="J65" s="193"/>
      <c r="K65" s="193"/>
      <c r="L65" s="193"/>
      <c r="N65" s="193"/>
      <c r="O65" s="193"/>
      <c r="P65" s="193"/>
      <c r="R65" s="195"/>
      <c r="S65" s="195"/>
      <c r="T65" s="195"/>
      <c r="U65" s="195"/>
      <c r="V65" s="195"/>
      <c r="W65" s="195"/>
      <c r="X65" s="195"/>
      <c r="Y65" s="253"/>
      <c r="Z65" s="253"/>
      <c r="AA65" s="253"/>
    </row>
    <row r="66" spans="3:27" ht="14.1" customHeight="1"/>
    <row r="67" spans="3:27" ht="14.1" customHeight="1"/>
    <row r="68" spans="3:27" ht="14.1" customHeight="1"/>
    <row r="69" spans="3:27" ht="14.1" customHeight="1"/>
    <row r="70" spans="3:27" ht="14.1" customHeight="1"/>
    <row r="71" spans="3:27" ht="14.1" customHeight="1"/>
    <row r="72" spans="3:27" ht="14.1" customHeight="1"/>
  </sheetData>
  <sheetProtection algorithmName="SHA-512" hashValue="rMcX7yvfZcZRk1bk2/lnUuSyk2iS/xCpkOGAB5NjVStyAvCMsODHQX4wuyrshVKkZOnv0dys4c7TThUE1bbunw==" saltValue="LV8hJf15LGNgdDrCLU2T8Q==" spinCount="100000" sheet="1" objects="1" scenarios="1"/>
  <mergeCells count="64">
    <mergeCell ref="F59:H59"/>
    <mergeCell ref="J59:Z60"/>
    <mergeCell ref="AC49:AL50"/>
    <mergeCell ref="E51:Z51"/>
    <mergeCell ref="AC51:AL51"/>
    <mergeCell ref="AC52:AL53"/>
    <mergeCell ref="E53:Z53"/>
    <mergeCell ref="E55:Z55"/>
    <mergeCell ref="F56:K56"/>
    <mergeCell ref="O56:W56"/>
    <mergeCell ref="F57:K57"/>
    <mergeCell ref="O57:W57"/>
    <mergeCell ref="F58:K58"/>
    <mergeCell ref="AC35:AL35"/>
    <mergeCell ref="E36:Z37"/>
    <mergeCell ref="AC36:AL38"/>
    <mergeCell ref="B40:C40"/>
    <mergeCell ref="D40:Z40"/>
    <mergeCell ref="AC40:AL40"/>
    <mergeCell ref="F32:Z33"/>
    <mergeCell ref="B35:C35"/>
    <mergeCell ref="D35:Z35"/>
    <mergeCell ref="B49:C49"/>
    <mergeCell ref="D49:Z49"/>
    <mergeCell ref="B43:C43"/>
    <mergeCell ref="D43:Z43"/>
    <mergeCell ref="E44:Z44"/>
    <mergeCell ref="F45:Z45"/>
    <mergeCell ref="F46:Z47"/>
    <mergeCell ref="AB15:AM16"/>
    <mergeCell ref="E16:Z16"/>
    <mergeCell ref="D25:Z25"/>
    <mergeCell ref="E26:Z27"/>
    <mergeCell ref="E29:Z30"/>
    <mergeCell ref="AB17:AM19"/>
    <mergeCell ref="E19:Z20"/>
    <mergeCell ref="AB20:AM21"/>
    <mergeCell ref="B22:C22"/>
    <mergeCell ref="D22:Z23"/>
    <mergeCell ref="AC22:AL22"/>
    <mergeCell ref="AC23:AL23"/>
    <mergeCell ref="AC7:AL7"/>
    <mergeCell ref="AC8:AL8"/>
    <mergeCell ref="B9:C9"/>
    <mergeCell ref="D9:Z10"/>
    <mergeCell ref="AB9:AM10"/>
    <mergeCell ref="D11:Z11"/>
    <mergeCell ref="AB11:AM14"/>
    <mergeCell ref="E12:Z12"/>
    <mergeCell ref="E13:J13"/>
    <mergeCell ref="M13:P13"/>
    <mergeCell ref="S13:U13"/>
    <mergeCell ref="X13:Z13"/>
    <mergeCell ref="E14:J14"/>
    <mergeCell ref="M14:P14"/>
    <mergeCell ref="S14:U14"/>
    <mergeCell ref="A1:AM1"/>
    <mergeCell ref="B3:AA3"/>
    <mergeCell ref="AB3:AM3"/>
    <mergeCell ref="B5:C5"/>
    <mergeCell ref="D5:Z5"/>
    <mergeCell ref="AC5:AL6"/>
    <mergeCell ref="B6:C6"/>
    <mergeCell ref="D6:Z6"/>
  </mergeCells>
  <phoneticPr fontId="4"/>
  <conditionalFormatting sqref="F32">
    <cfRule type="containsBlanks" dxfId="74" priority="3">
      <formula>LEN(TRIM(F32))=0</formula>
    </cfRule>
  </conditionalFormatting>
  <conditionalFormatting sqref="F46">
    <cfRule type="containsBlanks" dxfId="73" priority="2">
      <formula>LEN(TRIM(F46))=0</formula>
    </cfRule>
  </conditionalFormatting>
  <conditionalFormatting sqref="J59">
    <cfRule type="containsBlanks" dxfId="72" priority="1">
      <formula>LEN(TRIM(J59))=0</formula>
    </cfRule>
  </conditionalFormatting>
  <printOptions horizontalCentered="1"/>
  <pageMargins left="0.70866141732283472" right="0.31496062992125984" top="0.39370078740157483" bottom="0.39370078740157483" header="0.51181102362204722" footer="0.51181102362204722"/>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176577" r:id="rId4" name="Check Box 1">
              <controlPr defaultSize="0" autoFill="0" autoLine="0" autoPict="0">
                <anchor moveWithCells="1" sizeWithCells="1">
                  <from>
                    <xdr:col>18</xdr:col>
                    <xdr:colOff>171450</xdr:colOff>
                    <xdr:row>39</xdr:row>
                    <xdr:rowOff>152400</xdr:rowOff>
                  </from>
                  <to>
                    <xdr:col>22</xdr:col>
                    <xdr:colOff>114300</xdr:colOff>
                    <xdr:row>41</xdr:row>
                    <xdr:rowOff>57150</xdr:rowOff>
                  </to>
                </anchor>
              </controlPr>
            </control>
          </mc:Choice>
        </mc:AlternateContent>
        <mc:AlternateContent xmlns:mc="http://schemas.openxmlformats.org/markup-compatibility/2006">
          <mc:Choice Requires="x14">
            <control shapeId="1176578" r:id="rId5" name="Check Box 2">
              <controlPr defaultSize="0" autoFill="0" autoLine="0" autoPict="0">
                <anchor moveWithCells="1" sizeWithCells="1">
                  <from>
                    <xdr:col>22</xdr:col>
                    <xdr:colOff>142875</xdr:colOff>
                    <xdr:row>39</xdr:row>
                    <xdr:rowOff>152400</xdr:rowOff>
                  </from>
                  <to>
                    <xdr:col>26</xdr:col>
                    <xdr:colOff>76200</xdr:colOff>
                    <xdr:row>41</xdr:row>
                    <xdr:rowOff>57150</xdr:rowOff>
                  </to>
                </anchor>
              </controlPr>
            </control>
          </mc:Choice>
        </mc:AlternateContent>
        <mc:AlternateContent xmlns:mc="http://schemas.openxmlformats.org/markup-compatibility/2006">
          <mc:Choice Requires="x14">
            <control shapeId="1176579" r:id="rId6" name="Check Box 3">
              <controlPr defaultSize="0" autoFill="0" autoLine="0" autoPict="0">
                <anchor moveWithCells="1" sizeWithCells="1">
                  <from>
                    <xdr:col>18</xdr:col>
                    <xdr:colOff>171450</xdr:colOff>
                    <xdr:row>15</xdr:row>
                    <xdr:rowOff>133350</xdr:rowOff>
                  </from>
                  <to>
                    <xdr:col>22</xdr:col>
                    <xdr:colOff>114300</xdr:colOff>
                    <xdr:row>17</xdr:row>
                    <xdr:rowOff>38100</xdr:rowOff>
                  </to>
                </anchor>
              </controlPr>
            </control>
          </mc:Choice>
        </mc:AlternateContent>
        <mc:AlternateContent xmlns:mc="http://schemas.openxmlformats.org/markup-compatibility/2006">
          <mc:Choice Requires="x14">
            <control shapeId="1176580" r:id="rId7" name="Check Box 4">
              <controlPr defaultSize="0" autoFill="0" autoLine="0" autoPict="0">
                <anchor moveWithCells="1" sizeWithCells="1">
                  <from>
                    <xdr:col>22</xdr:col>
                    <xdr:colOff>142875</xdr:colOff>
                    <xdr:row>15</xdr:row>
                    <xdr:rowOff>133350</xdr:rowOff>
                  </from>
                  <to>
                    <xdr:col>26</xdr:col>
                    <xdr:colOff>76200</xdr:colOff>
                    <xdr:row>17</xdr:row>
                    <xdr:rowOff>38100</xdr:rowOff>
                  </to>
                </anchor>
              </controlPr>
            </control>
          </mc:Choice>
        </mc:AlternateContent>
        <mc:AlternateContent xmlns:mc="http://schemas.openxmlformats.org/markup-compatibility/2006">
          <mc:Choice Requires="x14">
            <control shapeId="1176581" r:id="rId8" name="Check Box 27">
              <controlPr defaultSize="0" autoFill="0" autoLine="0" autoPict="0">
                <anchor moveWithCells="1">
                  <from>
                    <xdr:col>10</xdr:col>
                    <xdr:colOff>171450</xdr:colOff>
                    <xdr:row>11</xdr:row>
                    <xdr:rowOff>161925</xdr:rowOff>
                  </from>
                  <to>
                    <xdr:col>13</xdr:col>
                    <xdr:colOff>9525</xdr:colOff>
                    <xdr:row>13</xdr:row>
                    <xdr:rowOff>0</xdr:rowOff>
                  </to>
                </anchor>
              </controlPr>
            </control>
          </mc:Choice>
        </mc:AlternateContent>
        <mc:AlternateContent xmlns:mc="http://schemas.openxmlformats.org/markup-compatibility/2006">
          <mc:Choice Requires="x14">
            <control shapeId="1176582" r:id="rId9" name="Check Box 6">
              <controlPr defaultSize="0" autoFill="0" autoLine="0" autoPict="0">
                <anchor moveWithCells="1">
                  <from>
                    <xdr:col>16</xdr:col>
                    <xdr:colOff>171450</xdr:colOff>
                    <xdr:row>11</xdr:row>
                    <xdr:rowOff>161925</xdr:rowOff>
                  </from>
                  <to>
                    <xdr:col>19</xdr:col>
                    <xdr:colOff>9525</xdr:colOff>
                    <xdr:row>13</xdr:row>
                    <xdr:rowOff>0</xdr:rowOff>
                  </to>
                </anchor>
              </controlPr>
            </control>
          </mc:Choice>
        </mc:AlternateContent>
        <mc:AlternateContent xmlns:mc="http://schemas.openxmlformats.org/markup-compatibility/2006">
          <mc:Choice Requires="x14">
            <control shapeId="1176583" r:id="rId10" name="Check Box 7">
              <controlPr defaultSize="0" autoFill="0" autoLine="0" autoPict="0">
                <anchor moveWithCells="1">
                  <from>
                    <xdr:col>21</xdr:col>
                    <xdr:colOff>171450</xdr:colOff>
                    <xdr:row>11</xdr:row>
                    <xdr:rowOff>161925</xdr:rowOff>
                  </from>
                  <to>
                    <xdr:col>24</xdr:col>
                    <xdr:colOff>9525</xdr:colOff>
                    <xdr:row>13</xdr:row>
                    <xdr:rowOff>0</xdr:rowOff>
                  </to>
                </anchor>
              </controlPr>
            </control>
          </mc:Choice>
        </mc:AlternateContent>
        <mc:AlternateContent xmlns:mc="http://schemas.openxmlformats.org/markup-compatibility/2006">
          <mc:Choice Requires="x14">
            <control shapeId="1176584" r:id="rId11" name="Check Box 8">
              <controlPr defaultSize="0" autoFill="0" autoLine="0" autoPict="0">
                <anchor moveWithCells="1">
                  <from>
                    <xdr:col>10</xdr:col>
                    <xdr:colOff>171450</xdr:colOff>
                    <xdr:row>12</xdr:row>
                    <xdr:rowOff>152400</xdr:rowOff>
                  </from>
                  <to>
                    <xdr:col>13</xdr:col>
                    <xdr:colOff>9525</xdr:colOff>
                    <xdr:row>13</xdr:row>
                    <xdr:rowOff>161925</xdr:rowOff>
                  </to>
                </anchor>
              </controlPr>
            </control>
          </mc:Choice>
        </mc:AlternateContent>
        <mc:AlternateContent xmlns:mc="http://schemas.openxmlformats.org/markup-compatibility/2006">
          <mc:Choice Requires="x14">
            <control shapeId="1176585" r:id="rId12" name="Check Box 9">
              <controlPr defaultSize="0" autoFill="0" autoLine="0" autoPict="0">
                <anchor moveWithCells="1">
                  <from>
                    <xdr:col>17</xdr:col>
                    <xdr:colOff>0</xdr:colOff>
                    <xdr:row>12</xdr:row>
                    <xdr:rowOff>161925</xdr:rowOff>
                  </from>
                  <to>
                    <xdr:col>19</xdr:col>
                    <xdr:colOff>38100</xdr:colOff>
                    <xdr:row>14</xdr:row>
                    <xdr:rowOff>28575</xdr:rowOff>
                  </to>
                </anchor>
              </controlPr>
            </control>
          </mc:Choice>
        </mc:AlternateContent>
        <mc:AlternateContent xmlns:mc="http://schemas.openxmlformats.org/markup-compatibility/2006">
          <mc:Choice Requires="x14">
            <control shapeId="1176586" r:id="rId13" name="Check Box 10">
              <controlPr defaultSize="0" autoFill="0" autoLine="0" autoPict="0">
                <anchor moveWithCells="1" sizeWithCells="1">
                  <from>
                    <xdr:col>18</xdr:col>
                    <xdr:colOff>171450</xdr:colOff>
                    <xdr:row>33</xdr:row>
                    <xdr:rowOff>142875</xdr:rowOff>
                  </from>
                  <to>
                    <xdr:col>22</xdr:col>
                    <xdr:colOff>114300</xdr:colOff>
                    <xdr:row>35</xdr:row>
                    <xdr:rowOff>19050</xdr:rowOff>
                  </to>
                </anchor>
              </controlPr>
            </control>
          </mc:Choice>
        </mc:AlternateContent>
        <mc:AlternateContent xmlns:mc="http://schemas.openxmlformats.org/markup-compatibility/2006">
          <mc:Choice Requires="x14">
            <control shapeId="1176587" r:id="rId14" name="Check Box 11">
              <controlPr defaultSize="0" autoFill="0" autoLine="0" autoPict="0">
                <anchor moveWithCells="1" sizeWithCells="1">
                  <from>
                    <xdr:col>22</xdr:col>
                    <xdr:colOff>142875</xdr:colOff>
                    <xdr:row>33</xdr:row>
                    <xdr:rowOff>142875</xdr:rowOff>
                  </from>
                  <to>
                    <xdr:col>26</xdr:col>
                    <xdr:colOff>76200</xdr:colOff>
                    <xdr:row>35</xdr:row>
                    <xdr:rowOff>19050</xdr:rowOff>
                  </to>
                </anchor>
              </controlPr>
            </control>
          </mc:Choice>
        </mc:AlternateContent>
        <mc:AlternateContent xmlns:mc="http://schemas.openxmlformats.org/markup-compatibility/2006">
          <mc:Choice Requires="x14">
            <control shapeId="1176588" r:id="rId15" name="Check Box 12">
              <controlPr defaultSize="0" autoFill="0" autoLine="0" autoPict="0">
                <anchor moveWithCells="1" sizeWithCells="1">
                  <from>
                    <xdr:col>18</xdr:col>
                    <xdr:colOff>171450</xdr:colOff>
                    <xdr:row>18</xdr:row>
                    <xdr:rowOff>133350</xdr:rowOff>
                  </from>
                  <to>
                    <xdr:col>22</xdr:col>
                    <xdr:colOff>114300</xdr:colOff>
                    <xdr:row>20</xdr:row>
                    <xdr:rowOff>38100</xdr:rowOff>
                  </to>
                </anchor>
              </controlPr>
            </control>
          </mc:Choice>
        </mc:AlternateContent>
        <mc:AlternateContent xmlns:mc="http://schemas.openxmlformats.org/markup-compatibility/2006">
          <mc:Choice Requires="x14">
            <control shapeId="1176589" r:id="rId16" name="Check Box 13">
              <controlPr defaultSize="0" autoFill="0" autoLine="0" autoPict="0">
                <anchor moveWithCells="1" sizeWithCells="1">
                  <from>
                    <xdr:col>22</xdr:col>
                    <xdr:colOff>142875</xdr:colOff>
                    <xdr:row>18</xdr:row>
                    <xdr:rowOff>133350</xdr:rowOff>
                  </from>
                  <to>
                    <xdr:col>26</xdr:col>
                    <xdr:colOff>76200</xdr:colOff>
                    <xdr:row>20</xdr:row>
                    <xdr:rowOff>38100</xdr:rowOff>
                  </to>
                </anchor>
              </controlPr>
            </control>
          </mc:Choice>
        </mc:AlternateContent>
        <mc:AlternateContent xmlns:mc="http://schemas.openxmlformats.org/markup-compatibility/2006">
          <mc:Choice Requires="x14">
            <control shapeId="1176590" r:id="rId17" name="Check Box 14">
              <controlPr defaultSize="0" autoFill="0" autoLine="0" autoPict="0">
                <anchor moveWithCells="1" sizeWithCells="1">
                  <from>
                    <xdr:col>13</xdr:col>
                    <xdr:colOff>123825</xdr:colOff>
                    <xdr:row>22</xdr:row>
                    <xdr:rowOff>142875</xdr:rowOff>
                  </from>
                  <to>
                    <xdr:col>17</xdr:col>
                    <xdr:colOff>66675</xdr:colOff>
                    <xdr:row>24</xdr:row>
                    <xdr:rowOff>47625</xdr:rowOff>
                  </to>
                </anchor>
              </controlPr>
            </control>
          </mc:Choice>
        </mc:AlternateContent>
        <mc:AlternateContent xmlns:mc="http://schemas.openxmlformats.org/markup-compatibility/2006">
          <mc:Choice Requires="x14">
            <control shapeId="1176591" r:id="rId18" name="Check Box 15">
              <controlPr defaultSize="0" autoFill="0" autoLine="0" autoPict="0">
                <anchor moveWithCells="1" sizeWithCells="1">
                  <from>
                    <xdr:col>17</xdr:col>
                    <xdr:colOff>95250</xdr:colOff>
                    <xdr:row>22</xdr:row>
                    <xdr:rowOff>142875</xdr:rowOff>
                  </from>
                  <to>
                    <xdr:col>21</xdr:col>
                    <xdr:colOff>47625</xdr:colOff>
                    <xdr:row>24</xdr:row>
                    <xdr:rowOff>47625</xdr:rowOff>
                  </to>
                </anchor>
              </controlPr>
            </control>
          </mc:Choice>
        </mc:AlternateContent>
        <mc:AlternateContent xmlns:mc="http://schemas.openxmlformats.org/markup-compatibility/2006">
          <mc:Choice Requires="x14">
            <control shapeId="1176592" r:id="rId19" name="Check Box 16">
              <controlPr defaultSize="0" autoFill="0" autoLine="0" autoPict="0">
                <anchor moveWithCells="1" sizeWithCells="1">
                  <from>
                    <xdr:col>21</xdr:col>
                    <xdr:colOff>114300</xdr:colOff>
                    <xdr:row>22</xdr:row>
                    <xdr:rowOff>142875</xdr:rowOff>
                  </from>
                  <to>
                    <xdr:col>25</xdr:col>
                    <xdr:colOff>66675</xdr:colOff>
                    <xdr:row>24</xdr:row>
                    <xdr:rowOff>47625</xdr:rowOff>
                  </to>
                </anchor>
              </controlPr>
            </control>
          </mc:Choice>
        </mc:AlternateContent>
        <mc:AlternateContent xmlns:mc="http://schemas.openxmlformats.org/markup-compatibility/2006">
          <mc:Choice Requires="x14">
            <control shapeId="1176593" r:id="rId20" name="Check Box 17">
              <controlPr defaultSize="0" autoFill="0" autoLine="0" autoPict="0">
                <anchor moveWithCells="1">
                  <from>
                    <xdr:col>18</xdr:col>
                    <xdr:colOff>171450</xdr:colOff>
                    <xdr:row>28</xdr:row>
                    <xdr:rowOff>133350</xdr:rowOff>
                  </from>
                  <to>
                    <xdr:col>22</xdr:col>
                    <xdr:colOff>114300</xdr:colOff>
                    <xdr:row>30</xdr:row>
                    <xdr:rowOff>38100</xdr:rowOff>
                  </to>
                </anchor>
              </controlPr>
            </control>
          </mc:Choice>
        </mc:AlternateContent>
        <mc:AlternateContent xmlns:mc="http://schemas.openxmlformats.org/markup-compatibility/2006">
          <mc:Choice Requires="x14">
            <control shapeId="1176594" r:id="rId21" name="Check Box 18">
              <controlPr defaultSize="0" autoFill="0" autoLine="0" autoPict="0">
                <anchor moveWithCells="1">
                  <from>
                    <xdr:col>22</xdr:col>
                    <xdr:colOff>142875</xdr:colOff>
                    <xdr:row>28</xdr:row>
                    <xdr:rowOff>133350</xdr:rowOff>
                  </from>
                  <to>
                    <xdr:col>26</xdr:col>
                    <xdr:colOff>76200</xdr:colOff>
                    <xdr:row>30</xdr:row>
                    <xdr:rowOff>38100</xdr:rowOff>
                  </to>
                </anchor>
              </controlPr>
            </control>
          </mc:Choice>
        </mc:AlternateContent>
        <mc:AlternateContent xmlns:mc="http://schemas.openxmlformats.org/markup-compatibility/2006">
          <mc:Choice Requires="x14">
            <control shapeId="1176595" r:id="rId22" name="Check Box 19">
              <controlPr defaultSize="0" autoFill="0" autoLine="0" autoPict="0">
                <anchor moveWithCells="1" sizeWithCells="1">
                  <from>
                    <xdr:col>18</xdr:col>
                    <xdr:colOff>171450</xdr:colOff>
                    <xdr:row>25</xdr:row>
                    <xdr:rowOff>123825</xdr:rowOff>
                  </from>
                  <to>
                    <xdr:col>22</xdr:col>
                    <xdr:colOff>114300</xdr:colOff>
                    <xdr:row>27</xdr:row>
                    <xdr:rowOff>28575</xdr:rowOff>
                  </to>
                </anchor>
              </controlPr>
            </control>
          </mc:Choice>
        </mc:AlternateContent>
        <mc:AlternateContent xmlns:mc="http://schemas.openxmlformats.org/markup-compatibility/2006">
          <mc:Choice Requires="x14">
            <control shapeId="1176596" r:id="rId23" name="Check Box 20">
              <controlPr defaultSize="0" autoFill="0" autoLine="0" autoPict="0">
                <anchor moveWithCells="1" sizeWithCells="1">
                  <from>
                    <xdr:col>22</xdr:col>
                    <xdr:colOff>142875</xdr:colOff>
                    <xdr:row>25</xdr:row>
                    <xdr:rowOff>123825</xdr:rowOff>
                  </from>
                  <to>
                    <xdr:col>26</xdr:col>
                    <xdr:colOff>76200</xdr:colOff>
                    <xdr:row>27</xdr:row>
                    <xdr:rowOff>28575</xdr:rowOff>
                  </to>
                </anchor>
              </controlPr>
            </control>
          </mc:Choice>
        </mc:AlternateContent>
        <mc:AlternateContent xmlns:mc="http://schemas.openxmlformats.org/markup-compatibility/2006">
          <mc:Choice Requires="x14">
            <control shapeId="1176597" r:id="rId24" name="Check Box 21">
              <controlPr defaultSize="0" autoFill="0" autoLine="0" autoPict="0">
                <anchor moveWithCells="1" sizeWithCells="1">
                  <from>
                    <xdr:col>18</xdr:col>
                    <xdr:colOff>171450</xdr:colOff>
                    <xdr:row>41</xdr:row>
                    <xdr:rowOff>142875</xdr:rowOff>
                  </from>
                  <to>
                    <xdr:col>22</xdr:col>
                    <xdr:colOff>114300</xdr:colOff>
                    <xdr:row>43</xdr:row>
                    <xdr:rowOff>47625</xdr:rowOff>
                  </to>
                </anchor>
              </controlPr>
            </control>
          </mc:Choice>
        </mc:AlternateContent>
        <mc:AlternateContent xmlns:mc="http://schemas.openxmlformats.org/markup-compatibility/2006">
          <mc:Choice Requires="x14">
            <control shapeId="1176598" r:id="rId25" name="Check Box 22">
              <controlPr defaultSize="0" autoFill="0" autoLine="0" autoPict="0">
                <anchor moveWithCells="1" sizeWithCells="1">
                  <from>
                    <xdr:col>22</xdr:col>
                    <xdr:colOff>142875</xdr:colOff>
                    <xdr:row>41</xdr:row>
                    <xdr:rowOff>142875</xdr:rowOff>
                  </from>
                  <to>
                    <xdr:col>26</xdr:col>
                    <xdr:colOff>76200</xdr:colOff>
                    <xdr:row>43</xdr:row>
                    <xdr:rowOff>47625</xdr:rowOff>
                  </to>
                </anchor>
              </controlPr>
            </control>
          </mc:Choice>
        </mc:AlternateContent>
        <mc:AlternateContent xmlns:mc="http://schemas.openxmlformats.org/markup-compatibility/2006">
          <mc:Choice Requires="x14">
            <control shapeId="1176599" r:id="rId26" name="Check Box 23">
              <controlPr defaultSize="0" autoFill="0" autoLine="0" autoPict="0">
                <anchor moveWithCells="1" sizeWithCells="1">
                  <from>
                    <xdr:col>18</xdr:col>
                    <xdr:colOff>171450</xdr:colOff>
                    <xdr:row>36</xdr:row>
                    <xdr:rowOff>0</xdr:rowOff>
                  </from>
                  <to>
                    <xdr:col>22</xdr:col>
                    <xdr:colOff>114300</xdr:colOff>
                    <xdr:row>37</xdr:row>
                    <xdr:rowOff>47625</xdr:rowOff>
                  </to>
                </anchor>
              </controlPr>
            </control>
          </mc:Choice>
        </mc:AlternateContent>
        <mc:AlternateContent xmlns:mc="http://schemas.openxmlformats.org/markup-compatibility/2006">
          <mc:Choice Requires="x14">
            <control shapeId="1176600" r:id="rId27" name="Check Box 24">
              <controlPr defaultSize="0" autoFill="0" autoLine="0" autoPict="0">
                <anchor moveWithCells="1" sizeWithCells="1">
                  <from>
                    <xdr:col>22</xdr:col>
                    <xdr:colOff>142875</xdr:colOff>
                    <xdr:row>36</xdr:row>
                    <xdr:rowOff>0</xdr:rowOff>
                  </from>
                  <to>
                    <xdr:col>26</xdr:col>
                    <xdr:colOff>76200</xdr:colOff>
                    <xdr:row>37</xdr:row>
                    <xdr:rowOff>47625</xdr:rowOff>
                  </to>
                </anchor>
              </controlPr>
            </control>
          </mc:Choice>
        </mc:AlternateContent>
        <mc:AlternateContent xmlns:mc="http://schemas.openxmlformats.org/markup-compatibility/2006">
          <mc:Choice Requires="x14">
            <control shapeId="1176601" r:id="rId28" name="Check Box 25">
              <controlPr defaultSize="0" autoFill="0" autoLine="0" autoPict="0">
                <anchor moveWithCells="1" sizeWithCells="1">
                  <from>
                    <xdr:col>18</xdr:col>
                    <xdr:colOff>171450</xdr:colOff>
                    <xdr:row>42</xdr:row>
                    <xdr:rowOff>152400</xdr:rowOff>
                  </from>
                  <to>
                    <xdr:col>22</xdr:col>
                    <xdr:colOff>114300</xdr:colOff>
                    <xdr:row>44</xdr:row>
                    <xdr:rowOff>57150</xdr:rowOff>
                  </to>
                </anchor>
              </controlPr>
            </control>
          </mc:Choice>
        </mc:AlternateContent>
        <mc:AlternateContent xmlns:mc="http://schemas.openxmlformats.org/markup-compatibility/2006">
          <mc:Choice Requires="x14">
            <control shapeId="1176602" r:id="rId29" name="Check Box 26">
              <controlPr defaultSize="0" autoFill="0" autoLine="0" autoPict="0">
                <anchor moveWithCells="1" sizeWithCells="1">
                  <from>
                    <xdr:col>22</xdr:col>
                    <xdr:colOff>142875</xdr:colOff>
                    <xdr:row>42</xdr:row>
                    <xdr:rowOff>152400</xdr:rowOff>
                  </from>
                  <to>
                    <xdr:col>26</xdr:col>
                    <xdr:colOff>76200</xdr:colOff>
                    <xdr:row>44</xdr:row>
                    <xdr:rowOff>57150</xdr:rowOff>
                  </to>
                </anchor>
              </controlPr>
            </control>
          </mc:Choice>
        </mc:AlternateContent>
        <mc:AlternateContent xmlns:mc="http://schemas.openxmlformats.org/markup-compatibility/2006">
          <mc:Choice Requires="x14">
            <control shapeId="1176603" r:id="rId30" name="Check Box 27">
              <controlPr defaultSize="0" autoFill="0" autoLine="0" autoPict="0">
                <anchor moveWithCells="1" sizeWithCells="1">
                  <from>
                    <xdr:col>18</xdr:col>
                    <xdr:colOff>171450</xdr:colOff>
                    <xdr:row>47</xdr:row>
                    <xdr:rowOff>123825</xdr:rowOff>
                  </from>
                  <to>
                    <xdr:col>22</xdr:col>
                    <xdr:colOff>114300</xdr:colOff>
                    <xdr:row>49</xdr:row>
                    <xdr:rowOff>28575</xdr:rowOff>
                  </to>
                </anchor>
              </controlPr>
            </control>
          </mc:Choice>
        </mc:AlternateContent>
        <mc:AlternateContent xmlns:mc="http://schemas.openxmlformats.org/markup-compatibility/2006">
          <mc:Choice Requires="x14">
            <control shapeId="1176604" r:id="rId31" name="Check Box 28">
              <controlPr defaultSize="0" autoFill="0" autoLine="0" autoPict="0">
                <anchor moveWithCells="1" sizeWithCells="1">
                  <from>
                    <xdr:col>22</xdr:col>
                    <xdr:colOff>142875</xdr:colOff>
                    <xdr:row>47</xdr:row>
                    <xdr:rowOff>123825</xdr:rowOff>
                  </from>
                  <to>
                    <xdr:col>26</xdr:col>
                    <xdr:colOff>76200</xdr:colOff>
                    <xdr:row>49</xdr:row>
                    <xdr:rowOff>28575</xdr:rowOff>
                  </to>
                </anchor>
              </controlPr>
            </control>
          </mc:Choice>
        </mc:AlternateContent>
        <mc:AlternateContent xmlns:mc="http://schemas.openxmlformats.org/markup-compatibility/2006">
          <mc:Choice Requires="x14">
            <control shapeId="1176605" r:id="rId32" name="Check Box 29">
              <controlPr defaultSize="0" autoFill="0" autoLine="0" autoPict="0">
                <anchor moveWithCells="1">
                  <from>
                    <xdr:col>4</xdr:col>
                    <xdr:colOff>0</xdr:colOff>
                    <xdr:row>58</xdr:row>
                    <xdr:rowOff>0</xdr:rowOff>
                  </from>
                  <to>
                    <xdr:col>5</xdr:col>
                    <xdr:colOff>28575</xdr:colOff>
                    <xdr:row>59</xdr:row>
                    <xdr:rowOff>9525</xdr:rowOff>
                  </to>
                </anchor>
              </controlPr>
            </control>
          </mc:Choice>
        </mc:AlternateContent>
        <mc:AlternateContent xmlns:mc="http://schemas.openxmlformats.org/markup-compatibility/2006">
          <mc:Choice Requires="x14">
            <control shapeId="1176606" r:id="rId33" name="Check Box 30">
              <controlPr defaultSize="0" autoFill="0" autoLine="0" autoPict="0">
                <anchor moveWithCells="1">
                  <from>
                    <xdr:col>4</xdr:col>
                    <xdr:colOff>0</xdr:colOff>
                    <xdr:row>55</xdr:row>
                    <xdr:rowOff>0</xdr:rowOff>
                  </from>
                  <to>
                    <xdr:col>5</xdr:col>
                    <xdr:colOff>28575</xdr:colOff>
                    <xdr:row>56</xdr:row>
                    <xdr:rowOff>9525</xdr:rowOff>
                  </to>
                </anchor>
              </controlPr>
            </control>
          </mc:Choice>
        </mc:AlternateContent>
        <mc:AlternateContent xmlns:mc="http://schemas.openxmlformats.org/markup-compatibility/2006">
          <mc:Choice Requires="x14">
            <control shapeId="1176607" r:id="rId34" name="Check Box 31">
              <controlPr defaultSize="0" autoFill="0" autoLine="0" autoPict="0">
                <anchor moveWithCells="1">
                  <from>
                    <xdr:col>4</xdr:col>
                    <xdr:colOff>0</xdr:colOff>
                    <xdr:row>56</xdr:row>
                    <xdr:rowOff>0</xdr:rowOff>
                  </from>
                  <to>
                    <xdr:col>5</xdr:col>
                    <xdr:colOff>28575</xdr:colOff>
                    <xdr:row>57</xdr:row>
                    <xdr:rowOff>9525</xdr:rowOff>
                  </to>
                </anchor>
              </controlPr>
            </control>
          </mc:Choice>
        </mc:AlternateContent>
        <mc:AlternateContent xmlns:mc="http://schemas.openxmlformats.org/markup-compatibility/2006">
          <mc:Choice Requires="x14">
            <control shapeId="1176608" r:id="rId35" name="Check Box 32">
              <controlPr defaultSize="0" autoFill="0" autoLine="0" autoPict="0">
                <anchor moveWithCells="1">
                  <from>
                    <xdr:col>4</xdr:col>
                    <xdr:colOff>0</xdr:colOff>
                    <xdr:row>57</xdr:row>
                    <xdr:rowOff>0</xdr:rowOff>
                  </from>
                  <to>
                    <xdr:col>5</xdr:col>
                    <xdr:colOff>28575</xdr:colOff>
                    <xdr:row>58</xdr:row>
                    <xdr:rowOff>9525</xdr:rowOff>
                  </to>
                </anchor>
              </controlPr>
            </control>
          </mc:Choice>
        </mc:AlternateContent>
        <mc:AlternateContent xmlns:mc="http://schemas.openxmlformats.org/markup-compatibility/2006">
          <mc:Choice Requires="x14">
            <control shapeId="1176609" r:id="rId36" name="Check Box 33">
              <controlPr defaultSize="0" autoFill="0" autoLine="0" autoPict="0">
                <anchor moveWithCells="1">
                  <from>
                    <xdr:col>13</xdr:col>
                    <xdr:colOff>0</xdr:colOff>
                    <xdr:row>55</xdr:row>
                    <xdr:rowOff>0</xdr:rowOff>
                  </from>
                  <to>
                    <xdr:col>14</xdr:col>
                    <xdr:colOff>28575</xdr:colOff>
                    <xdr:row>56</xdr:row>
                    <xdr:rowOff>9525</xdr:rowOff>
                  </to>
                </anchor>
              </controlPr>
            </control>
          </mc:Choice>
        </mc:AlternateContent>
        <mc:AlternateContent xmlns:mc="http://schemas.openxmlformats.org/markup-compatibility/2006">
          <mc:Choice Requires="x14">
            <control shapeId="1176610" r:id="rId37" name="Check Box 34">
              <controlPr defaultSize="0" autoFill="0" autoLine="0" autoPict="0">
                <anchor moveWithCells="1">
                  <from>
                    <xdr:col>13</xdr:col>
                    <xdr:colOff>0</xdr:colOff>
                    <xdr:row>56</xdr:row>
                    <xdr:rowOff>0</xdr:rowOff>
                  </from>
                  <to>
                    <xdr:col>14</xdr:col>
                    <xdr:colOff>28575</xdr:colOff>
                    <xdr:row>57</xdr:row>
                    <xdr:rowOff>9525</xdr:rowOff>
                  </to>
                </anchor>
              </controlPr>
            </control>
          </mc:Choice>
        </mc:AlternateContent>
        <mc:AlternateContent xmlns:mc="http://schemas.openxmlformats.org/markup-compatibility/2006">
          <mc:Choice Requires="x14">
            <control shapeId="1176611" r:id="rId38" name="Check Box 35">
              <controlPr defaultSize="0" autoFill="0" autoLine="0" autoPict="0">
                <anchor moveWithCells="1" sizeWithCells="1">
                  <from>
                    <xdr:col>18</xdr:col>
                    <xdr:colOff>171450</xdr:colOff>
                    <xdr:row>5</xdr:row>
                    <xdr:rowOff>133350</xdr:rowOff>
                  </from>
                  <to>
                    <xdr:col>22</xdr:col>
                    <xdr:colOff>114300</xdr:colOff>
                    <xdr:row>7</xdr:row>
                    <xdr:rowOff>38100</xdr:rowOff>
                  </to>
                </anchor>
              </controlPr>
            </control>
          </mc:Choice>
        </mc:AlternateContent>
        <mc:AlternateContent xmlns:mc="http://schemas.openxmlformats.org/markup-compatibility/2006">
          <mc:Choice Requires="x14">
            <control shapeId="1176612" r:id="rId39" name="Check Box 36">
              <controlPr defaultSize="0" autoFill="0" autoLine="0" autoPict="0">
                <anchor moveWithCells="1" sizeWithCells="1">
                  <from>
                    <xdr:col>22</xdr:col>
                    <xdr:colOff>142875</xdr:colOff>
                    <xdr:row>5</xdr:row>
                    <xdr:rowOff>133350</xdr:rowOff>
                  </from>
                  <to>
                    <xdr:col>26</xdr:col>
                    <xdr:colOff>76200</xdr:colOff>
                    <xdr:row>7</xdr:row>
                    <xdr:rowOff>38100</xdr:rowOff>
                  </to>
                </anchor>
              </controlPr>
            </control>
          </mc:Choice>
        </mc:AlternateContent>
        <mc:AlternateContent xmlns:mc="http://schemas.openxmlformats.org/markup-compatibility/2006">
          <mc:Choice Requires="x14">
            <control shapeId="1176613" r:id="rId40" name="Check Box 37">
              <controlPr defaultSize="0" autoFill="0" autoLine="0" autoPict="0">
                <anchor moveWithCells="1" sizeWithCells="1">
                  <from>
                    <xdr:col>18</xdr:col>
                    <xdr:colOff>171450</xdr:colOff>
                    <xdr:row>8</xdr:row>
                    <xdr:rowOff>133350</xdr:rowOff>
                  </from>
                  <to>
                    <xdr:col>22</xdr:col>
                    <xdr:colOff>114300</xdr:colOff>
                    <xdr:row>10</xdr:row>
                    <xdr:rowOff>38100</xdr:rowOff>
                  </to>
                </anchor>
              </controlPr>
            </control>
          </mc:Choice>
        </mc:AlternateContent>
        <mc:AlternateContent xmlns:mc="http://schemas.openxmlformats.org/markup-compatibility/2006">
          <mc:Choice Requires="x14">
            <control shapeId="1176614" r:id="rId41" name="Check Box 38">
              <controlPr defaultSize="0" autoFill="0" autoLine="0" autoPict="0">
                <anchor moveWithCells="1" sizeWithCells="1">
                  <from>
                    <xdr:col>22</xdr:col>
                    <xdr:colOff>142875</xdr:colOff>
                    <xdr:row>8</xdr:row>
                    <xdr:rowOff>133350</xdr:rowOff>
                  </from>
                  <to>
                    <xdr:col>26</xdr:col>
                    <xdr:colOff>76200</xdr:colOff>
                    <xdr:row>10</xdr:row>
                    <xdr:rowOff>38100</xdr:rowOff>
                  </to>
                </anchor>
              </controlPr>
            </control>
          </mc:Choice>
        </mc:AlternateContent>
        <mc:AlternateContent xmlns:mc="http://schemas.openxmlformats.org/markup-compatibility/2006">
          <mc:Choice Requires="x14">
            <control shapeId="1176615" r:id="rId42" name="Check Box 39">
              <controlPr defaultSize="0" autoFill="0" autoLine="0" autoPict="0">
                <anchor moveWithCells="1" sizeWithCells="1">
                  <from>
                    <xdr:col>18</xdr:col>
                    <xdr:colOff>171450</xdr:colOff>
                    <xdr:row>49</xdr:row>
                    <xdr:rowOff>142875</xdr:rowOff>
                  </from>
                  <to>
                    <xdr:col>22</xdr:col>
                    <xdr:colOff>114300</xdr:colOff>
                    <xdr:row>51</xdr:row>
                    <xdr:rowOff>47625</xdr:rowOff>
                  </to>
                </anchor>
              </controlPr>
            </control>
          </mc:Choice>
        </mc:AlternateContent>
        <mc:AlternateContent xmlns:mc="http://schemas.openxmlformats.org/markup-compatibility/2006">
          <mc:Choice Requires="x14">
            <control shapeId="1176616" r:id="rId43" name="Check Box 40">
              <controlPr defaultSize="0" autoFill="0" autoLine="0" autoPict="0">
                <anchor moveWithCells="1" sizeWithCells="1">
                  <from>
                    <xdr:col>22</xdr:col>
                    <xdr:colOff>142875</xdr:colOff>
                    <xdr:row>49</xdr:row>
                    <xdr:rowOff>142875</xdr:rowOff>
                  </from>
                  <to>
                    <xdr:col>26</xdr:col>
                    <xdr:colOff>76200</xdr:colOff>
                    <xdr:row>51</xdr:row>
                    <xdr:rowOff>47625</xdr:rowOff>
                  </to>
                </anchor>
              </controlPr>
            </control>
          </mc:Choice>
        </mc:AlternateContent>
        <mc:AlternateContent xmlns:mc="http://schemas.openxmlformats.org/markup-compatibility/2006">
          <mc:Choice Requires="x14">
            <control shapeId="1176617" r:id="rId44" name="Check Box 41">
              <controlPr defaultSize="0" autoFill="0" autoLine="0" autoPict="0">
                <anchor moveWithCells="1" sizeWithCells="1">
                  <from>
                    <xdr:col>18</xdr:col>
                    <xdr:colOff>171450</xdr:colOff>
                    <xdr:row>52</xdr:row>
                    <xdr:rowOff>152400</xdr:rowOff>
                  </from>
                  <to>
                    <xdr:col>22</xdr:col>
                    <xdr:colOff>114300</xdr:colOff>
                    <xdr:row>54</xdr:row>
                    <xdr:rowOff>57150</xdr:rowOff>
                  </to>
                </anchor>
              </controlPr>
            </control>
          </mc:Choice>
        </mc:AlternateContent>
        <mc:AlternateContent xmlns:mc="http://schemas.openxmlformats.org/markup-compatibility/2006">
          <mc:Choice Requires="x14">
            <control shapeId="1176618" r:id="rId45" name="Check Box 42">
              <controlPr defaultSize="0" autoFill="0" autoLine="0" autoPict="0">
                <anchor moveWithCells="1" sizeWithCells="1">
                  <from>
                    <xdr:col>22</xdr:col>
                    <xdr:colOff>142875</xdr:colOff>
                    <xdr:row>52</xdr:row>
                    <xdr:rowOff>152400</xdr:rowOff>
                  </from>
                  <to>
                    <xdr:col>26</xdr:col>
                    <xdr:colOff>76200</xdr:colOff>
                    <xdr:row>54</xdr:row>
                    <xdr:rowOff>57150</xdr:rowOff>
                  </to>
                </anchor>
              </controlPr>
            </control>
          </mc:Choice>
        </mc:AlternateContent>
      </controls>
    </mc:Choice>
  </mc:AlternateConten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60A484-D682-4F4E-B50D-0EDC47F69C88}">
  <sheetPr>
    <tabColor theme="7" tint="0.59999389629810485"/>
  </sheetPr>
  <dimension ref="A1:BP94"/>
  <sheetViews>
    <sheetView showGridLines="0" view="pageBreakPreview" zoomScaleNormal="100" zoomScaleSheetLayoutView="100" workbookViewId="0">
      <selection sqref="A1:AM1"/>
    </sheetView>
  </sheetViews>
  <sheetFormatPr defaultColWidth="8" defaultRowHeight="12"/>
  <cols>
    <col min="1" max="1" width="1.375" style="54" customWidth="1"/>
    <col min="2" max="2" width="1.625" style="54" customWidth="1"/>
    <col min="3" max="40" width="2.375" style="54" customWidth="1"/>
    <col min="41" max="58" width="2.625" style="54" customWidth="1"/>
    <col min="59" max="16384" width="8" style="54"/>
  </cols>
  <sheetData>
    <row r="1" spans="1:45" ht="14.1" customHeight="1">
      <c r="A1" s="1780" t="s">
        <v>1208</v>
      </c>
      <c r="B1" s="1780"/>
      <c r="C1" s="1780"/>
      <c r="D1" s="1780"/>
      <c r="E1" s="1780"/>
      <c r="F1" s="1780"/>
      <c r="G1" s="1780"/>
      <c r="H1" s="1780"/>
      <c r="I1" s="1780"/>
      <c r="J1" s="1780"/>
      <c r="K1" s="1780"/>
      <c r="L1" s="1780"/>
      <c r="M1" s="1780"/>
      <c r="N1" s="1780"/>
      <c r="O1" s="1780"/>
      <c r="P1" s="1780"/>
      <c r="Q1" s="1780"/>
      <c r="R1" s="1780"/>
      <c r="S1" s="1780"/>
      <c r="T1" s="1780"/>
      <c r="U1" s="1780"/>
      <c r="V1" s="1780"/>
      <c r="W1" s="1780"/>
      <c r="X1" s="1780"/>
      <c r="Y1" s="1780"/>
      <c r="Z1" s="1780"/>
      <c r="AA1" s="1780"/>
      <c r="AB1" s="1780"/>
      <c r="AC1" s="1780"/>
      <c r="AD1" s="1780"/>
      <c r="AE1" s="1780"/>
      <c r="AF1" s="1780"/>
      <c r="AG1" s="1780"/>
      <c r="AH1" s="1780"/>
      <c r="AI1" s="1780"/>
      <c r="AJ1" s="1780"/>
      <c r="AK1" s="1780"/>
      <c r="AL1" s="1780"/>
      <c r="AM1" s="1780"/>
      <c r="AO1" s="646"/>
      <c r="AP1" s="646"/>
      <c r="AQ1" s="646"/>
      <c r="AR1" s="646"/>
      <c r="AS1" s="646"/>
    </row>
    <row r="2" spans="1:45" ht="5.0999999999999996" customHeight="1" thickBot="1"/>
    <row r="3" spans="1:45" ht="14.1" customHeight="1">
      <c r="B3" s="1782" t="s">
        <v>1449</v>
      </c>
      <c r="C3" s="1783"/>
      <c r="D3" s="1783"/>
      <c r="E3" s="1783"/>
      <c r="F3" s="1783"/>
      <c r="G3" s="1783"/>
      <c r="H3" s="1783"/>
      <c r="I3" s="1783"/>
      <c r="J3" s="1783"/>
      <c r="K3" s="1783"/>
      <c r="L3" s="1783"/>
      <c r="M3" s="1783"/>
      <c r="N3" s="1783"/>
      <c r="O3" s="1783"/>
      <c r="P3" s="1783"/>
      <c r="Q3" s="1783"/>
      <c r="R3" s="1783"/>
      <c r="S3" s="1783"/>
      <c r="T3" s="1783"/>
      <c r="U3" s="1783"/>
      <c r="V3" s="1783"/>
      <c r="W3" s="1783"/>
      <c r="X3" s="1783"/>
      <c r="Y3" s="1783"/>
      <c r="Z3" s="1783"/>
      <c r="AA3" s="1783"/>
      <c r="AB3" s="2928" t="s">
        <v>118</v>
      </c>
      <c r="AC3" s="2929"/>
      <c r="AD3" s="2929"/>
      <c r="AE3" s="2929"/>
      <c r="AF3" s="2929"/>
      <c r="AG3" s="2929"/>
      <c r="AH3" s="2929"/>
      <c r="AI3" s="2929"/>
      <c r="AJ3" s="2929"/>
      <c r="AK3" s="2929"/>
      <c r="AL3" s="2929"/>
      <c r="AM3" s="2929"/>
    </row>
    <row r="4" spans="1:45" ht="5.25" customHeight="1">
      <c r="B4" s="1147"/>
      <c r="C4" s="1134"/>
      <c r="D4" s="1134"/>
      <c r="E4" s="1134"/>
      <c r="F4" s="1134"/>
      <c r="G4" s="1134"/>
      <c r="H4" s="1134"/>
      <c r="I4" s="1134"/>
      <c r="J4" s="1134"/>
      <c r="K4" s="1134"/>
      <c r="L4" s="1134"/>
      <c r="M4" s="1134"/>
      <c r="N4" s="1134"/>
      <c r="O4" s="1134"/>
      <c r="P4" s="1134"/>
      <c r="Q4" s="1134"/>
      <c r="R4" s="1134"/>
      <c r="S4" s="1134"/>
      <c r="T4" s="1134"/>
      <c r="U4" s="1134"/>
      <c r="V4" s="1134"/>
      <c r="W4" s="1134"/>
      <c r="X4" s="1134"/>
      <c r="Y4" s="1134"/>
      <c r="Z4" s="1134"/>
      <c r="AA4" s="1134"/>
      <c r="AB4" s="1148"/>
      <c r="AC4" s="739"/>
      <c r="AD4" s="739"/>
      <c r="AE4" s="739"/>
      <c r="AF4" s="739"/>
      <c r="AG4" s="739"/>
      <c r="AH4" s="739"/>
      <c r="AI4" s="739"/>
      <c r="AJ4" s="739"/>
      <c r="AK4" s="739"/>
      <c r="AL4" s="739"/>
      <c r="AM4" s="787"/>
    </row>
    <row r="5" spans="1:45" ht="14.1" customHeight="1">
      <c r="A5" s="55"/>
      <c r="B5" s="860"/>
      <c r="C5" s="1149"/>
      <c r="D5" s="531" t="s">
        <v>38</v>
      </c>
      <c r="E5" s="1852" t="s">
        <v>801</v>
      </c>
      <c r="F5" s="1852"/>
      <c r="G5" s="1852"/>
      <c r="H5" s="1852"/>
      <c r="I5" s="1852"/>
      <c r="J5" s="1852"/>
      <c r="K5" s="1852"/>
      <c r="L5" s="1852"/>
      <c r="M5" s="1852"/>
      <c r="N5" s="1852"/>
      <c r="O5" s="1852"/>
      <c r="P5" s="1852"/>
      <c r="Q5" s="1852"/>
      <c r="R5" s="1852"/>
      <c r="S5" s="1852"/>
      <c r="T5" s="1852"/>
      <c r="U5" s="1852"/>
      <c r="V5" s="1852"/>
      <c r="W5" s="1852"/>
      <c r="X5" s="1852"/>
      <c r="Y5" s="1852"/>
      <c r="Z5" s="1852"/>
      <c r="AA5" s="55"/>
      <c r="AB5" s="568"/>
      <c r="AC5" s="118"/>
      <c r="AD5" s="118"/>
      <c r="AE5" s="118"/>
      <c r="AF5" s="118"/>
      <c r="AG5" s="118"/>
      <c r="AH5" s="118"/>
      <c r="AI5" s="118"/>
      <c r="AJ5" s="118"/>
      <c r="AK5" s="118"/>
      <c r="AL5" s="118"/>
      <c r="AM5" s="60"/>
    </row>
    <row r="6" spans="1:45" ht="14.1" customHeight="1">
      <c r="A6" s="55"/>
      <c r="B6" s="860"/>
      <c r="C6" s="1149"/>
      <c r="G6" s="786"/>
      <c r="H6" s="786"/>
      <c r="I6" s="786"/>
      <c r="J6" s="786"/>
      <c r="K6" s="786"/>
      <c r="L6" s="786"/>
      <c r="M6" s="786"/>
      <c r="N6" s="786"/>
      <c r="O6" s="786"/>
      <c r="P6" s="786"/>
      <c r="Q6" s="786"/>
      <c r="R6" s="786"/>
      <c r="S6" s="786"/>
      <c r="T6" s="786"/>
      <c r="U6" s="786"/>
      <c r="V6" s="786"/>
      <c r="W6" s="786"/>
      <c r="X6" s="786"/>
      <c r="Y6" s="786"/>
      <c r="Z6" s="55"/>
      <c r="AA6" s="55"/>
      <c r="AB6" s="568"/>
      <c r="AC6" s="67"/>
      <c r="AD6" s="67"/>
      <c r="AE6" s="67"/>
      <c r="AF6" s="67"/>
      <c r="AG6" s="67"/>
      <c r="AH6" s="67"/>
      <c r="AI6" s="67"/>
      <c r="AJ6" s="67"/>
      <c r="AK6" s="67"/>
      <c r="AL6" s="67"/>
      <c r="AM6" s="60"/>
    </row>
    <row r="7" spans="1:45" ht="14.1" customHeight="1">
      <c r="A7" s="55"/>
      <c r="B7" s="61"/>
      <c r="AA7" s="55"/>
      <c r="AB7" s="568"/>
      <c r="AC7" s="619"/>
      <c r="AD7" s="619"/>
      <c r="AE7" s="619"/>
      <c r="AF7" s="619"/>
      <c r="AG7" s="619"/>
      <c r="AH7" s="619"/>
      <c r="AI7" s="619"/>
      <c r="AJ7" s="619"/>
      <c r="AK7" s="619"/>
      <c r="AL7" s="619"/>
      <c r="AM7" s="656"/>
    </row>
    <row r="8" spans="1:45" ht="14.1" customHeight="1">
      <c r="A8" s="55"/>
      <c r="B8" s="2836" t="s">
        <v>602</v>
      </c>
      <c r="C8" s="2644"/>
      <c r="D8" s="2037" t="s">
        <v>1452</v>
      </c>
      <c r="E8" s="2037"/>
      <c r="F8" s="2037"/>
      <c r="G8" s="2037"/>
      <c r="H8" s="2037"/>
      <c r="I8" s="2037"/>
      <c r="J8" s="2037"/>
      <c r="K8" s="2037"/>
      <c r="L8" s="2037"/>
      <c r="M8" s="2037"/>
      <c r="N8" s="2037"/>
      <c r="O8" s="2037"/>
      <c r="P8" s="2037"/>
      <c r="Q8" s="2037"/>
      <c r="R8" s="2037"/>
      <c r="S8" s="2037"/>
      <c r="T8" s="2037"/>
      <c r="U8" s="2037"/>
      <c r="V8" s="2037"/>
      <c r="W8" s="2037"/>
      <c r="X8" s="2037"/>
      <c r="Y8" s="2037"/>
      <c r="Z8" s="2037"/>
      <c r="AA8" s="55"/>
      <c r="AB8" s="63"/>
      <c r="AC8" s="619"/>
      <c r="AD8" s="619"/>
      <c r="AE8" s="619"/>
      <c r="AF8" s="619"/>
      <c r="AG8" s="619"/>
      <c r="AH8" s="619"/>
      <c r="AI8" s="619"/>
      <c r="AJ8" s="619"/>
      <c r="AK8" s="619"/>
      <c r="AL8" s="619"/>
      <c r="AM8" s="656"/>
    </row>
    <row r="9" spans="1:45" ht="14.1" customHeight="1">
      <c r="A9" s="55"/>
      <c r="B9" s="61"/>
      <c r="D9" s="577"/>
      <c r="E9" s="577"/>
      <c r="F9" s="577"/>
      <c r="G9" s="577"/>
      <c r="H9" s="577"/>
      <c r="I9" s="577"/>
      <c r="J9" s="577"/>
      <c r="K9" s="577"/>
      <c r="L9" s="577"/>
      <c r="M9" s="577"/>
      <c r="N9" s="577"/>
      <c r="O9" s="577"/>
      <c r="P9" s="577"/>
      <c r="Q9" s="577"/>
      <c r="R9" s="577"/>
      <c r="S9" s="577"/>
      <c r="T9" s="577"/>
      <c r="U9" s="577"/>
      <c r="V9" s="577"/>
      <c r="W9" s="577"/>
      <c r="X9" s="577"/>
      <c r="Y9" s="577"/>
      <c r="Z9" s="577"/>
      <c r="AA9" s="55"/>
      <c r="AB9" s="568"/>
      <c r="AC9" s="118"/>
      <c r="AD9" s="118"/>
      <c r="AE9" s="118"/>
      <c r="AF9" s="118"/>
      <c r="AG9" s="118"/>
      <c r="AH9" s="118"/>
      <c r="AI9" s="118"/>
      <c r="AJ9" s="118"/>
      <c r="AK9" s="118"/>
      <c r="AL9" s="118"/>
      <c r="AM9" s="927"/>
    </row>
    <row r="10" spans="1:45" ht="14.1" customHeight="1">
      <c r="A10" s="55"/>
      <c r="B10" s="2836" t="s">
        <v>574</v>
      </c>
      <c r="C10" s="2644"/>
      <c r="D10" s="2037" t="s">
        <v>1456</v>
      </c>
      <c r="E10" s="2037"/>
      <c r="F10" s="2037"/>
      <c r="G10" s="2037"/>
      <c r="H10" s="2037"/>
      <c r="I10" s="2037"/>
      <c r="J10" s="2037"/>
      <c r="K10" s="2037"/>
      <c r="L10" s="2037"/>
      <c r="M10" s="2037"/>
      <c r="N10" s="2037"/>
      <c r="O10" s="2037"/>
      <c r="P10" s="2037"/>
      <c r="Q10" s="2037"/>
      <c r="R10" s="2037"/>
      <c r="S10" s="2037"/>
      <c r="T10" s="2037"/>
      <c r="U10" s="2037"/>
      <c r="V10" s="2037"/>
      <c r="W10" s="2037"/>
      <c r="X10" s="2037"/>
      <c r="Y10" s="2037"/>
      <c r="Z10" s="2037"/>
      <c r="AA10" s="55"/>
      <c r="AB10" s="568"/>
      <c r="AC10" s="118"/>
      <c r="AD10" s="118"/>
      <c r="AE10" s="118"/>
      <c r="AF10" s="118"/>
      <c r="AG10" s="118"/>
      <c r="AH10" s="118"/>
      <c r="AI10" s="118"/>
      <c r="AJ10" s="118"/>
      <c r="AK10" s="118"/>
      <c r="AL10" s="118"/>
      <c r="AM10" s="927"/>
    </row>
    <row r="11" spans="1:45" ht="14.1" customHeight="1">
      <c r="A11" s="55"/>
      <c r="B11" s="66"/>
      <c r="E11" s="2039" t="s">
        <v>1457</v>
      </c>
      <c r="F11" s="2039"/>
      <c r="G11" s="2039"/>
      <c r="H11" s="2039"/>
      <c r="I11" s="565"/>
      <c r="J11" s="2039" t="s">
        <v>1458</v>
      </c>
      <c r="K11" s="2039"/>
      <c r="L11" s="2039"/>
      <c r="M11" s="2039"/>
      <c r="N11" s="2039"/>
      <c r="O11" s="2039"/>
      <c r="P11" s="565"/>
      <c r="Q11" s="2039" t="s">
        <v>163</v>
      </c>
      <c r="R11" s="2039"/>
      <c r="S11" s="2039"/>
      <c r="T11" s="4344"/>
      <c r="U11" s="4344"/>
      <c r="V11" s="4344"/>
      <c r="W11" s="4344"/>
      <c r="X11" s="4344"/>
      <c r="Y11" s="4344"/>
      <c r="Z11" s="4344"/>
      <c r="AA11" s="54" t="s">
        <v>140</v>
      </c>
      <c r="AB11" s="1150"/>
      <c r="AD11" s="118"/>
      <c r="AE11" s="118"/>
      <c r="AF11" s="118"/>
      <c r="AG11" s="118"/>
      <c r="AH11" s="118"/>
      <c r="AI11" s="118"/>
      <c r="AJ11" s="118"/>
      <c r="AK11" s="118"/>
      <c r="AL11" s="118"/>
      <c r="AM11" s="927"/>
    </row>
    <row r="12" spans="1:45" ht="14.1" customHeight="1">
      <c r="A12" s="55"/>
      <c r="B12" s="66"/>
      <c r="AA12" s="55"/>
      <c r="AB12" s="568"/>
      <c r="AC12" s="118"/>
      <c r="AD12" s="118"/>
      <c r="AE12" s="118"/>
      <c r="AF12" s="118"/>
      <c r="AG12" s="118"/>
      <c r="AH12" s="118"/>
      <c r="AI12" s="118"/>
      <c r="AJ12" s="118"/>
      <c r="AK12" s="118"/>
      <c r="AL12" s="118"/>
      <c r="AM12" s="927"/>
    </row>
    <row r="13" spans="1:45" ht="14.1" customHeight="1">
      <c r="A13" s="55"/>
      <c r="B13" s="2330">
        <v>8</v>
      </c>
      <c r="C13" s="2331"/>
      <c r="D13" s="1898" t="s">
        <v>642</v>
      </c>
      <c r="E13" s="1898"/>
      <c r="F13" s="1898"/>
      <c r="G13" s="1898"/>
      <c r="H13" s="1898"/>
      <c r="I13" s="1898"/>
      <c r="J13" s="1898"/>
      <c r="K13" s="1898"/>
      <c r="L13" s="1898"/>
      <c r="M13" s="1898"/>
      <c r="N13" s="1898"/>
      <c r="O13" s="1898"/>
      <c r="P13" s="1898"/>
      <c r="Q13" s="1898"/>
      <c r="R13" s="1898"/>
      <c r="S13" s="1898"/>
      <c r="T13" s="1898"/>
      <c r="U13" s="1898"/>
      <c r="V13" s="1898"/>
      <c r="W13" s="1898"/>
      <c r="X13" s="1898"/>
      <c r="Y13" s="1898"/>
      <c r="Z13" s="1898"/>
      <c r="AA13" s="55"/>
      <c r="AB13" s="568"/>
      <c r="AC13" s="118"/>
      <c r="AD13" s="118"/>
      <c r="AE13" s="118"/>
      <c r="AF13" s="118"/>
      <c r="AG13" s="118"/>
      <c r="AH13" s="118"/>
      <c r="AI13" s="118"/>
      <c r="AJ13" s="118"/>
      <c r="AK13" s="118"/>
      <c r="AL13" s="118"/>
      <c r="AM13" s="1151"/>
    </row>
    <row r="14" spans="1:45" ht="14.1" customHeight="1">
      <c r="A14" s="55"/>
      <c r="B14" s="1851" t="s">
        <v>444</v>
      </c>
      <c r="C14" s="1712"/>
      <c r="D14" s="1852" t="s">
        <v>643</v>
      </c>
      <c r="E14" s="1852"/>
      <c r="F14" s="1852"/>
      <c r="G14" s="1852"/>
      <c r="H14" s="1852"/>
      <c r="I14" s="1852"/>
      <c r="J14" s="1852"/>
      <c r="K14" s="1852"/>
      <c r="L14" s="1852"/>
      <c r="M14" s="1852"/>
      <c r="N14" s="1852"/>
      <c r="O14" s="1852"/>
      <c r="P14" s="1852"/>
      <c r="Q14" s="1852"/>
      <c r="R14" s="1852"/>
      <c r="S14" s="1852"/>
      <c r="T14" s="1852"/>
      <c r="U14" s="1852"/>
      <c r="V14" s="1852"/>
      <c r="W14" s="1852"/>
      <c r="X14" s="1852"/>
      <c r="Y14" s="1852"/>
      <c r="Z14" s="1852"/>
      <c r="AA14" s="62"/>
      <c r="AB14" s="1152"/>
      <c r="AC14" s="1153"/>
      <c r="AD14" s="1153"/>
      <c r="AE14" s="1153"/>
      <c r="AF14" s="1153"/>
      <c r="AG14" s="1153"/>
      <c r="AH14" s="1153"/>
      <c r="AI14" s="1153"/>
      <c r="AJ14" s="1153"/>
      <c r="AK14" s="1153"/>
      <c r="AL14" s="1153"/>
      <c r="AM14" s="1151"/>
    </row>
    <row r="15" spans="1:45" ht="14.1" customHeight="1">
      <c r="A15" s="55"/>
      <c r="B15" s="66"/>
      <c r="D15" s="531" t="s">
        <v>580</v>
      </c>
      <c r="E15" s="4305" t="s">
        <v>522</v>
      </c>
      <c r="F15" s="4305"/>
      <c r="G15" s="4305"/>
      <c r="H15" s="4305"/>
      <c r="I15" s="4305"/>
      <c r="J15" s="4305"/>
      <c r="K15" s="4305"/>
      <c r="L15" s="4305"/>
      <c r="M15" s="4305"/>
      <c r="N15" s="4305"/>
      <c r="O15" s="4305"/>
      <c r="P15" s="4305"/>
      <c r="Q15" s="4305"/>
      <c r="R15" s="4305"/>
      <c r="S15" s="4305"/>
      <c r="T15" s="4305"/>
      <c r="U15" s="4305"/>
      <c r="V15" s="4305"/>
      <c r="W15" s="4305"/>
      <c r="X15" s="4305"/>
      <c r="Y15" s="4305"/>
      <c r="Z15" s="4305"/>
      <c r="AA15" s="62"/>
      <c r="AB15" s="1154"/>
      <c r="AC15" s="619"/>
      <c r="AD15" s="619"/>
      <c r="AE15" s="619"/>
      <c r="AF15" s="619"/>
      <c r="AG15" s="619"/>
      <c r="AH15" s="619"/>
      <c r="AI15" s="619"/>
      <c r="AJ15" s="619"/>
      <c r="AK15" s="619"/>
      <c r="AL15" s="619"/>
      <c r="AM15" s="651"/>
    </row>
    <row r="16" spans="1:45" ht="14.1" customHeight="1">
      <c r="A16" s="55"/>
      <c r="B16" s="66"/>
      <c r="C16" s="1751"/>
      <c r="D16" s="1752"/>
      <c r="E16" s="1753"/>
      <c r="F16" s="1751" t="s">
        <v>19</v>
      </c>
      <c r="G16" s="1752"/>
      <c r="H16" s="1752"/>
      <c r="I16" s="1752"/>
      <c r="J16" s="1752"/>
      <c r="K16" s="1752"/>
      <c r="L16" s="1752"/>
      <c r="M16" s="1752"/>
      <c r="N16" s="1752"/>
      <c r="O16" s="1752"/>
      <c r="P16" s="1753"/>
      <c r="Q16" s="1751" t="s">
        <v>74</v>
      </c>
      <c r="R16" s="1752"/>
      <c r="S16" s="1752"/>
      <c r="T16" s="1752"/>
      <c r="U16" s="1752"/>
      <c r="V16" s="1752"/>
      <c r="W16" s="1752"/>
      <c r="X16" s="1752"/>
      <c r="Y16" s="1752"/>
      <c r="Z16" s="1752"/>
      <c r="AA16" s="1753"/>
      <c r="AB16" s="1751" t="s">
        <v>19</v>
      </c>
      <c r="AC16" s="1752"/>
      <c r="AD16" s="1752"/>
      <c r="AE16" s="1752"/>
      <c r="AF16" s="1752"/>
      <c r="AG16" s="1752"/>
      <c r="AH16" s="1752"/>
      <c r="AI16" s="1752"/>
      <c r="AJ16" s="1752"/>
      <c r="AK16" s="1752"/>
      <c r="AL16" s="1752"/>
      <c r="AM16" s="1155"/>
    </row>
    <row r="17" spans="1:45" ht="14.1" customHeight="1">
      <c r="A17" s="55"/>
      <c r="B17" s="66"/>
      <c r="C17" s="1802" t="s">
        <v>1453</v>
      </c>
      <c r="D17" s="1660"/>
      <c r="E17" s="1661"/>
      <c r="F17" s="4292"/>
      <c r="G17" s="4293"/>
      <c r="H17" s="533" t="s">
        <v>10</v>
      </c>
      <c r="I17" s="4294"/>
      <c r="J17" s="4294"/>
      <c r="K17" s="533" t="s">
        <v>11</v>
      </c>
      <c r="L17" s="4260"/>
      <c r="M17" s="4260"/>
      <c r="N17" s="533" t="s">
        <v>10</v>
      </c>
      <c r="O17" s="4295"/>
      <c r="P17" s="4296"/>
      <c r="Q17" s="4300"/>
      <c r="R17" s="4301"/>
      <c r="S17" s="533" t="s">
        <v>10</v>
      </c>
      <c r="T17" s="4302"/>
      <c r="U17" s="4302"/>
      <c r="V17" s="533" t="s">
        <v>11</v>
      </c>
      <c r="W17" s="1943"/>
      <c r="X17" s="4297"/>
      <c r="Y17" s="533" t="s">
        <v>10</v>
      </c>
      <c r="Z17" s="4298"/>
      <c r="AA17" s="4299"/>
      <c r="AB17" s="4300"/>
      <c r="AC17" s="4301"/>
      <c r="AD17" s="533" t="s">
        <v>10</v>
      </c>
      <c r="AE17" s="4302"/>
      <c r="AF17" s="4302"/>
      <c r="AG17" s="533" t="s">
        <v>11</v>
      </c>
      <c r="AH17" s="1943"/>
      <c r="AI17" s="4297"/>
      <c r="AJ17" s="533" t="s">
        <v>10</v>
      </c>
      <c r="AK17" s="4298"/>
      <c r="AL17" s="4298"/>
      <c r="AM17" s="1155"/>
    </row>
    <row r="18" spans="1:45" ht="14.1" customHeight="1">
      <c r="A18" s="55"/>
      <c r="B18" s="66"/>
      <c r="C18" s="4144" t="s">
        <v>1454</v>
      </c>
      <c r="D18" s="1646"/>
      <c r="E18" s="1647"/>
      <c r="F18" s="4306"/>
      <c r="G18" s="4307"/>
      <c r="H18" s="536" t="s">
        <v>10</v>
      </c>
      <c r="I18" s="4303"/>
      <c r="J18" s="4303"/>
      <c r="K18" s="536" t="s">
        <v>11</v>
      </c>
      <c r="L18" s="4251"/>
      <c r="M18" s="4251"/>
      <c r="N18" s="536" t="s">
        <v>10</v>
      </c>
      <c r="O18" s="4308"/>
      <c r="P18" s="4309"/>
      <c r="Q18" s="4306"/>
      <c r="R18" s="4307"/>
      <c r="S18" s="536" t="s">
        <v>10</v>
      </c>
      <c r="T18" s="4303"/>
      <c r="U18" s="4303"/>
      <c r="V18" s="536" t="s">
        <v>11</v>
      </c>
      <c r="W18" s="4251"/>
      <c r="X18" s="4304"/>
      <c r="Y18" s="536" t="s">
        <v>10</v>
      </c>
      <c r="Z18" s="4308"/>
      <c r="AA18" s="4309"/>
      <c r="AB18" s="4306"/>
      <c r="AC18" s="4307"/>
      <c r="AD18" s="536" t="s">
        <v>10</v>
      </c>
      <c r="AE18" s="4303"/>
      <c r="AF18" s="4303"/>
      <c r="AG18" s="536" t="s">
        <v>11</v>
      </c>
      <c r="AH18" s="4251"/>
      <c r="AI18" s="4304"/>
      <c r="AJ18" s="536" t="s">
        <v>10</v>
      </c>
      <c r="AK18" s="4308"/>
      <c r="AL18" s="4308"/>
      <c r="AM18" s="1155"/>
    </row>
    <row r="19" spans="1:45" ht="14.1" customHeight="1">
      <c r="A19" s="55"/>
      <c r="B19" s="66"/>
      <c r="C19" s="4144" t="s">
        <v>169</v>
      </c>
      <c r="D19" s="1646"/>
      <c r="E19" s="1647"/>
      <c r="F19" s="4306"/>
      <c r="G19" s="4307"/>
      <c r="H19" s="536" t="s">
        <v>10</v>
      </c>
      <c r="I19" s="4303"/>
      <c r="J19" s="4303"/>
      <c r="K19" s="536" t="s">
        <v>11</v>
      </c>
      <c r="L19" s="4251"/>
      <c r="M19" s="4251"/>
      <c r="N19" s="536" t="s">
        <v>10</v>
      </c>
      <c r="O19" s="4308"/>
      <c r="P19" s="4309"/>
      <c r="Q19" s="4306"/>
      <c r="R19" s="4307"/>
      <c r="S19" s="536" t="s">
        <v>10</v>
      </c>
      <c r="T19" s="4303"/>
      <c r="U19" s="4303"/>
      <c r="V19" s="536" t="s">
        <v>11</v>
      </c>
      <c r="W19" s="4251"/>
      <c r="X19" s="4304"/>
      <c r="Y19" s="536" t="s">
        <v>10</v>
      </c>
      <c r="Z19" s="4308"/>
      <c r="AA19" s="4309"/>
      <c r="AB19" s="4306"/>
      <c r="AC19" s="4307"/>
      <c r="AD19" s="536" t="s">
        <v>10</v>
      </c>
      <c r="AE19" s="4303"/>
      <c r="AF19" s="4303"/>
      <c r="AG19" s="536" t="s">
        <v>11</v>
      </c>
      <c r="AH19" s="4251"/>
      <c r="AI19" s="4304"/>
      <c r="AJ19" s="536" t="s">
        <v>10</v>
      </c>
      <c r="AK19" s="4308"/>
      <c r="AL19" s="4308"/>
      <c r="AM19" s="1155"/>
    </row>
    <row r="20" spans="1:45" ht="14.1" customHeight="1">
      <c r="A20" s="55"/>
      <c r="B20" s="66"/>
      <c r="C20" s="4319" t="s">
        <v>1455</v>
      </c>
      <c r="D20" s="4320"/>
      <c r="E20" s="4321"/>
      <c r="F20" s="4322"/>
      <c r="G20" s="4323"/>
      <c r="H20" s="535" t="s">
        <v>10</v>
      </c>
      <c r="I20" s="4324"/>
      <c r="J20" s="4324"/>
      <c r="K20" s="535" t="s">
        <v>11</v>
      </c>
      <c r="L20" s="4274"/>
      <c r="M20" s="4274"/>
      <c r="N20" s="535" t="s">
        <v>10</v>
      </c>
      <c r="O20" s="4325"/>
      <c r="P20" s="4326"/>
      <c r="Q20" s="4312"/>
      <c r="R20" s="4313"/>
      <c r="S20" s="535" t="s">
        <v>10</v>
      </c>
      <c r="T20" s="4314"/>
      <c r="U20" s="4314"/>
      <c r="V20" s="535" t="s">
        <v>11</v>
      </c>
      <c r="W20" s="4315"/>
      <c r="X20" s="4316"/>
      <c r="Y20" s="535" t="s">
        <v>10</v>
      </c>
      <c r="Z20" s="4310"/>
      <c r="AA20" s="4311"/>
      <c r="AB20" s="4312"/>
      <c r="AC20" s="4313"/>
      <c r="AD20" s="535" t="s">
        <v>10</v>
      </c>
      <c r="AE20" s="4314"/>
      <c r="AF20" s="4314"/>
      <c r="AG20" s="535" t="s">
        <v>11</v>
      </c>
      <c r="AH20" s="4315"/>
      <c r="AI20" s="4316"/>
      <c r="AJ20" s="535" t="s">
        <v>10</v>
      </c>
      <c r="AK20" s="4310"/>
      <c r="AL20" s="4310"/>
      <c r="AM20" s="1155"/>
    </row>
    <row r="21" spans="1:45" ht="14.1" customHeight="1">
      <c r="A21" s="55"/>
      <c r="B21" s="66"/>
      <c r="AB21" s="603"/>
      <c r="AM21" s="64"/>
    </row>
    <row r="22" spans="1:45" ht="14.1" customHeight="1">
      <c r="A22" s="55"/>
      <c r="B22" s="4317" t="s">
        <v>443</v>
      </c>
      <c r="C22" s="4318"/>
      <c r="D22" s="2216" t="s">
        <v>523</v>
      </c>
      <c r="E22" s="2216"/>
      <c r="F22" s="2216"/>
      <c r="G22" s="2216"/>
      <c r="H22" s="2216"/>
      <c r="I22" s="2216"/>
      <c r="J22" s="2216"/>
      <c r="K22" s="2216"/>
      <c r="L22" s="2216"/>
      <c r="M22" s="2216"/>
      <c r="N22" s="2216"/>
      <c r="O22" s="2216"/>
      <c r="P22" s="2216"/>
      <c r="Q22" s="2216"/>
      <c r="R22" s="2216"/>
      <c r="S22" s="2216"/>
      <c r="T22" s="2216"/>
      <c r="U22" s="2216"/>
      <c r="V22" s="2216"/>
      <c r="W22" s="2216"/>
      <c r="X22" s="2216"/>
      <c r="Y22" s="2216"/>
      <c r="Z22" s="2216"/>
      <c r="AA22" s="62"/>
      <c r="AB22" s="568" t="s">
        <v>127</v>
      </c>
      <c r="AC22" s="2227" t="s">
        <v>1058</v>
      </c>
      <c r="AD22" s="2227"/>
      <c r="AE22" s="2227"/>
      <c r="AF22" s="2227"/>
      <c r="AG22" s="2227"/>
      <c r="AH22" s="2227"/>
      <c r="AI22" s="2227"/>
      <c r="AJ22" s="2227"/>
      <c r="AK22" s="2227"/>
      <c r="AL22" s="2227"/>
      <c r="AM22" s="1157"/>
    </row>
    <row r="23" spans="1:45" ht="14.1" customHeight="1">
      <c r="A23" s="55"/>
      <c r="B23" s="61"/>
      <c r="C23" s="1158"/>
      <c r="E23" s="1848" t="s">
        <v>524</v>
      </c>
      <c r="F23" s="1848"/>
      <c r="G23" s="1848"/>
      <c r="H23" s="1848"/>
      <c r="I23" s="137" t="s">
        <v>127</v>
      </c>
      <c r="K23" s="1848" t="s">
        <v>525</v>
      </c>
      <c r="L23" s="1848"/>
      <c r="M23" s="1848"/>
      <c r="N23" s="1848"/>
      <c r="O23" s="137" t="s">
        <v>127</v>
      </c>
      <c r="Q23" s="1848" t="s">
        <v>526</v>
      </c>
      <c r="R23" s="1848"/>
      <c r="S23" s="1848"/>
      <c r="T23" s="1848"/>
      <c r="U23" s="137"/>
      <c r="AA23" s="62"/>
      <c r="AB23" s="568" t="s">
        <v>15</v>
      </c>
      <c r="AC23" s="1849" t="s">
        <v>571</v>
      </c>
      <c r="AD23" s="1849"/>
      <c r="AE23" s="1849"/>
      <c r="AF23" s="1849"/>
      <c r="AG23" s="1849"/>
      <c r="AH23" s="1849"/>
      <c r="AI23" s="1849"/>
      <c r="AJ23" s="1849"/>
      <c r="AK23" s="1849"/>
      <c r="AL23" s="1849"/>
      <c r="AM23" s="1157"/>
      <c r="AO23" s="82"/>
    </row>
    <row r="24" spans="1:45" ht="14.1" customHeight="1">
      <c r="A24" s="55"/>
      <c r="B24" s="66"/>
      <c r="AA24" s="62"/>
      <c r="AB24" s="1159"/>
      <c r="AC24" s="1849"/>
      <c r="AD24" s="1849"/>
      <c r="AE24" s="1849"/>
      <c r="AF24" s="1849"/>
      <c r="AG24" s="1849"/>
      <c r="AH24" s="1849"/>
      <c r="AI24" s="1849"/>
      <c r="AJ24" s="1849"/>
      <c r="AK24" s="1849"/>
      <c r="AL24" s="1849"/>
      <c r="AM24" s="651"/>
      <c r="AO24" s="82"/>
      <c r="AP24" s="82"/>
      <c r="AQ24" s="82"/>
      <c r="AR24" s="82"/>
      <c r="AS24" s="82"/>
    </row>
    <row r="25" spans="1:45" ht="14.1" customHeight="1">
      <c r="A25" s="55"/>
      <c r="B25" s="1851" t="s">
        <v>438</v>
      </c>
      <c r="C25" s="1712"/>
      <c r="D25" s="2037" t="s">
        <v>1450</v>
      </c>
      <c r="E25" s="2037"/>
      <c r="F25" s="2037"/>
      <c r="G25" s="2037"/>
      <c r="H25" s="2037"/>
      <c r="I25" s="2037"/>
      <c r="J25" s="2037"/>
      <c r="K25" s="2037"/>
      <c r="L25" s="2037"/>
      <c r="M25" s="2037"/>
      <c r="N25" s="2037"/>
      <c r="O25" s="2037"/>
      <c r="P25" s="2037"/>
      <c r="Q25" s="2037"/>
      <c r="R25" s="2037"/>
      <c r="S25" s="2037"/>
      <c r="T25" s="2037"/>
      <c r="U25" s="2037"/>
      <c r="V25" s="2037"/>
      <c r="W25" s="2037"/>
      <c r="X25" s="2037"/>
      <c r="Y25" s="2037"/>
      <c r="Z25" s="2037"/>
      <c r="AA25" s="62"/>
      <c r="AB25" s="551" t="s">
        <v>127</v>
      </c>
      <c r="AC25" s="1849" t="s">
        <v>905</v>
      </c>
      <c r="AD25" s="1849"/>
      <c r="AE25" s="1849"/>
      <c r="AF25" s="1849"/>
      <c r="AG25" s="1849"/>
      <c r="AH25" s="1849"/>
      <c r="AI25" s="1849"/>
      <c r="AJ25" s="1849"/>
      <c r="AK25" s="1849"/>
      <c r="AL25" s="1849"/>
      <c r="AM25" s="651"/>
      <c r="AO25" s="82"/>
    </row>
    <row r="26" spans="1:45" ht="14.1" customHeight="1">
      <c r="A26" s="55"/>
      <c r="B26" s="61"/>
      <c r="D26" s="2037"/>
      <c r="E26" s="2037"/>
      <c r="F26" s="2037"/>
      <c r="G26" s="2037"/>
      <c r="H26" s="2037"/>
      <c r="I26" s="2037"/>
      <c r="J26" s="2037"/>
      <c r="K26" s="2037"/>
      <c r="L26" s="2037"/>
      <c r="M26" s="2037"/>
      <c r="N26" s="2037"/>
      <c r="O26" s="2037"/>
      <c r="P26" s="2037"/>
      <c r="Q26" s="2037"/>
      <c r="R26" s="2037"/>
      <c r="S26" s="2037"/>
      <c r="T26" s="2037"/>
      <c r="U26" s="2037"/>
      <c r="V26" s="2037"/>
      <c r="W26" s="2037"/>
      <c r="X26" s="2037"/>
      <c r="Y26" s="2037"/>
      <c r="Z26" s="2037"/>
      <c r="AA26" s="1160"/>
      <c r="AB26" s="566"/>
      <c r="AC26" s="1849"/>
      <c r="AD26" s="1849"/>
      <c r="AE26" s="1849"/>
      <c r="AF26" s="1849"/>
      <c r="AG26" s="1849"/>
      <c r="AH26" s="1849"/>
      <c r="AI26" s="1849"/>
      <c r="AJ26" s="1849"/>
      <c r="AK26" s="1849"/>
      <c r="AL26" s="1849"/>
      <c r="AM26" s="651"/>
    </row>
    <row r="27" spans="1:45" ht="14.1" customHeight="1">
      <c r="A27" s="55"/>
      <c r="B27" s="66"/>
      <c r="D27" s="531" t="s">
        <v>457</v>
      </c>
      <c r="E27" s="4305" t="s">
        <v>1662</v>
      </c>
      <c r="F27" s="4305"/>
      <c r="G27" s="4305"/>
      <c r="H27" s="4305"/>
      <c r="I27" s="4305"/>
      <c r="J27" s="4305"/>
      <c r="K27" s="4305"/>
      <c r="L27" s="4305"/>
      <c r="M27" s="4305"/>
      <c r="N27" s="4305"/>
      <c r="O27" s="4305"/>
      <c r="P27" s="4305"/>
      <c r="Q27" s="4305"/>
      <c r="R27" s="4305"/>
      <c r="S27" s="4305"/>
      <c r="T27" s="4305"/>
      <c r="U27" s="4305"/>
      <c r="V27" s="4305"/>
      <c r="W27" s="4305"/>
      <c r="X27" s="4305"/>
      <c r="Y27" s="4305"/>
      <c r="Z27" s="4305"/>
      <c r="AA27" s="1161"/>
      <c r="AB27" s="551" t="s">
        <v>127</v>
      </c>
      <c r="AC27" s="3011" t="s">
        <v>1023</v>
      </c>
      <c r="AD27" s="3011"/>
      <c r="AE27" s="3011"/>
      <c r="AF27" s="3011"/>
      <c r="AG27" s="3011"/>
      <c r="AH27" s="3011"/>
      <c r="AI27" s="3011"/>
      <c r="AJ27" s="3011"/>
      <c r="AK27" s="3011"/>
      <c r="AL27" s="3011"/>
      <c r="AM27" s="1162"/>
    </row>
    <row r="28" spans="1:45" ht="14.1" customHeight="1">
      <c r="A28" s="55"/>
      <c r="B28" s="61"/>
      <c r="D28" s="1751" t="s">
        <v>78</v>
      </c>
      <c r="E28" s="1752"/>
      <c r="F28" s="1752"/>
      <c r="G28" s="1752"/>
      <c r="H28" s="1752"/>
      <c r="I28" s="1753"/>
      <c r="J28" s="1751" t="s">
        <v>56</v>
      </c>
      <c r="K28" s="1752"/>
      <c r="L28" s="2359"/>
      <c r="M28" s="2360" t="s">
        <v>646</v>
      </c>
      <c r="N28" s="1753"/>
      <c r="O28" s="1751" t="s">
        <v>647</v>
      </c>
      <c r="P28" s="1753"/>
      <c r="Q28" s="1751" t="s">
        <v>648</v>
      </c>
      <c r="R28" s="1753"/>
      <c r="S28" s="1751" t="s">
        <v>649</v>
      </c>
      <c r="T28" s="1753"/>
      <c r="U28" s="1751" t="s">
        <v>650</v>
      </c>
      <c r="V28" s="1753"/>
      <c r="W28" s="1751" t="s">
        <v>651</v>
      </c>
      <c r="X28" s="1753"/>
      <c r="Y28" s="1751" t="s">
        <v>73</v>
      </c>
      <c r="Z28" s="1753"/>
      <c r="AA28" s="1751" t="s">
        <v>71</v>
      </c>
      <c r="AB28" s="1753"/>
      <c r="AC28" s="1751" t="s">
        <v>72</v>
      </c>
      <c r="AD28" s="1753"/>
      <c r="AE28" s="1751" t="s">
        <v>907</v>
      </c>
      <c r="AF28" s="1753"/>
      <c r="AG28" s="1751" t="s">
        <v>908</v>
      </c>
      <c r="AH28" s="1753"/>
      <c r="AI28" s="1751" t="s">
        <v>909</v>
      </c>
      <c r="AJ28" s="1753"/>
      <c r="AM28" s="925"/>
    </row>
    <row r="29" spans="1:45" ht="14.1" customHeight="1">
      <c r="A29" s="55"/>
      <c r="B29" s="61"/>
      <c r="D29" s="4333"/>
      <c r="E29" s="2382"/>
      <c r="F29" s="2382"/>
      <c r="G29" s="2382"/>
      <c r="H29" s="2382"/>
      <c r="I29" s="2543"/>
      <c r="J29" s="4333"/>
      <c r="K29" s="2382"/>
      <c r="L29" s="2383"/>
      <c r="M29" s="4334"/>
      <c r="N29" s="4330"/>
      <c r="O29" s="4329"/>
      <c r="P29" s="4330"/>
      <c r="Q29" s="4329"/>
      <c r="R29" s="4330"/>
      <c r="S29" s="4329"/>
      <c r="T29" s="4330"/>
      <c r="U29" s="4329"/>
      <c r="V29" s="4330"/>
      <c r="W29" s="4329"/>
      <c r="X29" s="4330"/>
      <c r="Y29" s="4329"/>
      <c r="Z29" s="4330"/>
      <c r="AA29" s="4329"/>
      <c r="AB29" s="4330"/>
      <c r="AC29" s="4329"/>
      <c r="AD29" s="4330"/>
      <c r="AE29" s="4329"/>
      <c r="AF29" s="4330"/>
      <c r="AG29" s="4329"/>
      <c r="AH29" s="4330"/>
      <c r="AI29" s="4329"/>
      <c r="AJ29" s="4330"/>
      <c r="AK29" s="619"/>
      <c r="AL29" s="619"/>
      <c r="AM29" s="64"/>
    </row>
    <row r="30" spans="1:45" ht="14.1" customHeight="1">
      <c r="A30" s="55"/>
      <c r="B30" s="61"/>
      <c r="D30" s="4331"/>
      <c r="E30" s="2364"/>
      <c r="F30" s="2364"/>
      <c r="G30" s="2364"/>
      <c r="H30" s="2364"/>
      <c r="I30" s="2367"/>
      <c r="J30" s="4331"/>
      <c r="K30" s="2364"/>
      <c r="L30" s="2365"/>
      <c r="M30" s="4332"/>
      <c r="N30" s="4328"/>
      <c r="O30" s="4327"/>
      <c r="P30" s="4328"/>
      <c r="Q30" s="4327"/>
      <c r="R30" s="4328"/>
      <c r="S30" s="4327"/>
      <c r="T30" s="4328"/>
      <c r="U30" s="4327"/>
      <c r="V30" s="4328"/>
      <c r="W30" s="4327"/>
      <c r="X30" s="4328"/>
      <c r="Y30" s="4327"/>
      <c r="Z30" s="4328"/>
      <c r="AA30" s="4327"/>
      <c r="AB30" s="4328"/>
      <c r="AC30" s="4327"/>
      <c r="AD30" s="4328"/>
      <c r="AE30" s="4327"/>
      <c r="AF30" s="4328"/>
      <c r="AG30" s="4327"/>
      <c r="AH30" s="4328"/>
      <c r="AI30" s="4327"/>
      <c r="AJ30" s="4328"/>
      <c r="AK30" s="619"/>
      <c r="AL30" s="619"/>
      <c r="AM30" s="64"/>
    </row>
    <row r="31" spans="1:45" ht="14.1" customHeight="1">
      <c r="A31" s="55"/>
      <c r="B31" s="61"/>
      <c r="D31" s="4331"/>
      <c r="E31" s="2364"/>
      <c r="F31" s="2364"/>
      <c r="G31" s="2364"/>
      <c r="H31" s="2364"/>
      <c r="I31" s="2367"/>
      <c r="J31" s="4331"/>
      <c r="K31" s="2364"/>
      <c r="L31" s="2365"/>
      <c r="M31" s="4332"/>
      <c r="N31" s="4328"/>
      <c r="O31" s="4327"/>
      <c r="P31" s="4328"/>
      <c r="Q31" s="4327"/>
      <c r="R31" s="4328"/>
      <c r="S31" s="4327"/>
      <c r="T31" s="4328"/>
      <c r="U31" s="4327"/>
      <c r="V31" s="4328"/>
      <c r="W31" s="4327"/>
      <c r="X31" s="4328"/>
      <c r="Y31" s="4327"/>
      <c r="Z31" s="4328"/>
      <c r="AA31" s="4327"/>
      <c r="AB31" s="4328"/>
      <c r="AC31" s="4327"/>
      <c r="AD31" s="4328"/>
      <c r="AE31" s="4327"/>
      <c r="AF31" s="4328"/>
      <c r="AG31" s="4327"/>
      <c r="AH31" s="4328"/>
      <c r="AI31" s="4327"/>
      <c r="AJ31" s="4328"/>
      <c r="AM31" s="621"/>
    </row>
    <row r="32" spans="1:45" ht="14.1" customHeight="1">
      <c r="A32" s="55"/>
      <c r="B32" s="61"/>
      <c r="C32" s="561"/>
      <c r="D32" s="4331"/>
      <c r="E32" s="2364"/>
      <c r="F32" s="2364"/>
      <c r="G32" s="2364"/>
      <c r="H32" s="2364"/>
      <c r="I32" s="2367"/>
      <c r="J32" s="4331"/>
      <c r="K32" s="2364"/>
      <c r="L32" s="2365"/>
      <c r="M32" s="4332"/>
      <c r="N32" s="4328"/>
      <c r="O32" s="4327"/>
      <c r="P32" s="4328"/>
      <c r="Q32" s="4327"/>
      <c r="R32" s="4328"/>
      <c r="S32" s="4327"/>
      <c r="T32" s="4328"/>
      <c r="U32" s="4327"/>
      <c r="V32" s="4328"/>
      <c r="W32" s="4327"/>
      <c r="X32" s="4328"/>
      <c r="Y32" s="4327"/>
      <c r="Z32" s="4328"/>
      <c r="AA32" s="4327"/>
      <c r="AB32" s="4328"/>
      <c r="AC32" s="4327"/>
      <c r="AD32" s="4328"/>
      <c r="AE32" s="4327"/>
      <c r="AF32" s="4328"/>
      <c r="AG32" s="4327"/>
      <c r="AH32" s="4328"/>
      <c r="AI32" s="4327"/>
      <c r="AJ32" s="4328"/>
      <c r="AK32" s="67"/>
      <c r="AL32" s="67"/>
      <c r="AM32" s="942"/>
    </row>
    <row r="33" spans="1:68" ht="14.1" customHeight="1">
      <c r="A33" s="55"/>
      <c r="B33" s="66"/>
      <c r="D33" s="4331"/>
      <c r="E33" s="2364"/>
      <c r="F33" s="2364"/>
      <c r="G33" s="2364"/>
      <c r="H33" s="2364"/>
      <c r="I33" s="2367"/>
      <c r="J33" s="4331"/>
      <c r="K33" s="2364"/>
      <c r="L33" s="2365"/>
      <c r="M33" s="4332"/>
      <c r="N33" s="4328"/>
      <c r="O33" s="4327"/>
      <c r="P33" s="4328"/>
      <c r="Q33" s="4327"/>
      <c r="R33" s="4328"/>
      <c r="S33" s="4327"/>
      <c r="T33" s="4328"/>
      <c r="U33" s="4327"/>
      <c r="V33" s="4328"/>
      <c r="W33" s="4327"/>
      <c r="X33" s="4328"/>
      <c r="Y33" s="4327"/>
      <c r="Z33" s="4328"/>
      <c r="AA33" s="4327"/>
      <c r="AB33" s="4328"/>
      <c r="AC33" s="4327"/>
      <c r="AD33" s="4328"/>
      <c r="AE33" s="4327"/>
      <c r="AF33" s="4328"/>
      <c r="AG33" s="4327"/>
      <c r="AH33" s="4328"/>
      <c r="AI33" s="4327"/>
      <c r="AJ33" s="4328"/>
      <c r="AM33" s="942"/>
    </row>
    <row r="34" spans="1:68" ht="14.1" customHeight="1">
      <c r="A34" s="55"/>
      <c r="B34" s="66"/>
      <c r="D34" s="4331"/>
      <c r="E34" s="2364"/>
      <c r="F34" s="2364"/>
      <c r="G34" s="2364"/>
      <c r="H34" s="2364"/>
      <c r="I34" s="2367"/>
      <c r="J34" s="4331"/>
      <c r="K34" s="2364"/>
      <c r="L34" s="2365"/>
      <c r="M34" s="4332"/>
      <c r="N34" s="4328"/>
      <c r="O34" s="4327"/>
      <c r="P34" s="4328"/>
      <c r="Q34" s="4327"/>
      <c r="R34" s="4328"/>
      <c r="S34" s="4327"/>
      <c r="T34" s="4328"/>
      <c r="U34" s="4327"/>
      <c r="V34" s="4328"/>
      <c r="W34" s="4327"/>
      <c r="X34" s="4328"/>
      <c r="Y34" s="4327"/>
      <c r="Z34" s="4328"/>
      <c r="AA34" s="4327"/>
      <c r="AB34" s="4328"/>
      <c r="AC34" s="4327"/>
      <c r="AD34" s="4328"/>
      <c r="AE34" s="4327"/>
      <c r="AF34" s="4328"/>
      <c r="AG34" s="4327"/>
      <c r="AH34" s="4328"/>
      <c r="AI34" s="4327"/>
      <c r="AJ34" s="4328"/>
      <c r="AM34" s="942"/>
    </row>
    <row r="35" spans="1:68" ht="14.1" customHeight="1">
      <c r="A35" s="55"/>
      <c r="B35" s="61"/>
      <c r="C35" s="531"/>
      <c r="D35" s="4331"/>
      <c r="E35" s="2364"/>
      <c r="F35" s="2364"/>
      <c r="G35" s="2364"/>
      <c r="H35" s="2364"/>
      <c r="I35" s="2367"/>
      <c r="J35" s="4331"/>
      <c r="K35" s="2364"/>
      <c r="L35" s="2365"/>
      <c r="M35" s="4332"/>
      <c r="N35" s="4328"/>
      <c r="O35" s="4327"/>
      <c r="P35" s="4328"/>
      <c r="Q35" s="4327"/>
      <c r="R35" s="4328"/>
      <c r="S35" s="4327"/>
      <c r="T35" s="4328"/>
      <c r="U35" s="4327"/>
      <c r="V35" s="4328"/>
      <c r="W35" s="4327"/>
      <c r="X35" s="4328"/>
      <c r="Y35" s="4327"/>
      <c r="Z35" s="4328"/>
      <c r="AA35" s="4327"/>
      <c r="AB35" s="4328"/>
      <c r="AC35" s="4327"/>
      <c r="AD35" s="4328"/>
      <c r="AE35" s="4327"/>
      <c r="AF35" s="4328"/>
      <c r="AG35" s="4327"/>
      <c r="AH35" s="4328"/>
      <c r="AI35" s="4327"/>
      <c r="AJ35" s="4328"/>
      <c r="AM35" s="942"/>
    </row>
    <row r="36" spans="1:68" ht="14.1" customHeight="1">
      <c r="A36" s="55"/>
      <c r="B36" s="66"/>
      <c r="D36" s="4331"/>
      <c r="E36" s="2364"/>
      <c r="F36" s="2364"/>
      <c r="G36" s="2364"/>
      <c r="H36" s="2364"/>
      <c r="I36" s="2367"/>
      <c r="J36" s="4331"/>
      <c r="K36" s="2364"/>
      <c r="L36" s="2365"/>
      <c r="M36" s="4332"/>
      <c r="N36" s="4328"/>
      <c r="O36" s="4327"/>
      <c r="P36" s="4328"/>
      <c r="Q36" s="4327"/>
      <c r="R36" s="4328"/>
      <c r="S36" s="4327"/>
      <c r="T36" s="4328"/>
      <c r="U36" s="4327"/>
      <c r="V36" s="4328"/>
      <c r="W36" s="4327"/>
      <c r="X36" s="4328"/>
      <c r="Y36" s="4327"/>
      <c r="Z36" s="4328"/>
      <c r="AA36" s="4327"/>
      <c r="AB36" s="4328"/>
      <c r="AC36" s="4327"/>
      <c r="AD36" s="4328"/>
      <c r="AE36" s="4327"/>
      <c r="AF36" s="4328"/>
      <c r="AG36" s="4327"/>
      <c r="AH36" s="4328"/>
      <c r="AI36" s="4327"/>
      <c r="AJ36" s="4328"/>
      <c r="AM36" s="942"/>
    </row>
    <row r="37" spans="1:68" ht="14.1" customHeight="1">
      <c r="A37" s="55"/>
      <c r="B37" s="66"/>
      <c r="D37" s="4331"/>
      <c r="E37" s="2364"/>
      <c r="F37" s="2364"/>
      <c r="G37" s="2364"/>
      <c r="H37" s="2364"/>
      <c r="I37" s="2367"/>
      <c r="J37" s="4331"/>
      <c r="K37" s="2364"/>
      <c r="L37" s="2365"/>
      <c r="M37" s="4332"/>
      <c r="N37" s="4328"/>
      <c r="O37" s="4327"/>
      <c r="P37" s="4328"/>
      <c r="Q37" s="4327"/>
      <c r="R37" s="4328"/>
      <c r="S37" s="4327"/>
      <c r="T37" s="4328"/>
      <c r="U37" s="4327"/>
      <c r="V37" s="4328"/>
      <c r="W37" s="4327"/>
      <c r="X37" s="4328"/>
      <c r="Y37" s="4327"/>
      <c r="Z37" s="4328"/>
      <c r="AA37" s="4327"/>
      <c r="AB37" s="4328"/>
      <c r="AC37" s="4327"/>
      <c r="AD37" s="4328"/>
      <c r="AE37" s="4327"/>
      <c r="AF37" s="4328"/>
      <c r="AG37" s="4327"/>
      <c r="AH37" s="4328"/>
      <c r="AI37" s="4327"/>
      <c r="AJ37" s="4328"/>
      <c r="AM37" s="942"/>
    </row>
    <row r="38" spans="1:68" ht="14.1" customHeight="1">
      <c r="A38" s="55"/>
      <c r="B38" s="61"/>
      <c r="D38" s="4331"/>
      <c r="E38" s="2364"/>
      <c r="F38" s="2364"/>
      <c r="G38" s="2364"/>
      <c r="H38" s="2364"/>
      <c r="I38" s="2367"/>
      <c r="J38" s="4331"/>
      <c r="K38" s="2364"/>
      <c r="L38" s="2365"/>
      <c r="M38" s="4332"/>
      <c r="N38" s="4328"/>
      <c r="O38" s="4327"/>
      <c r="P38" s="4328"/>
      <c r="Q38" s="4327"/>
      <c r="R38" s="4328"/>
      <c r="S38" s="4327"/>
      <c r="T38" s="4328"/>
      <c r="U38" s="4327"/>
      <c r="V38" s="4328"/>
      <c r="W38" s="4327"/>
      <c r="X38" s="4328"/>
      <c r="Y38" s="4327"/>
      <c r="Z38" s="4328"/>
      <c r="AA38" s="4327"/>
      <c r="AB38" s="4328"/>
      <c r="AC38" s="4327"/>
      <c r="AD38" s="4328"/>
      <c r="AE38" s="4327"/>
      <c r="AF38" s="4328"/>
      <c r="AG38" s="4327"/>
      <c r="AH38" s="4328"/>
      <c r="AI38" s="4327"/>
      <c r="AJ38" s="4328"/>
      <c r="AM38" s="942"/>
    </row>
    <row r="39" spans="1:68" ht="14.1" customHeight="1">
      <c r="A39" s="55"/>
      <c r="B39" s="66"/>
      <c r="C39" s="55"/>
      <c r="D39" s="4338"/>
      <c r="E39" s="2390"/>
      <c r="F39" s="2390"/>
      <c r="G39" s="2390"/>
      <c r="H39" s="2390"/>
      <c r="I39" s="2533"/>
      <c r="J39" s="4338"/>
      <c r="K39" s="2390"/>
      <c r="L39" s="4339"/>
      <c r="M39" s="4340"/>
      <c r="N39" s="4337"/>
      <c r="O39" s="4336"/>
      <c r="P39" s="4337"/>
      <c r="Q39" s="4336"/>
      <c r="R39" s="4337"/>
      <c r="S39" s="4336"/>
      <c r="T39" s="4337"/>
      <c r="U39" s="4336"/>
      <c r="V39" s="4337"/>
      <c r="W39" s="4336"/>
      <c r="X39" s="4337"/>
      <c r="Y39" s="4336"/>
      <c r="Z39" s="4337"/>
      <c r="AA39" s="4336"/>
      <c r="AB39" s="4337"/>
      <c r="AC39" s="4336"/>
      <c r="AD39" s="4337"/>
      <c r="AE39" s="4336"/>
      <c r="AF39" s="4337"/>
      <c r="AG39" s="4336"/>
      <c r="AH39" s="4337"/>
      <c r="AI39" s="4336"/>
      <c r="AJ39" s="4337"/>
      <c r="AM39" s="942"/>
    </row>
    <row r="40" spans="1:68" ht="14.1" customHeight="1">
      <c r="A40" s="55"/>
      <c r="B40" s="66"/>
      <c r="C40" s="55"/>
      <c r="D40" s="561" t="s">
        <v>30</v>
      </c>
      <c r="E40" s="2037" t="s">
        <v>910</v>
      </c>
      <c r="F40" s="2037"/>
      <c r="G40" s="2037"/>
      <c r="H40" s="2037"/>
      <c r="I40" s="2037"/>
      <c r="J40" s="2037"/>
      <c r="K40" s="2037"/>
      <c r="L40" s="2037"/>
      <c r="M40" s="2037"/>
      <c r="N40" s="2037"/>
      <c r="O40" s="2037"/>
      <c r="P40" s="2037"/>
      <c r="Q40" s="2037"/>
      <c r="R40" s="2037"/>
      <c r="S40" s="2037"/>
      <c r="T40" s="2037"/>
      <c r="U40" s="2037"/>
      <c r="V40" s="2037"/>
      <c r="W40" s="2037"/>
      <c r="X40" s="2037"/>
      <c r="Y40" s="2037"/>
      <c r="Z40" s="2037"/>
      <c r="AA40" s="2037"/>
      <c r="AB40" s="2037"/>
      <c r="AC40" s="2037"/>
      <c r="AD40" s="2037"/>
      <c r="AE40" s="2037"/>
      <c r="AF40" s="2037"/>
      <c r="AG40" s="2037"/>
      <c r="AH40" s="2037"/>
      <c r="AI40" s="2037"/>
      <c r="AJ40" s="2037"/>
      <c r="AM40" s="942"/>
    </row>
    <row r="41" spans="1:68" ht="14.1" customHeight="1">
      <c r="A41" s="55"/>
      <c r="B41" s="66"/>
      <c r="AB41" s="63"/>
      <c r="AM41" s="942"/>
    </row>
    <row r="42" spans="1:68" ht="13.5" customHeight="1">
      <c r="A42" s="55"/>
      <c r="B42" s="4317" t="s">
        <v>455</v>
      </c>
      <c r="C42" s="4318"/>
      <c r="D42" s="4335" t="s">
        <v>644</v>
      </c>
      <c r="E42" s="4335"/>
      <c r="F42" s="4335"/>
      <c r="G42" s="4335"/>
      <c r="H42" s="4335"/>
      <c r="I42" s="4335"/>
      <c r="J42" s="4335"/>
      <c r="K42" s="4335"/>
      <c r="L42" s="4335"/>
      <c r="M42" s="4335"/>
      <c r="N42" s="4335"/>
      <c r="O42" s="4335"/>
      <c r="P42" s="4335"/>
      <c r="Q42" s="4335"/>
      <c r="R42" s="4335"/>
      <c r="S42" s="4335"/>
      <c r="T42" s="4335"/>
      <c r="U42" s="4335"/>
      <c r="V42" s="4335"/>
      <c r="W42" s="4335"/>
      <c r="X42" s="4335"/>
      <c r="Y42" s="4335"/>
      <c r="Z42" s="55"/>
      <c r="AB42" s="122" t="s">
        <v>487</v>
      </c>
      <c r="AC42" s="1849" t="s">
        <v>275</v>
      </c>
      <c r="AD42" s="1849"/>
      <c r="AE42" s="1849"/>
      <c r="AF42" s="1849"/>
      <c r="AG42" s="1849"/>
      <c r="AH42" s="1849"/>
      <c r="AI42" s="1849"/>
      <c r="AJ42" s="1849"/>
      <c r="AK42" s="1849"/>
      <c r="AL42" s="1849"/>
      <c r="AM42" s="942"/>
    </row>
    <row r="43" spans="1:68" ht="14.1" customHeight="1">
      <c r="A43" s="55"/>
      <c r="B43" s="61"/>
      <c r="D43" s="531" t="s">
        <v>35</v>
      </c>
      <c r="E43" s="2039" t="s">
        <v>902</v>
      </c>
      <c r="F43" s="2039"/>
      <c r="G43" s="2039"/>
      <c r="H43" s="2039"/>
      <c r="I43" s="2039"/>
      <c r="J43" s="2039"/>
      <c r="K43" s="2039"/>
      <c r="L43" s="2039"/>
      <c r="M43" s="2039"/>
      <c r="N43" s="2039"/>
      <c r="O43" s="2039"/>
      <c r="P43" s="2039"/>
      <c r="Q43" s="2039"/>
      <c r="R43" s="2039"/>
      <c r="S43" s="2039"/>
      <c r="T43" s="2039"/>
      <c r="V43" s="1607" t="s">
        <v>767</v>
      </c>
      <c r="W43" s="1607"/>
      <c r="X43" s="1607"/>
      <c r="Y43" s="1607"/>
      <c r="Z43" s="55"/>
      <c r="AB43" s="63"/>
      <c r="AC43" s="1849"/>
      <c r="AD43" s="1849"/>
      <c r="AE43" s="1849"/>
      <c r="AF43" s="1849"/>
      <c r="AG43" s="1849"/>
      <c r="AH43" s="1849"/>
      <c r="AI43" s="1849"/>
      <c r="AJ43" s="1849"/>
      <c r="AK43" s="1849"/>
      <c r="AL43" s="1849"/>
      <c r="AM43" s="942"/>
    </row>
    <row r="44" spans="1:68" ht="14.1" customHeight="1">
      <c r="A44" s="55"/>
      <c r="B44" s="61"/>
      <c r="C44" s="531"/>
      <c r="E44" s="4341"/>
      <c r="F44" s="4341"/>
      <c r="G44" s="4341"/>
      <c r="H44" s="4341"/>
      <c r="I44" s="4341"/>
      <c r="J44" s="4341"/>
      <c r="K44" s="4341"/>
      <c r="L44" s="4341"/>
      <c r="M44" s="4341"/>
      <c r="N44" s="4341"/>
      <c r="O44" s="4341"/>
      <c r="P44" s="4341"/>
      <c r="Q44" s="4341"/>
      <c r="R44" s="4341"/>
      <c r="S44" s="4341"/>
      <c r="T44" s="4341"/>
      <c r="U44" s="137" t="s">
        <v>27</v>
      </c>
      <c r="V44" s="2725"/>
      <c r="W44" s="2725"/>
      <c r="X44" s="2725"/>
      <c r="Y44" s="2725"/>
      <c r="Z44" s="137" t="s">
        <v>17</v>
      </c>
      <c r="AB44" s="122" t="s">
        <v>487</v>
      </c>
      <c r="AC44" s="1849" t="s">
        <v>276</v>
      </c>
      <c r="AD44" s="1849"/>
      <c r="AE44" s="1849"/>
      <c r="AF44" s="1849"/>
      <c r="AG44" s="1849"/>
      <c r="AH44" s="1849"/>
      <c r="AI44" s="1849"/>
      <c r="AJ44" s="1849"/>
      <c r="AK44" s="1849"/>
      <c r="AL44" s="1849"/>
      <c r="AM44" s="942"/>
      <c r="BO44" s="55"/>
      <c r="BP44" s="55"/>
    </row>
    <row r="45" spans="1:68" ht="14.1" customHeight="1">
      <c r="A45" s="55"/>
      <c r="B45" s="66"/>
      <c r="AB45" s="63"/>
      <c r="AC45" s="1849"/>
      <c r="AD45" s="1849"/>
      <c r="AE45" s="1849"/>
      <c r="AF45" s="1849"/>
      <c r="AG45" s="1849"/>
      <c r="AH45" s="1849"/>
      <c r="AI45" s="1849"/>
      <c r="AJ45" s="1849"/>
      <c r="AK45" s="1849"/>
      <c r="AL45" s="1849"/>
      <c r="AM45" s="942"/>
      <c r="BO45" s="55"/>
      <c r="BP45" s="55"/>
    </row>
    <row r="46" spans="1:68" ht="14.1" customHeight="1">
      <c r="A46" s="55"/>
      <c r="B46" s="61"/>
      <c r="C46" s="531"/>
      <c r="D46" s="1156" t="s">
        <v>32</v>
      </c>
      <c r="E46" s="4342" t="s">
        <v>1367</v>
      </c>
      <c r="F46" s="4342"/>
      <c r="G46" s="4342"/>
      <c r="H46" s="4342"/>
      <c r="I46" s="4342"/>
      <c r="J46" s="4342"/>
      <c r="K46" s="4342"/>
      <c r="L46" s="4342"/>
      <c r="M46" s="4342"/>
      <c r="N46" s="4342"/>
      <c r="O46" s="4342"/>
      <c r="P46" s="4342"/>
      <c r="Q46" s="4342"/>
      <c r="R46" s="4342"/>
      <c r="S46" s="4342"/>
      <c r="T46" s="4342"/>
      <c r="U46" s="4342"/>
      <c r="V46" s="4342"/>
      <c r="W46" s="4342"/>
      <c r="X46" s="4342"/>
      <c r="Y46" s="4342"/>
      <c r="Z46" s="4342"/>
      <c r="AB46" s="68"/>
      <c r="AC46" s="619"/>
      <c r="AD46" s="619"/>
      <c r="AE46" s="619"/>
      <c r="AF46" s="619"/>
      <c r="AG46" s="619"/>
      <c r="AH46" s="619"/>
      <c r="AI46" s="619"/>
      <c r="AJ46" s="619"/>
      <c r="AK46" s="619"/>
      <c r="AL46" s="619"/>
      <c r="AM46" s="942"/>
    </row>
    <row r="47" spans="1:68" ht="14.1" customHeight="1">
      <c r="A47" s="55"/>
      <c r="B47" s="61"/>
      <c r="P47" s="72"/>
      <c r="Q47" s="72"/>
      <c r="R47" s="72"/>
      <c r="S47" s="72"/>
      <c r="T47" s="72"/>
      <c r="U47" s="72"/>
      <c r="V47" s="72"/>
      <c r="W47" s="72"/>
      <c r="X47" s="72"/>
      <c r="Y47" s="72"/>
      <c r="Z47" s="55"/>
      <c r="AB47" s="568" t="s">
        <v>15</v>
      </c>
      <c r="AC47" s="1849" t="s">
        <v>901</v>
      </c>
      <c r="AD47" s="1849"/>
      <c r="AE47" s="1849"/>
      <c r="AF47" s="1849"/>
      <c r="AG47" s="1849"/>
      <c r="AH47" s="1849"/>
      <c r="AI47" s="1849"/>
      <c r="AJ47" s="1849"/>
      <c r="AK47" s="1849"/>
      <c r="AL47" s="1849"/>
      <c r="AM47" s="942"/>
    </row>
    <row r="48" spans="1:68" ht="14.1" customHeight="1">
      <c r="A48" s="55"/>
      <c r="B48" s="61"/>
      <c r="C48" s="531"/>
      <c r="D48" s="1156" t="s">
        <v>38</v>
      </c>
      <c r="E48" s="4342" t="s">
        <v>1686</v>
      </c>
      <c r="F48" s="4342"/>
      <c r="G48" s="4342"/>
      <c r="H48" s="4342"/>
      <c r="I48" s="4342"/>
      <c r="J48" s="4342"/>
      <c r="K48" s="4342"/>
      <c r="L48" s="4342"/>
      <c r="M48" s="4342"/>
      <c r="N48" s="4342"/>
      <c r="O48" s="4342"/>
      <c r="P48" s="4342"/>
      <c r="Q48" s="4342"/>
      <c r="R48" s="4342"/>
      <c r="S48" s="4342"/>
      <c r="T48" s="4342"/>
      <c r="U48" s="4342"/>
      <c r="V48" s="4342"/>
      <c r="W48" s="4342"/>
      <c r="X48" s="4342"/>
      <c r="Y48" s="4342"/>
      <c r="Z48" s="4342"/>
      <c r="AB48" s="68"/>
      <c r="AC48" s="1849"/>
      <c r="AD48" s="1849"/>
      <c r="AE48" s="1849"/>
      <c r="AF48" s="1849"/>
      <c r="AG48" s="1849"/>
      <c r="AH48" s="1849"/>
      <c r="AI48" s="1849"/>
      <c r="AJ48" s="1849"/>
      <c r="AK48" s="1849"/>
      <c r="AL48" s="1849"/>
      <c r="AM48" s="844"/>
    </row>
    <row r="49" spans="1:63" ht="14.1" customHeight="1">
      <c r="A49" s="55"/>
      <c r="B49" s="1164"/>
      <c r="AB49" s="68"/>
      <c r="AC49" s="1849"/>
      <c r="AD49" s="1849"/>
      <c r="AE49" s="1849"/>
      <c r="AF49" s="1849"/>
      <c r="AG49" s="1849"/>
      <c r="AH49" s="1849"/>
      <c r="AI49" s="1849"/>
      <c r="AJ49" s="1849"/>
      <c r="AK49" s="1849"/>
      <c r="AL49" s="1849"/>
      <c r="AM49" s="651"/>
    </row>
    <row r="50" spans="1:63" ht="14.1" customHeight="1">
      <c r="A50" s="55"/>
      <c r="B50" s="1164"/>
      <c r="C50" s="1156"/>
      <c r="D50" s="1165" t="s">
        <v>306</v>
      </c>
      <c r="E50" s="4343" t="s">
        <v>1451</v>
      </c>
      <c r="F50" s="4343"/>
      <c r="G50" s="4343"/>
      <c r="H50" s="4343"/>
      <c r="I50" s="4343"/>
      <c r="J50" s="4343"/>
      <c r="K50" s="4343"/>
      <c r="L50" s="4343"/>
      <c r="M50" s="4343"/>
      <c r="N50" s="4343"/>
      <c r="O50" s="4343"/>
      <c r="P50" s="4343"/>
      <c r="Q50" s="4343"/>
      <c r="R50" s="4343"/>
      <c r="S50" s="4343"/>
      <c r="T50" s="4343"/>
      <c r="U50" s="4343"/>
      <c r="V50" s="4343"/>
      <c r="W50" s="4343"/>
      <c r="X50" s="4343"/>
      <c r="Y50" s="4343"/>
      <c r="Z50" s="4343"/>
      <c r="AB50" s="63"/>
      <c r="AK50" s="619"/>
      <c r="AL50" s="619"/>
      <c r="AM50" s="942"/>
    </row>
    <row r="51" spans="1:63" ht="14.1" customHeight="1">
      <c r="A51" s="55"/>
      <c r="B51" s="1164"/>
      <c r="D51" s="1166"/>
      <c r="E51" s="4343"/>
      <c r="F51" s="4343"/>
      <c r="G51" s="4343"/>
      <c r="H51" s="4343"/>
      <c r="I51" s="4343"/>
      <c r="J51" s="4343"/>
      <c r="K51" s="4343"/>
      <c r="L51" s="4343"/>
      <c r="M51" s="4343"/>
      <c r="N51" s="4343"/>
      <c r="O51" s="4343"/>
      <c r="P51" s="4343"/>
      <c r="Q51" s="4343"/>
      <c r="R51" s="4343"/>
      <c r="S51" s="4343"/>
      <c r="T51" s="4343"/>
      <c r="U51" s="4343"/>
      <c r="V51" s="4343"/>
      <c r="W51" s="4343"/>
      <c r="X51" s="4343"/>
      <c r="Y51" s="4343"/>
      <c r="Z51" s="4343"/>
      <c r="AB51" s="63"/>
      <c r="AK51" s="67"/>
      <c r="AL51" s="67"/>
      <c r="AM51" s="942"/>
    </row>
    <row r="52" spans="1:63" ht="14.1" customHeight="1">
      <c r="A52" s="55"/>
      <c r="B52" s="61"/>
      <c r="C52" s="531"/>
      <c r="AB52" s="63"/>
      <c r="AM52" s="651"/>
    </row>
    <row r="53" spans="1:63" ht="14.1" customHeight="1">
      <c r="A53" s="55"/>
      <c r="B53" s="4317" t="s">
        <v>430</v>
      </c>
      <c r="C53" s="4318"/>
      <c r="D53" s="4335" t="s">
        <v>645</v>
      </c>
      <c r="E53" s="4335"/>
      <c r="F53" s="4335"/>
      <c r="G53" s="4335"/>
      <c r="H53" s="4335"/>
      <c r="I53" s="4335"/>
      <c r="J53" s="4335"/>
      <c r="K53" s="4335"/>
      <c r="L53" s="4335"/>
      <c r="M53" s="4335"/>
      <c r="N53" s="4335"/>
      <c r="O53" s="4335"/>
      <c r="P53" s="4335"/>
      <c r="Q53" s="4335"/>
      <c r="R53" s="4335"/>
      <c r="S53" s="4335"/>
      <c r="T53" s="4335"/>
      <c r="U53" s="4335"/>
      <c r="V53" s="4335"/>
      <c r="W53" s="4335"/>
      <c r="X53" s="4335"/>
      <c r="Y53" s="4335"/>
      <c r="AB53" s="568" t="s">
        <v>15</v>
      </c>
      <c r="AC53" s="1849" t="s">
        <v>571</v>
      </c>
      <c r="AD53" s="1849"/>
      <c r="AE53" s="1849"/>
      <c r="AF53" s="1849"/>
      <c r="AG53" s="1849"/>
      <c r="AH53" s="1849"/>
      <c r="AI53" s="1849"/>
      <c r="AJ53" s="1849"/>
      <c r="AK53" s="1849"/>
      <c r="AL53" s="1849"/>
      <c r="AM53" s="60"/>
    </row>
    <row r="54" spans="1:63" ht="14.1" customHeight="1">
      <c r="A54" s="55"/>
      <c r="B54" s="1167"/>
      <c r="C54" s="1163"/>
      <c r="D54" s="1142" t="s">
        <v>462</v>
      </c>
      <c r="E54" s="2037" t="s">
        <v>1301</v>
      </c>
      <c r="F54" s="2037"/>
      <c r="G54" s="2037"/>
      <c r="H54" s="2037"/>
      <c r="I54" s="2037"/>
      <c r="J54" s="2037"/>
      <c r="K54" s="2037"/>
      <c r="L54" s="2037"/>
      <c r="M54" s="2037"/>
      <c r="N54" s="2037"/>
      <c r="O54" s="2037"/>
      <c r="P54" s="2037"/>
      <c r="Q54" s="2037"/>
      <c r="R54" s="2037"/>
      <c r="S54" s="2037"/>
      <c r="T54" s="2037"/>
      <c r="U54" s="2037"/>
      <c r="V54" s="2037"/>
      <c r="W54" s="2037"/>
      <c r="X54" s="2037"/>
      <c r="Y54" s="2037"/>
      <c r="Z54" s="2037"/>
      <c r="AB54" s="1159"/>
      <c r="AC54" s="1849"/>
      <c r="AD54" s="1849"/>
      <c r="AE54" s="1849"/>
      <c r="AF54" s="1849"/>
      <c r="AG54" s="1849"/>
      <c r="AH54" s="1849"/>
      <c r="AI54" s="1849"/>
      <c r="AJ54" s="1849"/>
      <c r="AK54" s="1849"/>
      <c r="AL54" s="1849"/>
      <c r="AM54" s="60"/>
    </row>
    <row r="55" spans="1:63" ht="14.25" customHeight="1">
      <c r="B55" s="61"/>
      <c r="C55" s="561"/>
      <c r="D55" s="577"/>
      <c r="E55" s="2037"/>
      <c r="F55" s="2037"/>
      <c r="G55" s="2037"/>
      <c r="H55" s="2037"/>
      <c r="I55" s="2037"/>
      <c r="J55" s="2037"/>
      <c r="K55" s="2037"/>
      <c r="L55" s="2037"/>
      <c r="M55" s="2037"/>
      <c r="N55" s="2037"/>
      <c r="O55" s="2037"/>
      <c r="P55" s="2037"/>
      <c r="Q55" s="2037"/>
      <c r="R55" s="2037"/>
      <c r="S55" s="2037"/>
      <c r="T55" s="2037"/>
      <c r="U55" s="2037"/>
      <c r="V55" s="2037"/>
      <c r="W55" s="2037"/>
      <c r="X55" s="2037"/>
      <c r="Y55" s="2037"/>
      <c r="Z55" s="2037"/>
      <c r="AB55" s="63"/>
      <c r="AM55" s="64"/>
    </row>
    <row r="56" spans="1:63" ht="13.5" customHeight="1">
      <c r="B56" s="61"/>
      <c r="D56" s="577"/>
      <c r="E56" s="577"/>
      <c r="F56" s="577"/>
      <c r="G56" s="577"/>
      <c r="H56" s="577"/>
      <c r="I56" s="577"/>
      <c r="J56" s="577"/>
      <c r="K56" s="577"/>
      <c r="L56" s="577"/>
      <c r="M56" s="577"/>
      <c r="N56" s="577"/>
      <c r="O56" s="577"/>
      <c r="P56" s="577"/>
      <c r="Q56" s="577"/>
      <c r="R56" s="577"/>
      <c r="S56" s="577"/>
      <c r="T56" s="577"/>
      <c r="U56" s="577"/>
      <c r="V56" s="577"/>
      <c r="W56" s="577"/>
      <c r="X56" s="577"/>
      <c r="Y56" s="577"/>
      <c r="AB56" s="63"/>
      <c r="AM56" s="64"/>
    </row>
    <row r="57" spans="1:63" ht="14.25" customHeight="1">
      <c r="B57" s="66"/>
      <c r="D57" s="531" t="s">
        <v>32</v>
      </c>
      <c r="E57" s="2039" t="s">
        <v>903</v>
      </c>
      <c r="F57" s="2039"/>
      <c r="G57" s="2039"/>
      <c r="H57" s="2039"/>
      <c r="I57" s="2039"/>
      <c r="J57" s="2039"/>
      <c r="K57" s="2039"/>
      <c r="L57" s="2039"/>
      <c r="M57" s="2039"/>
      <c r="N57" s="2039"/>
      <c r="O57" s="2039"/>
      <c r="P57" s="2039"/>
      <c r="Q57" s="2039"/>
      <c r="R57" s="2039"/>
      <c r="S57" s="2039"/>
      <c r="T57" s="2039"/>
      <c r="U57" s="2039"/>
      <c r="V57" s="1607" t="s">
        <v>767</v>
      </c>
      <c r="W57" s="1607"/>
      <c r="X57" s="1607"/>
      <c r="Y57" s="1607"/>
      <c r="Z57" s="705"/>
      <c r="AB57" s="63"/>
      <c r="AM57" s="64"/>
    </row>
    <row r="58" spans="1:63" ht="14.1" customHeight="1">
      <c r="B58" s="66"/>
      <c r="E58" s="4345"/>
      <c r="F58" s="4345"/>
      <c r="G58" s="4345"/>
      <c r="H58" s="4345"/>
      <c r="I58" s="4345"/>
      <c r="J58" s="4345"/>
      <c r="K58" s="4345"/>
      <c r="L58" s="4345"/>
      <c r="M58" s="4345"/>
      <c r="N58" s="4345"/>
      <c r="O58" s="4345"/>
      <c r="P58" s="4345"/>
      <c r="Q58" s="4345"/>
      <c r="R58" s="4345"/>
      <c r="S58" s="4345"/>
      <c r="T58" s="4345"/>
      <c r="U58" s="137" t="s">
        <v>27</v>
      </c>
      <c r="V58" s="2725"/>
      <c r="W58" s="2725"/>
      <c r="X58" s="2725"/>
      <c r="Y58" s="2725"/>
      <c r="Z58" s="137" t="s">
        <v>17</v>
      </c>
      <c r="AA58" s="565"/>
      <c r="AB58" s="63"/>
      <c r="AM58" s="64"/>
    </row>
    <row r="59" spans="1:63" ht="14.1" customHeight="1">
      <c r="B59" s="66"/>
      <c r="D59" s="531" t="s">
        <v>461</v>
      </c>
      <c r="E59" s="2039" t="s">
        <v>904</v>
      </c>
      <c r="F59" s="2039"/>
      <c r="G59" s="2039"/>
      <c r="H59" s="2039"/>
      <c r="I59" s="2039"/>
      <c r="J59" s="2039"/>
      <c r="K59" s="2039"/>
      <c r="L59" s="2039"/>
      <c r="M59" s="2039"/>
      <c r="N59" s="2039"/>
      <c r="O59" s="2039"/>
      <c r="P59" s="2039"/>
      <c r="Q59" s="2039"/>
      <c r="R59" s="2039"/>
      <c r="S59" s="2039"/>
      <c r="T59" s="2039"/>
      <c r="U59" s="2039"/>
      <c r="V59" s="2039"/>
      <c r="W59" s="2039"/>
      <c r="X59" s="2039"/>
      <c r="Y59" s="2039"/>
      <c r="Z59" s="2039"/>
      <c r="AA59" s="1163"/>
      <c r="AB59" s="63"/>
      <c r="AM59" s="64"/>
    </row>
    <row r="60" spans="1:63" ht="14.1" customHeight="1">
      <c r="A60" s="55"/>
      <c r="B60" s="66"/>
      <c r="AA60" s="1168"/>
      <c r="AB60" s="1150"/>
      <c r="AC60" s="565"/>
      <c r="AD60" s="565"/>
      <c r="AE60" s="565"/>
      <c r="AF60" s="565"/>
      <c r="AG60" s="565"/>
      <c r="AH60" s="565"/>
      <c r="AI60" s="565"/>
      <c r="AJ60" s="565"/>
      <c r="AK60" s="565"/>
      <c r="AM60" s="942"/>
    </row>
    <row r="61" spans="1:63" ht="14.1" customHeight="1">
      <c r="A61" s="55"/>
      <c r="B61" s="66"/>
      <c r="D61" s="1165" t="s">
        <v>433</v>
      </c>
      <c r="E61" s="4343" t="s">
        <v>1542</v>
      </c>
      <c r="F61" s="4343"/>
      <c r="G61" s="4343"/>
      <c r="H61" s="4343"/>
      <c r="I61" s="4343"/>
      <c r="J61" s="4343"/>
      <c r="K61" s="4343"/>
      <c r="L61" s="4343"/>
      <c r="M61" s="4343"/>
      <c r="N61" s="4343"/>
      <c r="O61" s="4343"/>
      <c r="P61" s="4343"/>
      <c r="Q61" s="4343"/>
      <c r="R61" s="4343"/>
      <c r="S61" s="4343"/>
      <c r="T61" s="4343"/>
      <c r="U61" s="4343"/>
      <c r="V61" s="4343"/>
      <c r="W61" s="4343"/>
      <c r="X61" s="4343"/>
      <c r="Y61" s="4343"/>
      <c r="Z61" s="4343"/>
      <c r="AA61" s="846"/>
      <c r="AB61" s="1169"/>
      <c r="AC61" s="562"/>
      <c r="AD61" s="562"/>
      <c r="AE61" s="562"/>
      <c r="AF61" s="562"/>
      <c r="AG61" s="562"/>
      <c r="AH61" s="562"/>
      <c r="AI61" s="562"/>
      <c r="AJ61" s="562"/>
      <c r="AK61" s="562"/>
      <c r="AL61" s="562"/>
      <c r="AM61" s="942"/>
    </row>
    <row r="62" spans="1:63" ht="14.1" customHeight="1">
      <c r="A62" s="55"/>
      <c r="B62" s="66"/>
      <c r="D62" s="1166"/>
      <c r="E62" s="4343"/>
      <c r="F62" s="4343"/>
      <c r="G62" s="4343"/>
      <c r="H62" s="4343"/>
      <c r="I62" s="4343"/>
      <c r="J62" s="4343"/>
      <c r="K62" s="4343"/>
      <c r="L62" s="4343"/>
      <c r="M62" s="4343"/>
      <c r="N62" s="4343"/>
      <c r="O62" s="4343"/>
      <c r="P62" s="4343"/>
      <c r="Q62" s="4343"/>
      <c r="R62" s="4343"/>
      <c r="S62" s="4343"/>
      <c r="T62" s="4343"/>
      <c r="U62" s="4343"/>
      <c r="V62" s="4343"/>
      <c r="W62" s="4343"/>
      <c r="X62" s="4343"/>
      <c r="Y62" s="4343"/>
      <c r="Z62" s="4343"/>
      <c r="AA62" s="846"/>
      <c r="AB62" s="1169"/>
      <c r="AC62" s="562"/>
      <c r="AD62" s="562"/>
      <c r="AE62" s="562"/>
      <c r="AF62" s="562"/>
      <c r="AG62" s="562"/>
      <c r="AH62" s="562"/>
      <c r="AI62" s="562"/>
      <c r="AJ62" s="562"/>
      <c r="AK62" s="562"/>
      <c r="AL62" s="562"/>
      <c r="AM62" s="942"/>
      <c r="AS62" s="726"/>
      <c r="AT62" s="565"/>
      <c r="AU62" s="565"/>
      <c r="AV62" s="565"/>
      <c r="AW62" s="726"/>
      <c r="AX62" s="554"/>
      <c r="AY62" s="554"/>
      <c r="AZ62" s="554"/>
      <c r="BA62" s="554"/>
      <c r="BB62" s="554"/>
      <c r="BC62" s="554"/>
      <c r="BD62" s="554"/>
      <c r="BE62" s="554"/>
      <c r="BF62" s="554"/>
      <c r="BG62" s="554"/>
      <c r="BH62" s="554"/>
      <c r="BI62" s="554"/>
      <c r="BJ62" s="554"/>
      <c r="BK62" s="655"/>
    </row>
    <row r="63" spans="1:63" ht="14.1" customHeight="1" thickBot="1">
      <c r="A63" s="55"/>
      <c r="B63" s="126"/>
      <c r="C63" s="127"/>
      <c r="D63" s="128"/>
      <c r="E63" s="128"/>
      <c r="F63" s="128"/>
      <c r="G63" s="128"/>
      <c r="H63" s="128"/>
      <c r="I63" s="128"/>
      <c r="J63" s="128"/>
      <c r="K63" s="128"/>
      <c r="L63" s="128"/>
      <c r="M63" s="128"/>
      <c r="N63" s="128"/>
      <c r="O63" s="128"/>
      <c r="P63" s="128"/>
      <c r="Q63" s="128"/>
      <c r="R63" s="128"/>
      <c r="S63" s="128"/>
      <c r="T63" s="128"/>
      <c r="U63" s="128"/>
      <c r="V63" s="128"/>
      <c r="W63" s="128"/>
      <c r="X63" s="128"/>
      <c r="Y63" s="128"/>
      <c r="Z63" s="128"/>
      <c r="AA63" s="128"/>
      <c r="AB63" s="1170"/>
      <c r="AC63" s="128"/>
      <c r="AD63" s="128"/>
      <c r="AE63" s="128"/>
      <c r="AF63" s="943"/>
      <c r="AG63" s="943"/>
      <c r="AH63" s="943"/>
      <c r="AI63" s="943"/>
      <c r="AJ63" s="943"/>
      <c r="AK63" s="943"/>
      <c r="AL63" s="943"/>
      <c r="AM63" s="1171"/>
      <c r="AT63" s="565"/>
      <c r="AU63" s="565"/>
      <c r="AV63" s="565"/>
      <c r="AW63" s="726"/>
      <c r="AX63" s="554"/>
      <c r="AY63" s="554"/>
      <c r="AZ63" s="554"/>
      <c r="BA63" s="554"/>
      <c r="BB63" s="554"/>
      <c r="BC63" s="554"/>
      <c r="BD63" s="554"/>
      <c r="BE63" s="554"/>
      <c r="BF63" s="554"/>
      <c r="BG63" s="554"/>
      <c r="BH63" s="554"/>
      <c r="BI63" s="554"/>
      <c r="BJ63" s="554"/>
      <c r="BK63" s="655"/>
    </row>
    <row r="64" spans="1:63" ht="7.5" customHeight="1">
      <c r="A64" s="55"/>
      <c r="B64" s="55"/>
      <c r="C64" s="55"/>
      <c r="AM64" s="1172"/>
      <c r="AT64" s="726"/>
      <c r="AU64" s="547"/>
      <c r="AV64" s="1173"/>
      <c r="AW64" s="1173"/>
      <c r="AX64" s="1848"/>
      <c r="AY64" s="1848"/>
      <c r="AZ64" s="1848"/>
      <c r="BA64" s="554"/>
      <c r="BB64" s="1848"/>
      <c r="BC64" s="1848"/>
      <c r="BD64" s="1848"/>
      <c r="BE64" s="554"/>
      <c r="BF64" s="1848"/>
      <c r="BG64" s="1848"/>
      <c r="BH64" s="1848"/>
      <c r="BI64" s="1848"/>
      <c r="BJ64" s="1848"/>
      <c r="BK64" s="655"/>
    </row>
    <row r="65" spans="1:63" ht="14.1" customHeight="1">
      <c r="A65" s="55"/>
      <c r="B65" s="55"/>
      <c r="AA65" s="1174"/>
      <c r="AB65" s="55"/>
      <c r="AC65" s="55"/>
      <c r="AD65" s="1174"/>
      <c r="AE65" s="55"/>
      <c r="AF65" s="55"/>
      <c r="AG65" s="55"/>
      <c r="AH65" s="55"/>
      <c r="AI65" s="55"/>
      <c r="AJ65" s="55"/>
      <c r="AK65" s="55"/>
      <c r="AL65" s="55"/>
      <c r="AM65" s="1172"/>
      <c r="AT65" s="726"/>
      <c r="AU65" s="726"/>
      <c r="AV65" s="726"/>
      <c r="AW65" s="726"/>
      <c r="AX65" s="2740"/>
      <c r="AY65" s="2740"/>
      <c r="AZ65" s="2740"/>
      <c r="BA65" s="2740"/>
      <c r="BB65" s="2740"/>
      <c r="BC65" s="2740"/>
      <c r="BD65" s="2740"/>
      <c r="BE65" s="2740"/>
      <c r="BF65" s="2740"/>
      <c r="BG65" s="2740"/>
      <c r="BH65" s="2740"/>
      <c r="BI65" s="2740"/>
      <c r="BJ65" s="2740"/>
      <c r="BK65" s="655"/>
    </row>
    <row r="66" spans="1:63" ht="14.1" customHeight="1">
      <c r="A66" s="55"/>
      <c r="B66" s="55"/>
      <c r="AA66" s="1174"/>
      <c r="AB66" s="55"/>
      <c r="AC66" s="55"/>
      <c r="AD66" s="1174"/>
      <c r="AE66" s="55"/>
      <c r="AF66" s="55"/>
      <c r="AG66" s="55"/>
      <c r="AH66" s="55"/>
      <c r="AI66" s="55"/>
      <c r="AJ66" s="55"/>
      <c r="AK66" s="55"/>
      <c r="AL66" s="55"/>
      <c r="AM66" s="1172"/>
      <c r="AT66" s="726"/>
      <c r="AU66" s="726"/>
      <c r="AV66" s="726"/>
      <c r="AW66" s="726"/>
      <c r="AX66" s="2740"/>
      <c r="AY66" s="2740"/>
      <c r="AZ66" s="2740"/>
      <c r="BA66" s="2740"/>
      <c r="BB66" s="2740"/>
      <c r="BC66" s="2740"/>
      <c r="BD66" s="2740"/>
      <c r="BE66" s="2740"/>
      <c r="BF66" s="2740"/>
      <c r="BG66" s="2740"/>
      <c r="BH66" s="2740"/>
      <c r="BI66" s="2740"/>
      <c r="BJ66" s="2740"/>
      <c r="BK66" s="655"/>
    </row>
    <row r="67" spans="1:63" ht="14.1" customHeight="1">
      <c r="A67" s="55"/>
      <c r="B67" s="55"/>
      <c r="C67" s="55"/>
      <c r="AM67" s="1172"/>
    </row>
    <row r="68" spans="1:63" ht="14.1" customHeight="1">
      <c r="A68" s="55"/>
      <c r="B68" s="55"/>
      <c r="C68" s="55"/>
      <c r="S68" s="72"/>
      <c r="T68" s="72"/>
      <c r="U68" s="58"/>
      <c r="V68" s="73"/>
      <c r="W68" s="73"/>
      <c r="X68" s="55"/>
      <c r="Y68" s="55"/>
      <c r="Z68" s="55"/>
      <c r="AM68" s="1172"/>
    </row>
    <row r="69" spans="1:63" ht="14.1" customHeight="1">
      <c r="A69" s="55"/>
      <c r="B69" s="55"/>
      <c r="C69" s="55"/>
      <c r="S69" s="72"/>
      <c r="T69" s="72"/>
      <c r="U69" s="58"/>
      <c r="V69" s="73"/>
      <c r="W69" s="73"/>
      <c r="X69" s="55"/>
      <c r="Y69" s="55"/>
      <c r="Z69" s="55"/>
      <c r="AM69" s="1172"/>
    </row>
    <row r="70" spans="1:63" ht="14.1" customHeight="1">
      <c r="A70" s="55"/>
      <c r="B70" s="55"/>
      <c r="D70" s="55"/>
      <c r="E70" s="55"/>
      <c r="F70" s="55"/>
      <c r="G70" s="55"/>
      <c r="H70" s="55"/>
      <c r="I70" s="55"/>
      <c r="J70" s="55"/>
      <c r="K70" s="55"/>
      <c r="L70" s="55"/>
      <c r="M70" s="55"/>
      <c r="N70" s="137"/>
      <c r="O70" s="137"/>
      <c r="AM70" s="1175"/>
    </row>
    <row r="71" spans="1:63" ht="14.1" customHeight="1">
      <c r="A71" s="55"/>
      <c r="B71" s="55"/>
      <c r="D71" s="55"/>
      <c r="E71" s="55"/>
      <c r="F71" s="55"/>
      <c r="G71" s="55"/>
      <c r="H71" s="55"/>
      <c r="I71" s="55"/>
      <c r="J71" s="55"/>
      <c r="K71" s="55"/>
      <c r="L71" s="55"/>
      <c r="M71" s="55"/>
      <c r="N71" s="55"/>
      <c r="O71" s="55"/>
      <c r="P71" s="55"/>
      <c r="Q71" s="55"/>
      <c r="R71" s="55"/>
      <c r="T71" s="740"/>
      <c r="U71" s="740"/>
      <c r="V71" s="740"/>
      <c r="W71" s="740"/>
      <c r="X71" s="740"/>
      <c r="Y71" s="740"/>
      <c r="Z71" s="740"/>
      <c r="AA71" s="55"/>
      <c r="AB71" s="55"/>
      <c r="AM71" s="1175"/>
    </row>
    <row r="72" spans="1:63" ht="14.1" customHeight="1">
      <c r="A72" s="55"/>
      <c r="B72" s="55"/>
      <c r="C72" s="55"/>
      <c r="F72" s="55"/>
      <c r="G72" s="55"/>
      <c r="H72" s="55"/>
      <c r="I72" s="55"/>
      <c r="J72" s="55"/>
      <c r="K72" s="55"/>
      <c r="L72" s="55"/>
      <c r="M72" s="55"/>
      <c r="N72" s="55"/>
      <c r="O72" s="55"/>
      <c r="P72" s="55"/>
      <c r="Q72" s="55"/>
      <c r="R72" s="55"/>
      <c r="S72" s="55"/>
      <c r="T72" s="55"/>
      <c r="U72" s="72"/>
      <c r="V72" s="72"/>
      <c r="W72" s="55"/>
      <c r="X72" s="72"/>
      <c r="Y72" s="72"/>
      <c r="Z72" s="55"/>
      <c r="AA72" s="55"/>
      <c r="AD72" s="55"/>
      <c r="AE72" s="55"/>
      <c r="AF72" s="55"/>
      <c r="AG72" s="55"/>
      <c r="AH72" s="55"/>
      <c r="AI72" s="55"/>
      <c r="AJ72" s="55"/>
      <c r="AK72" s="55"/>
      <c r="AL72" s="55"/>
      <c r="AM72" s="1175"/>
    </row>
    <row r="73" spans="1:63" ht="14.1" customHeight="1">
      <c r="A73" s="55"/>
      <c r="B73" s="55"/>
      <c r="C73" s="55"/>
      <c r="D73" s="137"/>
      <c r="E73" s="137"/>
      <c r="F73" s="137"/>
      <c r="G73" s="137"/>
      <c r="H73" s="55"/>
      <c r="I73" s="55"/>
      <c r="J73" s="55"/>
      <c r="K73" s="55"/>
      <c r="L73" s="55"/>
      <c r="M73" s="55"/>
      <c r="N73" s="55"/>
      <c r="O73" s="55"/>
      <c r="P73" s="55"/>
      <c r="Q73" s="55"/>
      <c r="R73" s="55"/>
      <c r="S73" s="55"/>
      <c r="T73" s="55"/>
      <c r="U73" s="55"/>
      <c r="W73" s="55"/>
      <c r="X73" s="55"/>
      <c r="Y73" s="55"/>
      <c r="AA73" s="67"/>
      <c r="AB73" s="67"/>
      <c r="AD73" s="67"/>
      <c r="AE73" s="67"/>
      <c r="AF73" s="67"/>
      <c r="AG73" s="67"/>
      <c r="AH73" s="67"/>
      <c r="AI73" s="67"/>
      <c r="AJ73" s="67"/>
      <c r="AK73" s="67"/>
      <c r="AL73" s="67"/>
      <c r="AM73" s="1175"/>
    </row>
    <row r="74" spans="1:63" ht="14.1" customHeight="1">
      <c r="A74" s="55"/>
      <c r="B74" s="55"/>
      <c r="C74" s="55"/>
      <c r="D74" s="137"/>
      <c r="E74" s="137"/>
      <c r="F74" s="137"/>
      <c r="G74" s="137"/>
      <c r="H74" s="55"/>
      <c r="I74" s="55"/>
      <c r="J74" s="55"/>
      <c r="K74" s="55"/>
      <c r="L74" s="55"/>
      <c r="M74" s="530"/>
      <c r="N74" s="530"/>
      <c r="O74" s="530"/>
      <c r="P74" s="530"/>
      <c r="Q74" s="530"/>
      <c r="R74" s="530"/>
      <c r="S74" s="530"/>
      <c r="T74" s="530"/>
      <c r="U74" s="530"/>
      <c r="V74" s="530"/>
      <c r="W74" s="530"/>
      <c r="X74" s="530"/>
      <c r="Y74" s="530"/>
      <c r="AA74" s="1176"/>
      <c r="AB74" s="67"/>
      <c r="AC74" s="67"/>
      <c r="AD74" s="67"/>
      <c r="AE74" s="67"/>
      <c r="AF74" s="67"/>
      <c r="AG74" s="67"/>
      <c r="AH74" s="67"/>
      <c r="AI74" s="67"/>
      <c r="AJ74" s="67"/>
      <c r="AK74" s="67"/>
      <c r="AL74" s="67"/>
      <c r="AM74" s="1175"/>
    </row>
    <row r="75" spans="1:63" ht="14.1" customHeight="1">
      <c r="A75" s="55"/>
      <c r="B75" s="55"/>
      <c r="C75" s="55"/>
      <c r="D75" s="137"/>
      <c r="E75" s="137"/>
      <c r="F75" s="137"/>
      <c r="G75" s="137"/>
      <c r="H75" s="55"/>
      <c r="I75" s="55"/>
      <c r="J75" s="55"/>
      <c r="K75" s="55"/>
      <c r="L75" s="55"/>
      <c r="M75" s="55"/>
      <c r="N75" s="55"/>
      <c r="O75" s="55"/>
      <c r="P75" s="55"/>
      <c r="Q75" s="55"/>
      <c r="R75" s="55"/>
      <c r="S75" s="55"/>
      <c r="T75" s="55"/>
      <c r="U75" s="55"/>
      <c r="W75" s="55"/>
      <c r="X75" s="55"/>
      <c r="Y75" s="55"/>
      <c r="AA75" s="67"/>
      <c r="AB75" s="67"/>
      <c r="AC75" s="67"/>
      <c r="AD75" s="67"/>
      <c r="AE75" s="67"/>
      <c r="AF75" s="67"/>
      <c r="AG75" s="67"/>
      <c r="AH75" s="67"/>
      <c r="AI75" s="67"/>
      <c r="AJ75" s="67"/>
      <c r="AK75" s="67"/>
      <c r="AL75" s="67"/>
      <c r="AM75" s="1175"/>
    </row>
    <row r="76" spans="1:63" ht="14.1" customHeight="1">
      <c r="A76" s="55"/>
      <c r="B76" s="55"/>
      <c r="C76" s="55"/>
      <c r="D76" s="137"/>
      <c r="E76" s="137"/>
      <c r="F76" s="137"/>
      <c r="G76" s="137"/>
      <c r="H76" s="55"/>
      <c r="I76" s="55"/>
      <c r="J76" s="55"/>
      <c r="K76" s="55"/>
      <c r="L76" s="55"/>
      <c r="M76" s="530"/>
      <c r="N76" s="530"/>
      <c r="O76" s="530"/>
      <c r="P76" s="530"/>
      <c r="Q76" s="530"/>
      <c r="R76" s="530"/>
      <c r="S76" s="530"/>
      <c r="T76" s="530"/>
      <c r="U76" s="530"/>
      <c r="V76" s="530"/>
      <c r="W76" s="530"/>
      <c r="X76" s="530"/>
      <c r="Y76" s="530"/>
      <c r="AA76" s="1176"/>
      <c r="AB76" s="67"/>
      <c r="AC76" s="67"/>
      <c r="AD76" s="67"/>
      <c r="AE76" s="67"/>
      <c r="AF76" s="67"/>
      <c r="AG76" s="67"/>
      <c r="AH76" s="67"/>
      <c r="AI76" s="67"/>
      <c r="AJ76" s="67"/>
      <c r="AK76" s="67"/>
      <c r="AL76" s="67"/>
      <c r="AM76" s="1175"/>
    </row>
    <row r="77" spans="1:63" ht="14.1" customHeight="1">
      <c r="A77" s="55"/>
      <c r="B77" s="55"/>
      <c r="C77" s="55"/>
      <c r="D77" s="137"/>
      <c r="E77" s="137"/>
      <c r="F77" s="137"/>
      <c r="G77" s="137"/>
      <c r="H77" s="55"/>
      <c r="I77" s="55"/>
      <c r="J77" s="55"/>
      <c r="K77" s="55"/>
      <c r="L77" s="55"/>
      <c r="M77" s="55"/>
      <c r="N77" s="55"/>
      <c r="O77" s="55"/>
      <c r="P77" s="55"/>
      <c r="Q77" s="55"/>
      <c r="R77" s="55"/>
      <c r="S77" s="55"/>
      <c r="T77" s="55"/>
      <c r="U77" s="55"/>
      <c r="W77" s="55"/>
      <c r="X77" s="55"/>
      <c r="Y77" s="55"/>
      <c r="AA77" s="67"/>
      <c r="AB77" s="67"/>
      <c r="AC77" s="67"/>
      <c r="AD77" s="67"/>
      <c r="AE77" s="67"/>
      <c r="AF77" s="67"/>
      <c r="AG77" s="67"/>
      <c r="AH77" s="67"/>
      <c r="AI77" s="67"/>
      <c r="AJ77" s="67"/>
      <c r="AK77" s="67"/>
      <c r="AL77" s="67"/>
      <c r="AM77" s="1175"/>
    </row>
    <row r="78" spans="1:63" ht="14.1" customHeight="1">
      <c r="A78" s="55"/>
      <c r="B78" s="55"/>
      <c r="C78" s="55"/>
      <c r="D78" s="137"/>
      <c r="E78" s="137"/>
      <c r="F78" s="137"/>
      <c r="G78" s="137"/>
      <c r="H78" s="55"/>
      <c r="I78" s="55"/>
      <c r="J78" s="55"/>
      <c r="K78" s="55"/>
      <c r="M78" s="1176"/>
      <c r="N78" s="67"/>
      <c r="O78" s="67"/>
      <c r="P78" s="67"/>
      <c r="Q78" s="67"/>
      <c r="R78" s="67"/>
      <c r="S78" s="67"/>
      <c r="T78" s="67"/>
      <c r="U78" s="67"/>
      <c r="V78" s="67"/>
      <c r="W78" s="67"/>
      <c r="X78" s="67"/>
      <c r="Y78" s="1175"/>
    </row>
    <row r="79" spans="1:63" ht="14.1" customHeight="1">
      <c r="A79" s="55"/>
      <c r="B79" s="55"/>
      <c r="C79" s="55"/>
      <c r="D79" s="55"/>
      <c r="G79" s="55"/>
      <c r="H79" s="55"/>
      <c r="I79" s="55"/>
      <c r="J79" s="55"/>
      <c r="K79" s="55"/>
      <c r="L79" s="67"/>
      <c r="M79" s="67"/>
      <c r="N79" s="67"/>
      <c r="O79" s="67"/>
      <c r="P79" s="67"/>
      <c r="Q79" s="67"/>
      <c r="R79" s="67"/>
      <c r="S79" s="67"/>
      <c r="T79" s="67"/>
      <c r="U79" s="67"/>
      <c r="V79" s="67"/>
      <c r="W79" s="67"/>
      <c r="X79" s="67"/>
      <c r="Y79" s="1175"/>
    </row>
    <row r="80" spans="1:63" ht="14.1" customHeight="1">
      <c r="A80" s="55"/>
      <c r="B80" s="55"/>
      <c r="C80" s="55"/>
      <c r="D80" s="137"/>
      <c r="E80" s="137"/>
      <c r="F80" s="137"/>
      <c r="G80" s="137"/>
      <c r="H80" s="137"/>
      <c r="I80" s="55"/>
      <c r="J80" s="55"/>
      <c r="K80" s="55"/>
      <c r="L80" s="67"/>
      <c r="M80" s="67"/>
      <c r="N80" s="67"/>
      <c r="O80" s="67"/>
      <c r="P80" s="67"/>
      <c r="Q80" s="67"/>
      <c r="R80" s="67"/>
      <c r="S80" s="67"/>
      <c r="T80" s="67"/>
      <c r="U80" s="67"/>
      <c r="V80" s="67"/>
      <c r="W80" s="67"/>
      <c r="X80" s="67"/>
      <c r="Y80" s="1175"/>
    </row>
    <row r="81" spans="1:39" ht="14.1" customHeight="1">
      <c r="A81" s="55"/>
      <c r="B81" s="55"/>
      <c r="C81" s="55"/>
      <c r="D81" s="137"/>
      <c r="E81" s="137"/>
      <c r="F81" s="137"/>
      <c r="G81" s="137"/>
      <c r="H81" s="137"/>
      <c r="I81" s="55"/>
      <c r="J81" s="55"/>
      <c r="K81" s="55"/>
      <c r="L81" s="67"/>
      <c r="M81" s="67"/>
      <c r="N81" s="67"/>
      <c r="O81" s="67"/>
      <c r="P81" s="67"/>
      <c r="Q81" s="67"/>
      <c r="R81" s="67"/>
      <c r="S81" s="67"/>
      <c r="T81" s="67"/>
      <c r="U81" s="67"/>
      <c r="V81" s="67"/>
      <c r="W81" s="67"/>
      <c r="X81" s="67"/>
      <c r="Y81" s="1175"/>
    </row>
    <row r="82" spans="1:39" ht="14.1" customHeight="1">
      <c r="A82" s="55"/>
      <c r="B82" s="55"/>
      <c r="C82" s="55"/>
      <c r="E82" s="137"/>
      <c r="F82" s="137"/>
      <c r="G82" s="137"/>
      <c r="H82" s="137"/>
      <c r="I82" s="55"/>
      <c r="J82" s="55"/>
      <c r="K82" s="55"/>
      <c r="L82" s="67"/>
      <c r="M82" s="67"/>
      <c r="N82" s="67"/>
      <c r="O82" s="67"/>
      <c r="P82" s="67"/>
      <c r="Q82" s="67"/>
      <c r="R82" s="67"/>
      <c r="S82" s="67"/>
      <c r="T82" s="67"/>
      <c r="U82" s="67"/>
      <c r="V82" s="67"/>
      <c r="W82" s="67"/>
      <c r="X82" s="67"/>
      <c r="Y82" s="1175"/>
    </row>
    <row r="83" spans="1:39" ht="14.1" customHeight="1">
      <c r="A83" s="55"/>
      <c r="B83" s="55"/>
      <c r="C83" s="55"/>
      <c r="D83" s="137"/>
      <c r="E83" s="137"/>
      <c r="F83" s="137"/>
      <c r="G83" s="137"/>
      <c r="H83" s="137"/>
      <c r="I83" s="55"/>
      <c r="J83" s="55"/>
      <c r="K83" s="55"/>
      <c r="L83" s="67"/>
      <c r="M83" s="67"/>
      <c r="N83" s="67"/>
      <c r="O83" s="67"/>
      <c r="P83" s="67"/>
      <c r="Q83" s="67"/>
      <c r="R83" s="67"/>
      <c r="S83" s="67"/>
      <c r="T83" s="67"/>
      <c r="U83" s="67"/>
      <c r="V83" s="67"/>
      <c r="W83" s="67"/>
      <c r="X83" s="67"/>
      <c r="Y83" s="1175"/>
    </row>
    <row r="84" spans="1:39" ht="14.1" customHeight="1">
      <c r="A84" s="55"/>
      <c r="B84" s="55"/>
      <c r="D84" s="137"/>
      <c r="E84" s="137"/>
      <c r="F84" s="137"/>
      <c r="G84" s="137"/>
      <c r="H84" s="137"/>
      <c r="I84" s="55"/>
      <c r="J84" s="55"/>
      <c r="K84" s="55"/>
      <c r="L84" s="67"/>
      <c r="M84" s="67"/>
      <c r="N84" s="67"/>
      <c r="O84" s="67"/>
      <c r="P84" s="67"/>
      <c r="Q84" s="67"/>
      <c r="R84" s="67"/>
      <c r="S84" s="67"/>
      <c r="T84" s="67"/>
      <c r="U84" s="67"/>
      <c r="V84" s="67"/>
      <c r="W84" s="67"/>
      <c r="X84" s="67"/>
      <c r="Y84" s="1175"/>
    </row>
    <row r="85" spans="1:39" ht="14.1" customHeight="1">
      <c r="A85" s="55"/>
      <c r="B85" s="55"/>
      <c r="C85" s="55"/>
      <c r="D85" s="137"/>
      <c r="E85" s="137"/>
      <c r="F85" s="137"/>
      <c r="G85" s="137"/>
      <c r="H85" s="137"/>
      <c r="I85" s="55"/>
      <c r="J85" s="55"/>
      <c r="K85" s="55"/>
      <c r="L85" s="67"/>
      <c r="M85" s="67"/>
      <c r="N85" s="67"/>
      <c r="O85" s="67"/>
      <c r="P85" s="67"/>
      <c r="Q85" s="67"/>
      <c r="R85" s="67"/>
      <c r="S85" s="67"/>
      <c r="T85" s="67"/>
      <c r="U85" s="67"/>
      <c r="V85" s="67"/>
      <c r="W85" s="67"/>
      <c r="X85" s="67"/>
      <c r="Y85" s="1175"/>
    </row>
    <row r="86" spans="1:39" ht="14.1" customHeight="1">
      <c r="A86" s="55"/>
      <c r="B86" s="55"/>
      <c r="C86" s="55"/>
      <c r="L86" s="55"/>
      <c r="N86" s="530"/>
      <c r="O86" s="67"/>
      <c r="P86" s="67"/>
      <c r="Q86" s="67"/>
      <c r="R86" s="67"/>
      <c r="S86" s="67"/>
      <c r="T86" s="67"/>
      <c r="U86" s="67"/>
      <c r="V86" s="67"/>
      <c r="W86" s="67"/>
      <c r="X86" s="67"/>
      <c r="Y86" s="1175"/>
    </row>
    <row r="87" spans="1:39" ht="14.1" customHeight="1">
      <c r="A87" s="55"/>
      <c r="B87" s="55"/>
      <c r="C87" s="55"/>
      <c r="N87" s="67"/>
      <c r="O87" s="67"/>
      <c r="P87" s="67"/>
      <c r="Q87" s="67"/>
      <c r="R87" s="67"/>
      <c r="S87" s="67"/>
      <c r="T87" s="67"/>
      <c r="U87" s="67"/>
      <c r="V87" s="67"/>
      <c r="W87" s="67"/>
      <c r="X87" s="67"/>
      <c r="Y87" s="1175"/>
    </row>
    <row r="88" spans="1:39" ht="14.1" customHeight="1">
      <c r="A88" s="55"/>
      <c r="B88" s="55"/>
      <c r="C88" s="55"/>
      <c r="N88" s="55"/>
      <c r="O88" s="55"/>
      <c r="P88" s="55"/>
      <c r="R88" s="740"/>
      <c r="S88" s="740"/>
      <c r="T88" s="740"/>
      <c r="U88" s="740"/>
      <c r="V88" s="740"/>
      <c r="W88" s="740"/>
      <c r="X88" s="740"/>
      <c r="Y88" s="55"/>
      <c r="AB88" s="67"/>
      <c r="AC88" s="67"/>
      <c r="AD88" s="67"/>
      <c r="AE88" s="67"/>
      <c r="AF88" s="67"/>
      <c r="AG88" s="67"/>
      <c r="AH88" s="67"/>
      <c r="AI88" s="67"/>
      <c r="AJ88" s="67"/>
      <c r="AK88" s="67"/>
      <c r="AL88" s="67"/>
      <c r="AM88" s="1175"/>
    </row>
    <row r="89" spans="1:39" ht="14.1" customHeight="1">
      <c r="A89" s="55"/>
      <c r="B89" s="55"/>
      <c r="C89" s="55"/>
      <c r="E89" s="55"/>
      <c r="G89" s="55"/>
      <c r="H89" s="55"/>
      <c r="I89" s="55"/>
      <c r="J89" s="55"/>
      <c r="K89" s="55"/>
      <c r="O89" s="531"/>
      <c r="P89" s="531"/>
      <c r="Q89" s="55"/>
      <c r="R89" s="137"/>
      <c r="S89" s="137"/>
      <c r="T89" s="531"/>
      <c r="U89" s="531"/>
      <c r="X89" s="137"/>
      <c r="Y89" s="137"/>
      <c r="Z89" s="55"/>
      <c r="AB89" s="55"/>
      <c r="AD89" s="55"/>
      <c r="AE89" s="55"/>
      <c r="AF89" s="55"/>
      <c r="AG89" s="55"/>
      <c r="AH89" s="55"/>
      <c r="AI89" s="55"/>
      <c r="AJ89" s="55"/>
      <c r="AK89" s="55"/>
      <c r="AL89" s="55"/>
      <c r="AM89" s="1175"/>
    </row>
    <row r="90" spans="1:39" ht="14.1" customHeight="1">
      <c r="A90" s="55"/>
      <c r="B90" s="55"/>
      <c r="C90" s="55"/>
      <c r="E90" s="55"/>
      <c r="G90" s="55"/>
      <c r="H90" s="55"/>
      <c r="L90" s="55"/>
      <c r="O90" s="531"/>
      <c r="P90" s="531"/>
      <c r="Q90" s="55"/>
      <c r="R90" s="137"/>
      <c r="S90" s="137"/>
      <c r="T90" s="531"/>
      <c r="U90" s="531"/>
      <c r="X90" s="137"/>
      <c r="Y90" s="137"/>
      <c r="Z90" s="55"/>
      <c r="AB90" s="55"/>
      <c r="AC90" s="55"/>
      <c r="AD90" s="55"/>
      <c r="AE90" s="55"/>
      <c r="AF90" s="55"/>
      <c r="AG90" s="55"/>
      <c r="AH90" s="55"/>
      <c r="AI90" s="55"/>
      <c r="AJ90" s="55"/>
      <c r="AM90" s="1175"/>
    </row>
    <row r="91" spans="1:39" ht="14.1" customHeight="1">
      <c r="A91" s="55"/>
      <c r="B91" s="55"/>
      <c r="C91" s="55"/>
      <c r="E91" s="55"/>
      <c r="F91" s="55"/>
      <c r="G91" s="55"/>
      <c r="H91" s="55"/>
      <c r="I91" s="55"/>
      <c r="J91" s="55"/>
      <c r="K91" s="55"/>
      <c r="L91" s="55"/>
      <c r="M91" s="55"/>
      <c r="N91" s="55"/>
      <c r="O91" s="55"/>
      <c r="P91" s="137"/>
      <c r="Q91" s="137"/>
      <c r="S91" s="55"/>
      <c r="Y91" s="137"/>
      <c r="Z91" s="137"/>
      <c r="AA91" s="55"/>
      <c r="AB91" s="55"/>
      <c r="AC91" s="55"/>
      <c r="AD91" s="55"/>
      <c r="AE91" s="55"/>
      <c r="AF91" s="55"/>
      <c r="AG91" s="55"/>
      <c r="AH91" s="55"/>
      <c r="AI91" s="55"/>
      <c r="AJ91" s="55"/>
      <c r="AK91" s="55"/>
      <c r="AL91" s="55"/>
      <c r="AM91" s="1175"/>
    </row>
    <row r="92" spans="1:39" ht="14.1" customHeight="1">
      <c r="A92" s="55"/>
      <c r="B92" s="55"/>
      <c r="AM92" s="1175"/>
    </row>
    <row r="93" spans="1:39" ht="14.1" customHeight="1">
      <c r="A93" s="55"/>
      <c r="B93" s="55"/>
      <c r="C93" s="55"/>
      <c r="S93" s="55"/>
      <c r="T93" s="740"/>
      <c r="U93" s="740"/>
      <c r="V93" s="55"/>
      <c r="W93" s="72"/>
      <c r="X93" s="72"/>
      <c r="Y93" s="55"/>
      <c r="Z93" s="55"/>
      <c r="AB93" s="67"/>
      <c r="AC93" s="67"/>
      <c r="AD93" s="67"/>
      <c r="AE93" s="67"/>
      <c r="AF93" s="67"/>
      <c r="AG93" s="67"/>
      <c r="AH93" s="67"/>
      <c r="AI93" s="67"/>
      <c r="AJ93" s="67"/>
      <c r="AK93" s="67"/>
      <c r="AL93" s="67"/>
      <c r="AM93" s="1175"/>
    </row>
    <row r="94" spans="1:39" ht="14.1" customHeight="1">
      <c r="A94" s="55"/>
      <c r="B94" s="55"/>
      <c r="C94" s="55"/>
      <c r="S94" s="55"/>
      <c r="T94" s="740"/>
      <c r="U94" s="740"/>
      <c r="V94" s="55"/>
      <c r="W94" s="72"/>
      <c r="X94" s="72"/>
      <c r="Y94" s="55"/>
      <c r="Z94" s="55"/>
      <c r="AB94" s="67"/>
      <c r="AC94" s="67"/>
      <c r="AD94" s="67"/>
      <c r="AE94" s="67"/>
      <c r="AF94" s="67"/>
      <c r="AG94" s="67"/>
      <c r="AH94" s="67"/>
      <c r="AI94" s="67"/>
      <c r="AJ94" s="67"/>
      <c r="AK94" s="67"/>
      <c r="AL94" s="67"/>
      <c r="AM94" s="1175"/>
    </row>
  </sheetData>
  <sheetProtection algorithmName="SHA-512" hashValue="DDcIz7c3q8AQzO35c2Uv6/o0zqq+o5VJW3fe1Ry0wAP8KFERNIW9x9PvcPSCCXTpNN3wttnXjoNqTn/ZXGi7BQ==" saltValue="llEOe7bXacKvVndJcjlQzg==" spinCount="100000" sheet="1" formatCells="0" formatColumns="0" formatRows="0" insertColumns="0" insertRows="0"/>
  <mergeCells count="280">
    <mergeCell ref="E61:Z62"/>
    <mergeCell ref="E59:Z59"/>
    <mergeCell ref="E54:Z55"/>
    <mergeCell ref="AX65:BJ66"/>
    <mergeCell ref="E11:H11"/>
    <mergeCell ref="J11:O11"/>
    <mergeCell ref="Q11:S11"/>
    <mergeCell ref="T11:Z11"/>
    <mergeCell ref="E58:T58"/>
    <mergeCell ref="V58:Y58"/>
    <mergeCell ref="AX64:AZ64"/>
    <mergeCell ref="BB64:BD64"/>
    <mergeCell ref="BF64:BJ64"/>
    <mergeCell ref="E50:Z51"/>
    <mergeCell ref="AG39:AH39"/>
    <mergeCell ref="AI39:AJ39"/>
    <mergeCell ref="E40:AJ40"/>
    <mergeCell ref="Y38:Z38"/>
    <mergeCell ref="AA38:AB38"/>
    <mergeCell ref="AC38:AD38"/>
    <mergeCell ref="AE38:AF38"/>
    <mergeCell ref="AG38:AH38"/>
    <mergeCell ref="AI38:AJ38"/>
    <mergeCell ref="AG37:AH37"/>
    <mergeCell ref="B53:C53"/>
    <mergeCell ref="D53:Y53"/>
    <mergeCell ref="AC53:AL54"/>
    <mergeCell ref="E57:U57"/>
    <mergeCell ref="V57:Y57"/>
    <mergeCell ref="E44:T44"/>
    <mergeCell ref="V44:Y44"/>
    <mergeCell ref="AC44:AL45"/>
    <mergeCell ref="E46:Z46"/>
    <mergeCell ref="AC47:AL49"/>
    <mergeCell ref="E48:Z48"/>
    <mergeCell ref="B42:C42"/>
    <mergeCell ref="D42:Y42"/>
    <mergeCell ref="AC42:AL43"/>
    <mergeCell ref="E43:T43"/>
    <mergeCell ref="V43:Y43"/>
    <mergeCell ref="U39:V39"/>
    <mergeCell ref="W39:X39"/>
    <mergeCell ref="Y39:Z39"/>
    <mergeCell ref="AA39:AB39"/>
    <mergeCell ref="AC39:AD39"/>
    <mergeCell ref="AE39:AF39"/>
    <mergeCell ref="D39:I39"/>
    <mergeCell ref="J39:L39"/>
    <mergeCell ref="M39:N39"/>
    <mergeCell ref="O39:P39"/>
    <mergeCell ref="Q39:R39"/>
    <mergeCell ref="S39:T39"/>
    <mergeCell ref="AI37:AJ37"/>
    <mergeCell ref="D38:I38"/>
    <mergeCell ref="J38:L38"/>
    <mergeCell ref="M38:N38"/>
    <mergeCell ref="O38:P38"/>
    <mergeCell ref="Q38:R38"/>
    <mergeCell ref="S38:T38"/>
    <mergeCell ref="U38:V38"/>
    <mergeCell ref="W38:X38"/>
    <mergeCell ref="U37:V37"/>
    <mergeCell ref="W37:X37"/>
    <mergeCell ref="Y37:Z37"/>
    <mergeCell ref="AA37:AB37"/>
    <mergeCell ref="AC37:AD37"/>
    <mergeCell ref="AE37:AF37"/>
    <mergeCell ref="D37:I37"/>
    <mergeCell ref="J37:L37"/>
    <mergeCell ref="M37:N37"/>
    <mergeCell ref="O37:P37"/>
    <mergeCell ref="Q37:R37"/>
    <mergeCell ref="S37:T37"/>
    <mergeCell ref="Y36:Z36"/>
    <mergeCell ref="AA36:AB36"/>
    <mergeCell ref="AC36:AD36"/>
    <mergeCell ref="AE36:AF36"/>
    <mergeCell ref="AG36:AH36"/>
    <mergeCell ref="AI36:AJ36"/>
    <mergeCell ref="AG35:AH35"/>
    <mergeCell ref="AI35:AJ35"/>
    <mergeCell ref="D36:I36"/>
    <mergeCell ref="J36:L36"/>
    <mergeCell ref="M36:N36"/>
    <mergeCell ref="O36:P36"/>
    <mergeCell ref="Q36:R36"/>
    <mergeCell ref="S36:T36"/>
    <mergeCell ref="U36:V36"/>
    <mergeCell ref="W36:X36"/>
    <mergeCell ref="U35:V35"/>
    <mergeCell ref="W35:X35"/>
    <mergeCell ref="Y35:Z35"/>
    <mergeCell ref="AA35:AB35"/>
    <mergeCell ref="AC35:AD35"/>
    <mergeCell ref="AE35:AF35"/>
    <mergeCell ref="D35:I35"/>
    <mergeCell ref="J35:L35"/>
    <mergeCell ref="M35:N35"/>
    <mergeCell ref="O35:P35"/>
    <mergeCell ref="Q35:R35"/>
    <mergeCell ref="S35:T35"/>
    <mergeCell ref="Y34:Z34"/>
    <mergeCell ref="AA34:AB34"/>
    <mergeCell ref="AC34:AD34"/>
    <mergeCell ref="AE34:AF34"/>
    <mergeCell ref="AG34:AH34"/>
    <mergeCell ref="AI34:AJ34"/>
    <mergeCell ref="AG33:AH33"/>
    <mergeCell ref="AI33:AJ33"/>
    <mergeCell ref="D34:I34"/>
    <mergeCell ref="J34:L34"/>
    <mergeCell ref="M34:N34"/>
    <mergeCell ref="O34:P34"/>
    <mergeCell ref="Q34:R34"/>
    <mergeCell ref="S34:T34"/>
    <mergeCell ref="U34:V34"/>
    <mergeCell ref="W34:X34"/>
    <mergeCell ref="U33:V33"/>
    <mergeCell ref="W33:X33"/>
    <mergeCell ref="Y33:Z33"/>
    <mergeCell ref="AA33:AB33"/>
    <mergeCell ref="AC33:AD33"/>
    <mergeCell ref="AE33:AF33"/>
    <mergeCell ref="D33:I33"/>
    <mergeCell ref="J33:L33"/>
    <mergeCell ref="M33:N33"/>
    <mergeCell ref="O33:P33"/>
    <mergeCell ref="Q33:R33"/>
    <mergeCell ref="S33:T33"/>
    <mergeCell ref="Y32:Z32"/>
    <mergeCell ref="AA32:AB32"/>
    <mergeCell ref="AC32:AD32"/>
    <mergeCell ref="AE32:AF32"/>
    <mergeCell ref="AG32:AH32"/>
    <mergeCell ref="AI32:AJ32"/>
    <mergeCell ref="AG31:AH31"/>
    <mergeCell ref="AI31:AJ31"/>
    <mergeCell ref="D32:I32"/>
    <mergeCell ref="J32:L32"/>
    <mergeCell ref="M32:N32"/>
    <mergeCell ref="O32:P32"/>
    <mergeCell ref="Q32:R32"/>
    <mergeCell ref="S32:T32"/>
    <mergeCell ref="U32:V32"/>
    <mergeCell ref="W32:X32"/>
    <mergeCell ref="U31:V31"/>
    <mergeCell ref="W31:X31"/>
    <mergeCell ref="Y31:Z31"/>
    <mergeCell ref="AA31:AB31"/>
    <mergeCell ref="AC31:AD31"/>
    <mergeCell ref="AE31:AF31"/>
    <mergeCell ref="D31:I31"/>
    <mergeCell ref="J31:L31"/>
    <mergeCell ref="M31:N31"/>
    <mergeCell ref="O31:P31"/>
    <mergeCell ref="Q31:R31"/>
    <mergeCell ref="S31:T31"/>
    <mergeCell ref="Y30:Z30"/>
    <mergeCell ref="AA30:AB30"/>
    <mergeCell ref="AC30:AD30"/>
    <mergeCell ref="AE30:AF30"/>
    <mergeCell ref="AG30:AH30"/>
    <mergeCell ref="AI30:AJ30"/>
    <mergeCell ref="AG29:AH29"/>
    <mergeCell ref="AI29:AJ29"/>
    <mergeCell ref="D30:I30"/>
    <mergeCell ref="J30:L30"/>
    <mergeCell ref="M30:N30"/>
    <mergeCell ref="O30:P30"/>
    <mergeCell ref="Q30:R30"/>
    <mergeCell ref="S30:T30"/>
    <mergeCell ref="U30:V30"/>
    <mergeCell ref="W30:X30"/>
    <mergeCell ref="U29:V29"/>
    <mergeCell ref="W29:X29"/>
    <mergeCell ref="Y29:Z29"/>
    <mergeCell ref="AA29:AB29"/>
    <mergeCell ref="AC29:AD29"/>
    <mergeCell ref="AE29:AF29"/>
    <mergeCell ref="D29:I29"/>
    <mergeCell ref="J29:L29"/>
    <mergeCell ref="M29:N29"/>
    <mergeCell ref="O29:P29"/>
    <mergeCell ref="Q29:R29"/>
    <mergeCell ref="S29:T29"/>
    <mergeCell ref="Y28:Z28"/>
    <mergeCell ref="AA28:AB28"/>
    <mergeCell ref="AC28:AD28"/>
    <mergeCell ref="AE28:AF28"/>
    <mergeCell ref="AG28:AH28"/>
    <mergeCell ref="AI28:AJ28"/>
    <mergeCell ref="E27:Z27"/>
    <mergeCell ref="AC27:AL27"/>
    <mergeCell ref="D28:I28"/>
    <mergeCell ref="J28:L28"/>
    <mergeCell ref="M28:N28"/>
    <mergeCell ref="O28:P28"/>
    <mergeCell ref="Q28:R28"/>
    <mergeCell ref="S28:T28"/>
    <mergeCell ref="U28:V28"/>
    <mergeCell ref="W28:X28"/>
    <mergeCell ref="E23:H23"/>
    <mergeCell ref="K23:N23"/>
    <mergeCell ref="Q23:T23"/>
    <mergeCell ref="AC23:AL24"/>
    <mergeCell ref="B25:C25"/>
    <mergeCell ref="D25:Z26"/>
    <mergeCell ref="AC25:AL26"/>
    <mergeCell ref="Z20:AA20"/>
    <mergeCell ref="AB20:AC20"/>
    <mergeCell ref="AE20:AF20"/>
    <mergeCell ref="AH20:AI20"/>
    <mergeCell ref="AK20:AL20"/>
    <mergeCell ref="B22:C22"/>
    <mergeCell ref="D22:Z22"/>
    <mergeCell ref="AC22:AL22"/>
    <mergeCell ref="C20:E20"/>
    <mergeCell ref="F20:G20"/>
    <mergeCell ref="I20:J20"/>
    <mergeCell ref="L20:M20"/>
    <mergeCell ref="O20:P20"/>
    <mergeCell ref="Q20:R20"/>
    <mergeCell ref="T20:U20"/>
    <mergeCell ref="W20:X20"/>
    <mergeCell ref="Q19:R19"/>
    <mergeCell ref="T19:U19"/>
    <mergeCell ref="W19:X19"/>
    <mergeCell ref="Z18:AA18"/>
    <mergeCell ref="AB18:AC18"/>
    <mergeCell ref="AE18:AF18"/>
    <mergeCell ref="AH18:AI18"/>
    <mergeCell ref="AK18:AL18"/>
    <mergeCell ref="C19:E19"/>
    <mergeCell ref="F19:G19"/>
    <mergeCell ref="I19:J19"/>
    <mergeCell ref="L19:M19"/>
    <mergeCell ref="O19:P19"/>
    <mergeCell ref="AH19:AI19"/>
    <mergeCell ref="AK19:AL19"/>
    <mergeCell ref="Z19:AA19"/>
    <mergeCell ref="AB19:AC19"/>
    <mergeCell ref="AE19:AF19"/>
    <mergeCell ref="C18:E18"/>
    <mergeCell ref="F18:G18"/>
    <mergeCell ref="I18:J18"/>
    <mergeCell ref="L18:M18"/>
    <mergeCell ref="O18:P18"/>
    <mergeCell ref="Q18:R18"/>
    <mergeCell ref="T18:U18"/>
    <mergeCell ref="W18:X18"/>
    <mergeCell ref="Q17:R17"/>
    <mergeCell ref="T17:U17"/>
    <mergeCell ref="W17:X17"/>
    <mergeCell ref="E15:Z15"/>
    <mergeCell ref="C16:E16"/>
    <mergeCell ref="F16:P16"/>
    <mergeCell ref="Q16:AA16"/>
    <mergeCell ref="AB16:AL16"/>
    <mergeCell ref="C17:E17"/>
    <mergeCell ref="F17:G17"/>
    <mergeCell ref="I17:J17"/>
    <mergeCell ref="L17:M17"/>
    <mergeCell ref="O17:P17"/>
    <mergeCell ref="AH17:AI17"/>
    <mergeCell ref="AK17:AL17"/>
    <mergeCell ref="Z17:AA17"/>
    <mergeCell ref="AB17:AC17"/>
    <mergeCell ref="AE17:AF17"/>
    <mergeCell ref="B10:C10"/>
    <mergeCell ref="D10:Z10"/>
    <mergeCell ref="B13:C13"/>
    <mergeCell ref="D13:Z13"/>
    <mergeCell ref="B14:C14"/>
    <mergeCell ref="D14:Z14"/>
    <mergeCell ref="A1:AM1"/>
    <mergeCell ref="B3:AA3"/>
    <mergeCell ref="AB3:AM3"/>
    <mergeCell ref="E5:Z5"/>
    <mergeCell ref="B8:C8"/>
    <mergeCell ref="D8:Z8"/>
  </mergeCells>
  <phoneticPr fontId="4"/>
  <conditionalFormatting sqref="D29:D39 J29:J39 M29:M39 O29:O39 Q29:Q39 S29:S39 U29:U39 W29:W39 Y29:Y39 AA29:AA39 AC29:AC39 AE29:AE39 AG29:AG39 AI29:AI39">
    <cfRule type="containsBlanks" dxfId="71" priority="7">
      <formula>LEN(TRIM(D29))=0</formula>
    </cfRule>
  </conditionalFormatting>
  <conditionalFormatting sqref="E44">
    <cfRule type="containsBlanks" dxfId="70" priority="6">
      <formula>LEN(TRIM(E44))=0</formula>
    </cfRule>
  </conditionalFormatting>
  <conditionalFormatting sqref="E58">
    <cfRule type="containsBlanks" dxfId="69" priority="3">
      <formula>LEN(TRIM(E58))=0</formula>
    </cfRule>
  </conditionalFormatting>
  <conditionalFormatting sqref="F17:G20 I17:J20 L17:M20 O17:R20 T17:U20 W17:X20 Z17:AC20 AE17:AF20 AH17:AI20 AK17:AL20">
    <cfRule type="containsBlanks" dxfId="68" priority="8">
      <formula>LEN(TRIM(F17))=0</formula>
    </cfRule>
  </conditionalFormatting>
  <conditionalFormatting sqref="T11">
    <cfRule type="containsBlanks" dxfId="67" priority="1">
      <formula>LEN(TRIM(T11))=0</formula>
    </cfRule>
  </conditionalFormatting>
  <conditionalFormatting sqref="V44:Y44">
    <cfRule type="containsBlanks" dxfId="66" priority="5">
      <formula>LEN(TRIM(V44))=0</formula>
    </cfRule>
  </conditionalFormatting>
  <conditionalFormatting sqref="V58:Y58">
    <cfRule type="containsBlanks" dxfId="65" priority="2">
      <formula>LEN(TRIM(V58))=0</formula>
    </cfRule>
  </conditionalFormatting>
  <dataValidations count="1">
    <dataValidation imeMode="off" allowBlank="1" showInputMessage="1" showErrorMessage="1" sqref="M29:AJ39 F17:G20 I17:J20 L17:M20 O17:R20 T17:U20 W17:X20 Z17:AC20 AE17:AF20 AH17:AI20 AK17:AL20" xr:uid="{2D77FA54-8101-434A-9991-7ECABB02D821}"/>
  </dataValidations>
  <printOptions horizontalCentered="1"/>
  <pageMargins left="0.70866141732283472" right="0.31496062992125984" top="0.27559055118110237" bottom="0.27559055118110237" header="0.51181102362204722" footer="0.35433070866141736"/>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311745" r:id="rId4" name="Check Box 1">
              <controlPr defaultSize="0" autoFill="0" autoLine="0" autoPict="0">
                <anchor moveWithCells="1" sizeWithCells="1">
                  <from>
                    <xdr:col>18</xdr:col>
                    <xdr:colOff>171450</xdr:colOff>
                    <xdr:row>24</xdr:row>
                    <xdr:rowOff>133350</xdr:rowOff>
                  </from>
                  <to>
                    <xdr:col>22</xdr:col>
                    <xdr:colOff>104775</xdr:colOff>
                    <xdr:row>26</xdr:row>
                    <xdr:rowOff>38100</xdr:rowOff>
                  </to>
                </anchor>
              </controlPr>
            </control>
          </mc:Choice>
        </mc:AlternateContent>
        <mc:AlternateContent xmlns:mc="http://schemas.openxmlformats.org/markup-compatibility/2006">
          <mc:Choice Requires="x14">
            <control shapeId="1311746" r:id="rId5" name="Check Box 2">
              <controlPr defaultSize="0" autoFill="0" autoLine="0" autoPict="0">
                <anchor moveWithCells="1" sizeWithCells="1">
                  <from>
                    <xdr:col>22</xdr:col>
                    <xdr:colOff>133350</xdr:colOff>
                    <xdr:row>24</xdr:row>
                    <xdr:rowOff>133350</xdr:rowOff>
                  </from>
                  <to>
                    <xdr:col>26</xdr:col>
                    <xdr:colOff>76200</xdr:colOff>
                    <xdr:row>26</xdr:row>
                    <xdr:rowOff>38100</xdr:rowOff>
                  </to>
                </anchor>
              </controlPr>
            </control>
          </mc:Choice>
        </mc:AlternateContent>
        <mc:AlternateContent xmlns:mc="http://schemas.openxmlformats.org/markup-compatibility/2006">
          <mc:Choice Requires="x14">
            <control shapeId="1311747" r:id="rId6" name="Check Box 3">
              <controlPr defaultSize="0" autoFill="0" autoLine="0" autoPict="0">
                <anchor moveWithCells="1" sizeWithCells="1">
                  <from>
                    <xdr:col>18</xdr:col>
                    <xdr:colOff>171450</xdr:colOff>
                    <xdr:row>12</xdr:row>
                    <xdr:rowOff>142875</xdr:rowOff>
                  </from>
                  <to>
                    <xdr:col>22</xdr:col>
                    <xdr:colOff>104775</xdr:colOff>
                    <xdr:row>14</xdr:row>
                    <xdr:rowOff>19050</xdr:rowOff>
                  </to>
                </anchor>
              </controlPr>
            </control>
          </mc:Choice>
        </mc:AlternateContent>
        <mc:AlternateContent xmlns:mc="http://schemas.openxmlformats.org/markup-compatibility/2006">
          <mc:Choice Requires="x14">
            <control shapeId="1311748" r:id="rId7" name="Check Box 4">
              <controlPr defaultSize="0" autoFill="0" autoLine="0" autoPict="0">
                <anchor moveWithCells="1" sizeWithCells="1">
                  <from>
                    <xdr:col>22</xdr:col>
                    <xdr:colOff>133350</xdr:colOff>
                    <xdr:row>12</xdr:row>
                    <xdr:rowOff>142875</xdr:rowOff>
                  </from>
                  <to>
                    <xdr:col>26</xdr:col>
                    <xdr:colOff>76200</xdr:colOff>
                    <xdr:row>14</xdr:row>
                    <xdr:rowOff>19050</xdr:rowOff>
                  </to>
                </anchor>
              </controlPr>
            </control>
          </mc:Choice>
        </mc:AlternateContent>
        <mc:AlternateContent xmlns:mc="http://schemas.openxmlformats.org/markup-compatibility/2006">
          <mc:Choice Requires="x14">
            <control shapeId="1311749" r:id="rId8" name="Check Box 5">
              <controlPr defaultSize="0" autoFill="0" autoLine="0" autoPict="0">
                <anchor moveWithCells="1" sizeWithCells="1">
                  <from>
                    <xdr:col>18</xdr:col>
                    <xdr:colOff>171450</xdr:colOff>
                    <xdr:row>4</xdr:row>
                    <xdr:rowOff>123825</xdr:rowOff>
                  </from>
                  <to>
                    <xdr:col>22</xdr:col>
                    <xdr:colOff>104775</xdr:colOff>
                    <xdr:row>6</xdr:row>
                    <xdr:rowOff>28575</xdr:rowOff>
                  </to>
                </anchor>
              </controlPr>
            </control>
          </mc:Choice>
        </mc:AlternateContent>
        <mc:AlternateContent xmlns:mc="http://schemas.openxmlformats.org/markup-compatibility/2006">
          <mc:Choice Requires="x14">
            <control shapeId="1311750" r:id="rId9" name="Check Box 6">
              <controlPr defaultSize="0" autoFill="0" autoLine="0" autoPict="0">
                <anchor moveWithCells="1" sizeWithCells="1">
                  <from>
                    <xdr:col>22</xdr:col>
                    <xdr:colOff>133350</xdr:colOff>
                    <xdr:row>4</xdr:row>
                    <xdr:rowOff>123825</xdr:rowOff>
                  </from>
                  <to>
                    <xdr:col>26</xdr:col>
                    <xdr:colOff>76200</xdr:colOff>
                    <xdr:row>6</xdr:row>
                    <xdr:rowOff>28575</xdr:rowOff>
                  </to>
                </anchor>
              </controlPr>
            </control>
          </mc:Choice>
        </mc:AlternateContent>
        <mc:AlternateContent xmlns:mc="http://schemas.openxmlformats.org/markup-compatibility/2006">
          <mc:Choice Requires="x14">
            <control shapeId="1311751" r:id="rId10" name="チェック 41">
              <controlPr defaultSize="0" autoFill="0" autoLine="0" autoPict="0" altText="その他">
                <anchor moveWithCells="1">
                  <from>
                    <xdr:col>2</xdr:col>
                    <xdr:colOff>171450</xdr:colOff>
                    <xdr:row>21</xdr:row>
                    <xdr:rowOff>161925</xdr:rowOff>
                  </from>
                  <to>
                    <xdr:col>4</xdr:col>
                    <xdr:colOff>38100</xdr:colOff>
                    <xdr:row>23</xdr:row>
                    <xdr:rowOff>28575</xdr:rowOff>
                  </to>
                </anchor>
              </controlPr>
            </control>
          </mc:Choice>
        </mc:AlternateContent>
        <mc:AlternateContent xmlns:mc="http://schemas.openxmlformats.org/markup-compatibility/2006">
          <mc:Choice Requires="x14">
            <control shapeId="1311752" r:id="rId11" name="Check Box 42">
              <controlPr defaultSize="0" autoFill="0" autoLine="0" autoPict="0" altText="その他">
                <anchor moveWithCells="1">
                  <from>
                    <xdr:col>8</xdr:col>
                    <xdr:colOff>171450</xdr:colOff>
                    <xdr:row>21</xdr:row>
                    <xdr:rowOff>161925</xdr:rowOff>
                  </from>
                  <to>
                    <xdr:col>10</xdr:col>
                    <xdr:colOff>38100</xdr:colOff>
                    <xdr:row>23</xdr:row>
                    <xdr:rowOff>28575</xdr:rowOff>
                  </to>
                </anchor>
              </controlPr>
            </control>
          </mc:Choice>
        </mc:AlternateContent>
        <mc:AlternateContent xmlns:mc="http://schemas.openxmlformats.org/markup-compatibility/2006">
          <mc:Choice Requires="x14">
            <control shapeId="1311753" r:id="rId12" name="Check Box 43">
              <controlPr defaultSize="0" autoFill="0" autoLine="0" autoPict="0" altText="その他">
                <anchor moveWithCells="1">
                  <from>
                    <xdr:col>14</xdr:col>
                    <xdr:colOff>171450</xdr:colOff>
                    <xdr:row>21</xdr:row>
                    <xdr:rowOff>161925</xdr:rowOff>
                  </from>
                  <to>
                    <xdr:col>16</xdr:col>
                    <xdr:colOff>38100</xdr:colOff>
                    <xdr:row>23</xdr:row>
                    <xdr:rowOff>28575</xdr:rowOff>
                  </to>
                </anchor>
              </controlPr>
            </control>
          </mc:Choice>
        </mc:AlternateContent>
        <mc:AlternateContent xmlns:mc="http://schemas.openxmlformats.org/markup-compatibility/2006">
          <mc:Choice Requires="x14">
            <control shapeId="1311754" r:id="rId13" name="Check Box 10">
              <controlPr defaultSize="0" autoFill="0" autoLine="0" autoPict="0">
                <anchor moveWithCells="1" sizeWithCells="1">
                  <from>
                    <xdr:col>18</xdr:col>
                    <xdr:colOff>171450</xdr:colOff>
                    <xdr:row>49</xdr:row>
                    <xdr:rowOff>104775</xdr:rowOff>
                  </from>
                  <to>
                    <xdr:col>22</xdr:col>
                    <xdr:colOff>104775</xdr:colOff>
                    <xdr:row>51</xdr:row>
                    <xdr:rowOff>9525</xdr:rowOff>
                  </to>
                </anchor>
              </controlPr>
            </control>
          </mc:Choice>
        </mc:AlternateContent>
        <mc:AlternateContent xmlns:mc="http://schemas.openxmlformats.org/markup-compatibility/2006">
          <mc:Choice Requires="x14">
            <control shapeId="1311755" r:id="rId14" name="Check Box 11">
              <controlPr defaultSize="0" autoFill="0" autoLine="0" autoPict="0">
                <anchor moveWithCells="1" sizeWithCells="1">
                  <from>
                    <xdr:col>22</xdr:col>
                    <xdr:colOff>133350</xdr:colOff>
                    <xdr:row>49</xdr:row>
                    <xdr:rowOff>104775</xdr:rowOff>
                  </from>
                  <to>
                    <xdr:col>26</xdr:col>
                    <xdr:colOff>76200</xdr:colOff>
                    <xdr:row>51</xdr:row>
                    <xdr:rowOff>9525</xdr:rowOff>
                  </to>
                </anchor>
              </controlPr>
            </control>
          </mc:Choice>
        </mc:AlternateContent>
        <mc:AlternateContent xmlns:mc="http://schemas.openxmlformats.org/markup-compatibility/2006">
          <mc:Choice Requires="x14">
            <control shapeId="1311756" r:id="rId15" name="Check Box 12">
              <controlPr defaultSize="0" autoFill="0" autoLine="0" autoPict="0">
                <anchor moveWithCells="1" sizeWithCells="1">
                  <from>
                    <xdr:col>18</xdr:col>
                    <xdr:colOff>171450</xdr:colOff>
                    <xdr:row>44</xdr:row>
                    <xdr:rowOff>142875</xdr:rowOff>
                  </from>
                  <to>
                    <xdr:col>22</xdr:col>
                    <xdr:colOff>104775</xdr:colOff>
                    <xdr:row>46</xdr:row>
                    <xdr:rowOff>38100</xdr:rowOff>
                  </to>
                </anchor>
              </controlPr>
            </control>
          </mc:Choice>
        </mc:AlternateContent>
        <mc:AlternateContent xmlns:mc="http://schemas.openxmlformats.org/markup-compatibility/2006">
          <mc:Choice Requires="x14">
            <control shapeId="1311757" r:id="rId16" name="Check Box 13">
              <controlPr defaultSize="0" autoFill="0" autoLine="0" autoPict="0">
                <anchor moveWithCells="1" sizeWithCells="1">
                  <from>
                    <xdr:col>22</xdr:col>
                    <xdr:colOff>133350</xdr:colOff>
                    <xdr:row>44</xdr:row>
                    <xdr:rowOff>142875</xdr:rowOff>
                  </from>
                  <to>
                    <xdr:col>26</xdr:col>
                    <xdr:colOff>76200</xdr:colOff>
                    <xdr:row>46</xdr:row>
                    <xdr:rowOff>38100</xdr:rowOff>
                  </to>
                </anchor>
              </controlPr>
            </control>
          </mc:Choice>
        </mc:AlternateContent>
        <mc:AlternateContent xmlns:mc="http://schemas.openxmlformats.org/markup-compatibility/2006">
          <mc:Choice Requires="x14">
            <control shapeId="1311758" r:id="rId17" name="Check Box 14">
              <controlPr defaultSize="0" autoFill="0" autoLine="0" autoPict="0">
                <anchor moveWithCells="1" sizeWithCells="1">
                  <from>
                    <xdr:col>18</xdr:col>
                    <xdr:colOff>171450</xdr:colOff>
                    <xdr:row>46</xdr:row>
                    <xdr:rowOff>142875</xdr:rowOff>
                  </from>
                  <to>
                    <xdr:col>22</xdr:col>
                    <xdr:colOff>104775</xdr:colOff>
                    <xdr:row>48</xdr:row>
                    <xdr:rowOff>47625</xdr:rowOff>
                  </to>
                </anchor>
              </controlPr>
            </control>
          </mc:Choice>
        </mc:AlternateContent>
        <mc:AlternateContent xmlns:mc="http://schemas.openxmlformats.org/markup-compatibility/2006">
          <mc:Choice Requires="x14">
            <control shapeId="1311759" r:id="rId18" name="Check Box 15">
              <controlPr defaultSize="0" autoFill="0" autoLine="0" autoPict="0">
                <anchor moveWithCells="1" sizeWithCells="1">
                  <from>
                    <xdr:col>22</xdr:col>
                    <xdr:colOff>133350</xdr:colOff>
                    <xdr:row>46</xdr:row>
                    <xdr:rowOff>142875</xdr:rowOff>
                  </from>
                  <to>
                    <xdr:col>26</xdr:col>
                    <xdr:colOff>76200</xdr:colOff>
                    <xdr:row>48</xdr:row>
                    <xdr:rowOff>47625</xdr:rowOff>
                  </to>
                </anchor>
              </controlPr>
            </control>
          </mc:Choice>
        </mc:AlternateContent>
        <mc:AlternateContent xmlns:mc="http://schemas.openxmlformats.org/markup-compatibility/2006">
          <mc:Choice Requires="x14">
            <control shapeId="1311760" r:id="rId19" name="Check Box 16">
              <controlPr defaultSize="0" autoFill="0" autoLine="0" autoPict="0">
                <anchor moveWithCells="1" sizeWithCells="1">
                  <from>
                    <xdr:col>18</xdr:col>
                    <xdr:colOff>171450</xdr:colOff>
                    <xdr:row>6</xdr:row>
                    <xdr:rowOff>133350</xdr:rowOff>
                  </from>
                  <to>
                    <xdr:col>22</xdr:col>
                    <xdr:colOff>104775</xdr:colOff>
                    <xdr:row>8</xdr:row>
                    <xdr:rowOff>38100</xdr:rowOff>
                  </to>
                </anchor>
              </controlPr>
            </control>
          </mc:Choice>
        </mc:AlternateContent>
        <mc:AlternateContent xmlns:mc="http://schemas.openxmlformats.org/markup-compatibility/2006">
          <mc:Choice Requires="x14">
            <control shapeId="1311761" r:id="rId20" name="Check Box 17">
              <controlPr defaultSize="0" autoFill="0" autoLine="0" autoPict="0">
                <anchor moveWithCells="1" sizeWithCells="1">
                  <from>
                    <xdr:col>22</xdr:col>
                    <xdr:colOff>133350</xdr:colOff>
                    <xdr:row>6</xdr:row>
                    <xdr:rowOff>133350</xdr:rowOff>
                  </from>
                  <to>
                    <xdr:col>26</xdr:col>
                    <xdr:colOff>76200</xdr:colOff>
                    <xdr:row>8</xdr:row>
                    <xdr:rowOff>38100</xdr:rowOff>
                  </to>
                </anchor>
              </controlPr>
            </control>
          </mc:Choice>
        </mc:AlternateContent>
        <mc:AlternateContent xmlns:mc="http://schemas.openxmlformats.org/markup-compatibility/2006">
          <mc:Choice Requires="x14">
            <control shapeId="1311765" r:id="rId21" name="Check Box 21">
              <controlPr defaultSize="0" autoFill="0" autoLine="0" autoPict="0">
                <anchor moveWithCells="1">
                  <from>
                    <xdr:col>18</xdr:col>
                    <xdr:colOff>0</xdr:colOff>
                    <xdr:row>54</xdr:row>
                    <xdr:rowOff>161925</xdr:rowOff>
                  </from>
                  <to>
                    <xdr:col>21</xdr:col>
                    <xdr:colOff>19050</xdr:colOff>
                    <xdr:row>56</xdr:row>
                    <xdr:rowOff>19050</xdr:rowOff>
                  </to>
                </anchor>
              </controlPr>
            </control>
          </mc:Choice>
        </mc:AlternateContent>
        <mc:AlternateContent xmlns:mc="http://schemas.openxmlformats.org/markup-compatibility/2006">
          <mc:Choice Requires="x14">
            <control shapeId="1311766" r:id="rId22" name="Check Box 22">
              <controlPr defaultSize="0" autoFill="0" autoLine="0" autoPict="0">
                <anchor moveWithCells="1">
                  <from>
                    <xdr:col>21</xdr:col>
                    <xdr:colOff>57150</xdr:colOff>
                    <xdr:row>54</xdr:row>
                    <xdr:rowOff>161925</xdr:rowOff>
                  </from>
                  <to>
                    <xdr:col>24</xdr:col>
                    <xdr:colOff>76200</xdr:colOff>
                    <xdr:row>56</xdr:row>
                    <xdr:rowOff>9525</xdr:rowOff>
                  </to>
                </anchor>
              </controlPr>
            </control>
          </mc:Choice>
        </mc:AlternateContent>
        <mc:AlternateContent xmlns:mc="http://schemas.openxmlformats.org/markup-compatibility/2006">
          <mc:Choice Requires="x14">
            <control shapeId="1311767" r:id="rId23" name="Check Box 23">
              <controlPr defaultSize="0" autoFill="0" autoLine="0" autoPict="0">
                <anchor moveWithCells="1">
                  <from>
                    <xdr:col>18</xdr:col>
                    <xdr:colOff>0</xdr:colOff>
                    <xdr:row>57</xdr:row>
                    <xdr:rowOff>161925</xdr:rowOff>
                  </from>
                  <to>
                    <xdr:col>21</xdr:col>
                    <xdr:colOff>19050</xdr:colOff>
                    <xdr:row>59</xdr:row>
                    <xdr:rowOff>19050</xdr:rowOff>
                  </to>
                </anchor>
              </controlPr>
            </control>
          </mc:Choice>
        </mc:AlternateContent>
        <mc:AlternateContent xmlns:mc="http://schemas.openxmlformats.org/markup-compatibility/2006">
          <mc:Choice Requires="x14">
            <control shapeId="1311768" r:id="rId24" name="Check Box 24">
              <controlPr defaultSize="0" autoFill="0" autoLine="0" autoPict="0">
                <anchor moveWithCells="1">
                  <from>
                    <xdr:col>21</xdr:col>
                    <xdr:colOff>57150</xdr:colOff>
                    <xdr:row>57</xdr:row>
                    <xdr:rowOff>161925</xdr:rowOff>
                  </from>
                  <to>
                    <xdr:col>24</xdr:col>
                    <xdr:colOff>76200</xdr:colOff>
                    <xdr:row>59</xdr:row>
                    <xdr:rowOff>9525</xdr:rowOff>
                  </to>
                </anchor>
              </controlPr>
            </control>
          </mc:Choice>
        </mc:AlternateContent>
        <mc:AlternateContent xmlns:mc="http://schemas.openxmlformats.org/markup-compatibility/2006">
          <mc:Choice Requires="x14">
            <control shapeId="1311769" r:id="rId25" name="Check Box 25">
              <controlPr defaultSize="0" autoFill="0" autoLine="0" autoPict="0">
                <anchor moveWithCells="1">
                  <from>
                    <xdr:col>18</xdr:col>
                    <xdr:colOff>0</xdr:colOff>
                    <xdr:row>60</xdr:row>
                    <xdr:rowOff>161925</xdr:rowOff>
                  </from>
                  <to>
                    <xdr:col>21</xdr:col>
                    <xdr:colOff>19050</xdr:colOff>
                    <xdr:row>62</xdr:row>
                    <xdr:rowOff>19050</xdr:rowOff>
                  </to>
                </anchor>
              </controlPr>
            </control>
          </mc:Choice>
        </mc:AlternateContent>
        <mc:AlternateContent xmlns:mc="http://schemas.openxmlformats.org/markup-compatibility/2006">
          <mc:Choice Requires="x14">
            <control shapeId="1311770" r:id="rId26" name="Check Box 26">
              <controlPr defaultSize="0" autoFill="0" autoLine="0" autoPict="0">
                <anchor moveWithCells="1">
                  <from>
                    <xdr:col>21</xdr:col>
                    <xdr:colOff>57150</xdr:colOff>
                    <xdr:row>60</xdr:row>
                    <xdr:rowOff>161925</xdr:rowOff>
                  </from>
                  <to>
                    <xdr:col>24</xdr:col>
                    <xdr:colOff>76200</xdr:colOff>
                    <xdr:row>62</xdr:row>
                    <xdr:rowOff>9525</xdr:rowOff>
                  </to>
                </anchor>
              </controlPr>
            </control>
          </mc:Choice>
        </mc:AlternateContent>
        <mc:AlternateContent xmlns:mc="http://schemas.openxmlformats.org/markup-compatibility/2006">
          <mc:Choice Requires="x14">
            <control shapeId="1311771" r:id="rId27" name="Check Box 27">
              <controlPr defaultSize="0" autoFill="0" autoLine="0" autoPict="0" altText="その他">
                <anchor moveWithCells="1">
                  <from>
                    <xdr:col>2</xdr:col>
                    <xdr:colOff>161925</xdr:colOff>
                    <xdr:row>9</xdr:row>
                    <xdr:rowOff>161925</xdr:rowOff>
                  </from>
                  <to>
                    <xdr:col>4</xdr:col>
                    <xdr:colOff>28575</xdr:colOff>
                    <xdr:row>11</xdr:row>
                    <xdr:rowOff>28575</xdr:rowOff>
                  </to>
                </anchor>
              </controlPr>
            </control>
          </mc:Choice>
        </mc:AlternateContent>
        <mc:AlternateContent xmlns:mc="http://schemas.openxmlformats.org/markup-compatibility/2006">
          <mc:Choice Requires="x14">
            <control shapeId="1311772" r:id="rId28" name="Check Box 28">
              <controlPr defaultSize="0" autoFill="0" autoLine="0" autoPict="0" altText="その他">
                <anchor moveWithCells="1">
                  <from>
                    <xdr:col>7</xdr:col>
                    <xdr:colOff>161925</xdr:colOff>
                    <xdr:row>9</xdr:row>
                    <xdr:rowOff>161925</xdr:rowOff>
                  </from>
                  <to>
                    <xdr:col>9</xdr:col>
                    <xdr:colOff>28575</xdr:colOff>
                    <xdr:row>11</xdr:row>
                    <xdr:rowOff>28575</xdr:rowOff>
                  </to>
                </anchor>
              </controlPr>
            </control>
          </mc:Choice>
        </mc:AlternateContent>
        <mc:AlternateContent xmlns:mc="http://schemas.openxmlformats.org/markup-compatibility/2006">
          <mc:Choice Requires="x14">
            <control shapeId="1311773" r:id="rId29" name="Check Box 29">
              <controlPr defaultSize="0" autoFill="0" autoLine="0" autoPict="0" altText="その他">
                <anchor moveWithCells="1">
                  <from>
                    <xdr:col>14</xdr:col>
                    <xdr:colOff>152400</xdr:colOff>
                    <xdr:row>9</xdr:row>
                    <xdr:rowOff>161925</xdr:rowOff>
                  </from>
                  <to>
                    <xdr:col>16</xdr:col>
                    <xdr:colOff>19050</xdr:colOff>
                    <xdr:row>11</xdr:row>
                    <xdr:rowOff>28575</xdr:rowOff>
                  </to>
                </anchor>
              </controlPr>
            </control>
          </mc:Choice>
        </mc:AlternateContent>
      </controls>
    </mc:Choice>
  </mc:AlternateContent>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8E7129-FBA0-4212-B9D3-BB7296CAEC0E}">
  <sheetPr>
    <tabColor theme="7" tint="0.59999389629810485"/>
  </sheetPr>
  <dimension ref="A1:CE74"/>
  <sheetViews>
    <sheetView showGridLines="0" view="pageBreakPreview" zoomScaleNormal="100" zoomScaleSheetLayoutView="100" workbookViewId="0">
      <selection sqref="A1:AL1"/>
    </sheetView>
  </sheetViews>
  <sheetFormatPr defaultColWidth="8" defaultRowHeight="12"/>
  <cols>
    <col min="1" max="2" width="1.375" style="11" customWidth="1"/>
    <col min="3" max="26" width="2.375" style="11" customWidth="1"/>
    <col min="27" max="27" width="2.375" style="41" customWidth="1"/>
    <col min="28" max="72" width="2.375" style="11" customWidth="1"/>
    <col min="73" max="16384" width="8" style="11"/>
  </cols>
  <sheetData>
    <row r="1" spans="1:44" ht="14.1" customHeight="1">
      <c r="A1" s="3134" t="s">
        <v>1209</v>
      </c>
      <c r="B1" s="3134"/>
      <c r="C1" s="3134"/>
      <c r="D1" s="3134"/>
      <c r="E1" s="3134"/>
      <c r="F1" s="3134"/>
      <c r="G1" s="3134"/>
      <c r="H1" s="3134"/>
      <c r="I1" s="3134"/>
      <c r="J1" s="3134"/>
      <c r="K1" s="3134"/>
      <c r="L1" s="3134"/>
      <c r="M1" s="3134"/>
      <c r="N1" s="3134"/>
      <c r="O1" s="3134"/>
      <c r="P1" s="3134"/>
      <c r="Q1" s="3134"/>
      <c r="R1" s="3134"/>
      <c r="S1" s="3134"/>
      <c r="T1" s="3134"/>
      <c r="U1" s="3134"/>
      <c r="V1" s="3134"/>
      <c r="W1" s="3134"/>
      <c r="X1" s="3134"/>
      <c r="Y1" s="3134"/>
      <c r="Z1" s="3134"/>
      <c r="AA1" s="3134"/>
      <c r="AB1" s="3134"/>
      <c r="AC1" s="3134"/>
      <c r="AD1" s="3134"/>
      <c r="AE1" s="3134"/>
      <c r="AF1" s="3134"/>
      <c r="AG1" s="3134"/>
      <c r="AH1" s="3134"/>
      <c r="AI1" s="3134"/>
      <c r="AJ1" s="3134"/>
      <c r="AK1" s="3134"/>
      <c r="AL1" s="3134"/>
      <c r="AN1" s="4347"/>
      <c r="AO1" s="4347"/>
      <c r="AP1" s="4347"/>
      <c r="AQ1" s="4347"/>
      <c r="AR1" s="4347"/>
    </row>
    <row r="2" spans="1:44" ht="5.0999999999999996" customHeight="1" thickBot="1"/>
    <row r="3" spans="1:44" ht="14.1" customHeight="1">
      <c r="B3" s="3135" t="s">
        <v>342</v>
      </c>
      <c r="C3" s="3136"/>
      <c r="D3" s="3136"/>
      <c r="E3" s="3136"/>
      <c r="F3" s="3136"/>
      <c r="G3" s="3136"/>
      <c r="H3" s="3136"/>
      <c r="I3" s="3136"/>
      <c r="J3" s="3136"/>
      <c r="K3" s="3136"/>
      <c r="L3" s="3136"/>
      <c r="M3" s="3136"/>
      <c r="N3" s="3136"/>
      <c r="O3" s="3136"/>
      <c r="P3" s="3136"/>
      <c r="Q3" s="3136"/>
      <c r="R3" s="3136"/>
      <c r="S3" s="3136"/>
      <c r="T3" s="3136"/>
      <c r="U3" s="3136"/>
      <c r="V3" s="3136"/>
      <c r="W3" s="3136"/>
      <c r="X3" s="3136"/>
      <c r="Y3" s="3136"/>
      <c r="Z3" s="3136"/>
      <c r="AA3" s="4348" t="s">
        <v>118</v>
      </c>
      <c r="AB3" s="4349"/>
      <c r="AC3" s="4349"/>
      <c r="AD3" s="4349"/>
      <c r="AE3" s="4349"/>
      <c r="AF3" s="4349"/>
      <c r="AG3" s="4349"/>
      <c r="AH3" s="4349"/>
      <c r="AI3" s="4349"/>
      <c r="AJ3" s="4349"/>
      <c r="AK3" s="4349"/>
      <c r="AL3" s="4350"/>
    </row>
    <row r="4" spans="1:44" ht="6.95" customHeight="1">
      <c r="A4" s="220"/>
      <c r="B4" s="33"/>
      <c r="C4" s="220"/>
      <c r="D4" s="220"/>
      <c r="E4" s="220"/>
      <c r="F4" s="220"/>
      <c r="G4" s="220"/>
      <c r="H4" s="220"/>
      <c r="I4" s="220"/>
      <c r="J4" s="220"/>
      <c r="K4" s="220"/>
      <c r="L4" s="220"/>
      <c r="M4" s="220"/>
      <c r="N4" s="220"/>
      <c r="O4" s="220"/>
      <c r="P4" s="220"/>
      <c r="Q4" s="220"/>
      <c r="R4" s="220"/>
      <c r="S4" s="220"/>
      <c r="T4" s="220"/>
      <c r="U4" s="32"/>
      <c r="V4" s="32"/>
      <c r="W4" s="220"/>
      <c r="X4" s="32"/>
      <c r="Y4" s="32"/>
      <c r="Z4" s="220"/>
      <c r="AA4" s="160"/>
      <c r="AB4" s="215"/>
      <c r="AC4" s="215"/>
      <c r="AD4" s="215"/>
      <c r="AE4" s="215"/>
      <c r="AF4" s="215"/>
      <c r="AG4" s="215"/>
      <c r="AH4" s="215"/>
      <c r="AI4" s="215"/>
      <c r="AJ4" s="215"/>
      <c r="AK4" s="215"/>
      <c r="AL4" s="158"/>
    </row>
    <row r="5" spans="1:44" ht="14.1" customHeight="1">
      <c r="A5" s="220"/>
      <c r="B5" s="285"/>
      <c r="C5" s="43"/>
      <c r="D5" s="237" t="s">
        <v>307</v>
      </c>
      <c r="E5" s="4351" t="s">
        <v>906</v>
      </c>
      <c r="F5" s="4351"/>
      <c r="G5" s="4351"/>
      <c r="H5" s="4351"/>
      <c r="I5" s="4351"/>
      <c r="J5" s="4351"/>
      <c r="K5" s="4351"/>
      <c r="L5" s="4351"/>
      <c r="M5" s="4351"/>
      <c r="N5" s="4351"/>
      <c r="O5" s="4351"/>
      <c r="P5" s="4351"/>
      <c r="Q5" s="4351"/>
      <c r="R5" s="4351"/>
      <c r="S5" s="4351"/>
      <c r="T5" s="4351"/>
      <c r="U5" s="4351"/>
      <c r="V5" s="4351"/>
      <c r="W5" s="4351"/>
      <c r="X5" s="4351"/>
      <c r="Y5" s="4351"/>
      <c r="Z5" s="220"/>
      <c r="AA5" s="160"/>
      <c r="AB5" s="215"/>
      <c r="AC5" s="215"/>
      <c r="AD5" s="215"/>
      <c r="AE5" s="215"/>
      <c r="AF5" s="215"/>
      <c r="AG5" s="215"/>
      <c r="AH5" s="215"/>
      <c r="AI5" s="215"/>
      <c r="AJ5" s="215"/>
      <c r="AK5" s="215"/>
      <c r="AL5" s="158"/>
    </row>
    <row r="6" spans="1:44" ht="14.1" customHeight="1">
      <c r="A6" s="220"/>
      <c r="B6" s="285"/>
      <c r="C6" s="43"/>
      <c r="Z6" s="220"/>
      <c r="AA6" s="150"/>
      <c r="AB6" s="227"/>
      <c r="AC6" s="227"/>
      <c r="AD6" s="227"/>
      <c r="AE6" s="227"/>
      <c r="AF6" s="227"/>
      <c r="AG6" s="227"/>
      <c r="AH6" s="227"/>
      <c r="AI6" s="227"/>
      <c r="AJ6" s="227"/>
      <c r="AK6" s="227"/>
      <c r="AL6" s="158"/>
    </row>
    <row r="7" spans="1:44" ht="14.1" customHeight="1">
      <c r="A7" s="220"/>
      <c r="B7" s="13"/>
      <c r="C7" s="234"/>
      <c r="Z7" s="310"/>
      <c r="AA7" s="162"/>
      <c r="AB7" s="227"/>
      <c r="AC7" s="227"/>
      <c r="AD7" s="227"/>
      <c r="AE7" s="227"/>
      <c r="AF7" s="227"/>
      <c r="AG7" s="227"/>
      <c r="AH7" s="227"/>
      <c r="AI7" s="227"/>
      <c r="AJ7" s="227"/>
      <c r="AK7" s="227"/>
      <c r="AL7" s="158"/>
    </row>
    <row r="8" spans="1:44" ht="14.1" customHeight="1">
      <c r="A8" s="220"/>
      <c r="B8" s="13"/>
      <c r="D8" s="165" t="s">
        <v>446</v>
      </c>
      <c r="E8" s="4346" t="s">
        <v>1451</v>
      </c>
      <c r="F8" s="4346"/>
      <c r="G8" s="4346"/>
      <c r="H8" s="4346"/>
      <c r="I8" s="4346"/>
      <c r="J8" s="4346"/>
      <c r="K8" s="4346"/>
      <c r="L8" s="4346"/>
      <c r="M8" s="4346"/>
      <c r="N8" s="4346"/>
      <c r="O8" s="4346"/>
      <c r="P8" s="4346"/>
      <c r="Q8" s="4346"/>
      <c r="R8" s="4346"/>
      <c r="S8" s="4346"/>
      <c r="T8" s="4346"/>
      <c r="U8" s="4346"/>
      <c r="V8" s="4346"/>
      <c r="W8" s="4346"/>
      <c r="X8" s="4346"/>
      <c r="Y8" s="4346"/>
      <c r="AA8" s="10"/>
      <c r="AC8" s="215"/>
      <c r="AE8" s="215"/>
      <c r="AF8" s="215"/>
      <c r="AG8" s="215"/>
      <c r="AH8" s="215"/>
      <c r="AI8" s="215"/>
      <c r="AJ8" s="215"/>
      <c r="AK8" s="215"/>
      <c r="AL8" s="158"/>
    </row>
    <row r="9" spans="1:44" ht="14.1" customHeight="1">
      <c r="A9" s="220"/>
      <c r="B9" s="13"/>
      <c r="E9" s="4346"/>
      <c r="F9" s="4346"/>
      <c r="G9" s="4346"/>
      <c r="H9" s="4346"/>
      <c r="I9" s="4346"/>
      <c r="J9" s="4346"/>
      <c r="K9" s="4346"/>
      <c r="L9" s="4346"/>
      <c r="M9" s="4346"/>
      <c r="N9" s="4346"/>
      <c r="O9" s="4346"/>
      <c r="P9" s="4346"/>
      <c r="Q9" s="4346"/>
      <c r="R9" s="4346"/>
      <c r="S9" s="4346"/>
      <c r="T9" s="4346"/>
      <c r="U9" s="4346"/>
      <c r="V9" s="4346"/>
      <c r="W9" s="4346"/>
      <c r="X9" s="4346"/>
      <c r="Y9" s="4346"/>
      <c r="Z9" s="44"/>
      <c r="AA9" s="308"/>
      <c r="AB9" s="44"/>
      <c r="AC9" s="215"/>
      <c r="AE9" s="215"/>
      <c r="AF9" s="215"/>
      <c r="AG9" s="215"/>
      <c r="AH9" s="215"/>
      <c r="AI9" s="215"/>
      <c r="AJ9" s="215"/>
      <c r="AK9" s="161"/>
      <c r="AL9" s="158"/>
    </row>
    <row r="10" spans="1:44" ht="14.1" customHeight="1">
      <c r="A10" s="220"/>
      <c r="B10" s="13"/>
      <c r="E10" s="210"/>
      <c r="F10" s="210"/>
      <c r="G10" s="210"/>
      <c r="H10" s="210"/>
      <c r="I10" s="210"/>
      <c r="J10" s="210"/>
      <c r="K10" s="210"/>
      <c r="L10" s="210"/>
      <c r="M10" s="210"/>
      <c r="N10" s="210"/>
      <c r="O10" s="210"/>
      <c r="P10" s="210"/>
      <c r="Q10" s="210"/>
      <c r="R10" s="210"/>
      <c r="S10" s="210"/>
      <c r="T10" s="210"/>
      <c r="U10" s="41"/>
      <c r="V10" s="210"/>
      <c r="W10" s="210"/>
      <c r="X10" s="210"/>
      <c r="Y10" s="210"/>
      <c r="Z10" s="41"/>
      <c r="AA10" s="308"/>
      <c r="AB10" s="44"/>
      <c r="AC10" s="215"/>
      <c r="AE10" s="215"/>
      <c r="AF10" s="215"/>
      <c r="AG10" s="215"/>
      <c r="AH10" s="215"/>
      <c r="AI10" s="215"/>
      <c r="AJ10" s="215"/>
      <c r="AK10" s="215"/>
      <c r="AL10" s="158"/>
    </row>
    <row r="11" spans="1:44" ht="14.1" customHeight="1">
      <c r="A11" s="220"/>
      <c r="B11" s="3323" t="s">
        <v>601</v>
      </c>
      <c r="C11" s="2251"/>
      <c r="D11" s="2255" t="s">
        <v>652</v>
      </c>
      <c r="E11" s="2255"/>
      <c r="F11" s="2255"/>
      <c r="G11" s="2255"/>
      <c r="H11" s="2255"/>
      <c r="I11" s="2255"/>
      <c r="J11" s="2255"/>
      <c r="K11" s="2255"/>
      <c r="L11" s="2255"/>
      <c r="M11" s="2255"/>
      <c r="N11" s="2255"/>
      <c r="O11" s="2255"/>
      <c r="P11" s="2255"/>
      <c r="Q11" s="2255"/>
      <c r="R11" s="2255"/>
      <c r="S11" s="2255"/>
      <c r="T11" s="2255"/>
      <c r="U11" s="2255"/>
      <c r="V11" s="2255"/>
      <c r="W11" s="2255"/>
      <c r="X11" s="2255"/>
      <c r="Y11" s="2255"/>
      <c r="Z11" s="44"/>
      <c r="AA11" s="4352" t="s">
        <v>1302</v>
      </c>
      <c r="AB11" s="4194"/>
      <c r="AC11" s="4194"/>
      <c r="AD11" s="4194"/>
      <c r="AE11" s="4194"/>
      <c r="AF11" s="4194"/>
      <c r="AG11" s="4194"/>
      <c r="AH11" s="4194"/>
      <c r="AI11" s="4194"/>
      <c r="AJ11" s="4194"/>
      <c r="AK11" s="4194"/>
      <c r="AL11" s="158"/>
    </row>
    <row r="12" spans="1:44" ht="14.1" customHeight="1">
      <c r="A12" s="220"/>
      <c r="B12" s="13"/>
      <c r="D12" s="2255"/>
      <c r="E12" s="2255"/>
      <c r="F12" s="2255"/>
      <c r="G12" s="2255"/>
      <c r="H12" s="2255"/>
      <c r="I12" s="2255"/>
      <c r="J12" s="2255"/>
      <c r="K12" s="2255"/>
      <c r="L12" s="2255"/>
      <c r="M12" s="2255"/>
      <c r="N12" s="2255"/>
      <c r="O12" s="2255"/>
      <c r="P12" s="2255"/>
      <c r="Q12" s="2255"/>
      <c r="R12" s="2255"/>
      <c r="S12" s="2255"/>
      <c r="T12" s="2255"/>
      <c r="U12" s="2255"/>
      <c r="V12" s="2255"/>
      <c r="W12" s="2255"/>
      <c r="X12" s="2255"/>
      <c r="Y12" s="2255"/>
      <c r="Z12" s="220"/>
      <c r="AA12" s="219" t="s">
        <v>127</v>
      </c>
      <c r="AB12" s="4353" t="s">
        <v>1303</v>
      </c>
      <c r="AC12" s="4353"/>
      <c r="AD12" s="4353"/>
      <c r="AE12" s="4353"/>
      <c r="AF12" s="4353"/>
      <c r="AG12" s="4353"/>
      <c r="AH12" s="4353"/>
      <c r="AI12" s="4353"/>
      <c r="AJ12" s="4353"/>
      <c r="AK12" s="4353"/>
      <c r="AL12" s="275"/>
    </row>
    <row r="13" spans="1:44" ht="14.1" customHeight="1">
      <c r="A13" s="220"/>
      <c r="B13" s="13"/>
      <c r="C13" s="220"/>
      <c r="E13" s="4276" t="s">
        <v>1459</v>
      </c>
      <c r="F13" s="4276"/>
      <c r="G13" s="4276"/>
      <c r="H13" s="4276"/>
      <c r="I13" s="4276"/>
      <c r="J13" s="4277"/>
      <c r="K13" s="4354"/>
      <c r="L13" s="231"/>
      <c r="M13" s="4276" t="s">
        <v>529</v>
      </c>
      <c r="N13" s="4276"/>
      <c r="O13" s="4276"/>
      <c r="P13" s="4276"/>
      <c r="Q13" s="4276"/>
      <c r="R13" s="4276"/>
      <c r="S13" s="210"/>
      <c r="T13" s="4276" t="s">
        <v>1460</v>
      </c>
      <c r="U13" s="4276"/>
      <c r="V13" s="4276"/>
      <c r="W13" s="4276"/>
      <c r="X13" s="4276"/>
      <c r="Y13" s="4276"/>
      <c r="Z13" s="220"/>
      <c r="AA13" s="217" t="s">
        <v>127</v>
      </c>
      <c r="AB13" s="4182" t="s">
        <v>1304</v>
      </c>
      <c r="AC13" s="4182"/>
      <c r="AD13" s="4182"/>
      <c r="AE13" s="4182"/>
      <c r="AF13" s="4182"/>
      <c r="AG13" s="4182"/>
      <c r="AH13" s="4182"/>
      <c r="AI13" s="4182"/>
      <c r="AJ13" s="4182"/>
      <c r="AK13" s="4182"/>
      <c r="AL13" s="274"/>
    </row>
    <row r="14" spans="1:44" ht="14.1" customHeight="1">
      <c r="A14" s="220"/>
      <c r="B14" s="13"/>
      <c r="C14" s="220"/>
      <c r="E14" s="4276" t="s">
        <v>530</v>
      </c>
      <c r="F14" s="4276"/>
      <c r="G14" s="4276"/>
      <c r="H14" s="4276"/>
      <c r="I14" s="4276"/>
      <c r="J14" s="4277"/>
      <c r="K14" s="4354"/>
      <c r="L14" s="231"/>
      <c r="M14" s="4276" t="s">
        <v>531</v>
      </c>
      <c r="N14" s="4276"/>
      <c r="O14" s="4276"/>
      <c r="P14" s="4276"/>
      <c r="Q14" s="4276"/>
      <c r="R14" s="4276"/>
      <c r="S14" s="210"/>
      <c r="T14" s="3347" t="s">
        <v>1305</v>
      </c>
      <c r="U14" s="3347"/>
      <c r="V14" s="3347"/>
      <c r="W14" s="3347"/>
      <c r="X14" s="3347"/>
      <c r="Y14" s="3347"/>
      <c r="Z14" s="220"/>
      <c r="AA14" s="160"/>
      <c r="AB14" s="4182"/>
      <c r="AC14" s="4182"/>
      <c r="AD14" s="4182"/>
      <c r="AE14" s="4182"/>
      <c r="AF14" s="4182"/>
      <c r="AG14" s="4182"/>
      <c r="AH14" s="4182"/>
      <c r="AI14" s="4182"/>
      <c r="AJ14" s="4182"/>
      <c r="AK14" s="4182"/>
      <c r="AL14" s="151"/>
    </row>
    <row r="15" spans="1:44" ht="14.1" customHeight="1">
      <c r="A15" s="220"/>
      <c r="B15" s="13"/>
      <c r="C15" s="220"/>
      <c r="E15" s="4276" t="s">
        <v>532</v>
      </c>
      <c r="F15" s="4276"/>
      <c r="G15" s="4276"/>
      <c r="H15" s="4276"/>
      <c r="I15" s="4276"/>
      <c r="J15" s="4276"/>
      <c r="K15" s="4276"/>
      <c r="L15" s="4276"/>
      <c r="M15" s="4276"/>
      <c r="N15" s="4276"/>
      <c r="P15" s="4276" t="s">
        <v>1306</v>
      </c>
      <c r="Q15" s="4276"/>
      <c r="R15" s="4276"/>
      <c r="S15" s="4276"/>
      <c r="T15" s="4276"/>
      <c r="U15" s="4276"/>
      <c r="V15" s="4276"/>
      <c r="W15" s="4276"/>
      <c r="X15" s="4276"/>
      <c r="Y15" s="4276"/>
      <c r="Z15" s="220"/>
      <c r="AA15" s="219"/>
      <c r="AB15" s="227"/>
      <c r="AC15" s="227"/>
      <c r="AD15" s="227"/>
      <c r="AE15" s="227"/>
      <c r="AF15" s="227"/>
      <c r="AG15" s="227"/>
      <c r="AH15" s="227"/>
      <c r="AI15" s="227"/>
      <c r="AJ15" s="227"/>
      <c r="AK15" s="227"/>
      <c r="AL15" s="25"/>
    </row>
    <row r="16" spans="1:44" ht="14.1" customHeight="1">
      <c r="A16" s="220"/>
      <c r="B16" s="13"/>
      <c r="C16" s="209"/>
      <c r="D16" s="286"/>
      <c r="E16" s="286"/>
      <c r="F16" s="286"/>
      <c r="G16" s="286"/>
      <c r="H16" s="286"/>
      <c r="I16" s="286"/>
      <c r="J16" s="286"/>
      <c r="K16" s="286"/>
      <c r="L16" s="286"/>
      <c r="M16" s="286"/>
      <c r="N16" s="286"/>
      <c r="O16" s="286"/>
      <c r="P16" s="286"/>
      <c r="Q16" s="286"/>
      <c r="R16" s="286"/>
      <c r="S16" s="286"/>
      <c r="T16" s="286"/>
      <c r="U16" s="286"/>
      <c r="V16" s="286"/>
      <c r="W16" s="286"/>
      <c r="X16" s="286"/>
      <c r="Y16" s="286"/>
      <c r="Z16" s="43"/>
      <c r="AA16" s="162"/>
      <c r="AB16" s="227"/>
      <c r="AC16" s="227"/>
      <c r="AD16" s="227"/>
      <c r="AE16" s="227"/>
      <c r="AF16" s="227"/>
      <c r="AG16" s="227"/>
      <c r="AH16" s="227"/>
      <c r="AI16" s="227"/>
      <c r="AJ16" s="227"/>
      <c r="AK16" s="227"/>
      <c r="AL16" s="15"/>
    </row>
    <row r="17" spans="1:53" ht="14.1" customHeight="1">
      <c r="A17" s="220"/>
      <c r="B17" s="3144" t="s">
        <v>587</v>
      </c>
      <c r="C17" s="3145"/>
      <c r="D17" s="4357" t="s">
        <v>654</v>
      </c>
      <c r="E17" s="4357"/>
      <c r="F17" s="4357"/>
      <c r="G17" s="4357"/>
      <c r="H17" s="4357"/>
      <c r="I17" s="4357"/>
      <c r="J17" s="4357"/>
      <c r="K17" s="4357"/>
      <c r="L17" s="4357"/>
      <c r="M17" s="4358" t="s">
        <v>99</v>
      </c>
      <c r="N17" s="4358"/>
      <c r="O17" s="3356"/>
      <c r="P17" s="3356"/>
      <c r="Q17" s="214" t="s">
        <v>81</v>
      </c>
      <c r="Y17" s="2"/>
      <c r="Z17" s="220"/>
      <c r="AA17" s="219" t="s">
        <v>487</v>
      </c>
      <c r="AB17" s="4194" t="s">
        <v>653</v>
      </c>
      <c r="AC17" s="4194"/>
      <c r="AD17" s="4194"/>
      <c r="AE17" s="4194"/>
      <c r="AF17" s="4194"/>
      <c r="AG17" s="4194"/>
      <c r="AH17" s="4194"/>
      <c r="AI17" s="4194"/>
      <c r="AJ17" s="4194"/>
      <c r="AK17" s="4194"/>
      <c r="AL17" s="15"/>
    </row>
    <row r="18" spans="1:53" ht="14.1" customHeight="1">
      <c r="A18" s="220"/>
      <c r="B18" s="13"/>
      <c r="Z18" s="286"/>
      <c r="AA18" s="217" t="s">
        <v>15</v>
      </c>
      <c r="AB18" s="4182" t="s">
        <v>733</v>
      </c>
      <c r="AC18" s="4182"/>
      <c r="AD18" s="4182"/>
      <c r="AE18" s="4182"/>
      <c r="AF18" s="4182"/>
      <c r="AG18" s="4182"/>
      <c r="AH18" s="4182"/>
      <c r="AI18" s="4182"/>
      <c r="AJ18" s="4182"/>
      <c r="AK18" s="4182"/>
      <c r="AL18" s="236"/>
    </row>
    <row r="19" spans="1:53" ht="14.1" customHeight="1">
      <c r="A19" s="220"/>
      <c r="B19" s="3323" t="s">
        <v>602</v>
      </c>
      <c r="C19" s="2251"/>
      <c r="D19" s="4356" t="s">
        <v>655</v>
      </c>
      <c r="E19" s="4356"/>
      <c r="F19" s="4356"/>
      <c r="G19" s="4356"/>
      <c r="H19" s="4356"/>
      <c r="I19" s="4356"/>
      <c r="J19" s="4356"/>
      <c r="K19" s="4356"/>
      <c r="L19" s="4356"/>
      <c r="M19" s="4356"/>
      <c r="N19" s="4356"/>
      <c r="O19" s="4356"/>
      <c r="P19" s="4356"/>
      <c r="Q19" s="4356"/>
      <c r="R19" s="4356"/>
      <c r="S19" s="4356"/>
      <c r="T19" s="4356"/>
      <c r="U19" s="4356"/>
      <c r="V19" s="4356"/>
      <c r="W19" s="4356"/>
      <c r="X19" s="4356"/>
      <c r="Y19" s="4356"/>
      <c r="Z19" s="286"/>
      <c r="AA19" s="18"/>
      <c r="AB19" s="4182"/>
      <c r="AC19" s="4182"/>
      <c r="AD19" s="4182"/>
      <c r="AE19" s="4182"/>
      <c r="AF19" s="4182"/>
      <c r="AG19" s="4182"/>
      <c r="AH19" s="4182"/>
      <c r="AI19" s="4182"/>
      <c r="AJ19" s="4182"/>
      <c r="AK19" s="4182"/>
      <c r="AL19" s="236"/>
    </row>
    <row r="20" spans="1:53" ht="14.1" customHeight="1">
      <c r="A20" s="220"/>
      <c r="B20" s="16"/>
      <c r="Z20" s="286"/>
      <c r="AA20" s="162"/>
      <c r="AB20" s="4182"/>
      <c r="AC20" s="4182"/>
      <c r="AD20" s="4182"/>
      <c r="AE20" s="4182"/>
      <c r="AF20" s="4182"/>
      <c r="AG20" s="4182"/>
      <c r="AH20" s="4182"/>
      <c r="AI20" s="4182"/>
      <c r="AJ20" s="4182"/>
      <c r="AK20" s="4182"/>
      <c r="AL20" s="236"/>
    </row>
    <row r="21" spans="1:53" ht="14.1" customHeight="1">
      <c r="A21" s="220"/>
      <c r="B21" s="16"/>
      <c r="D21" s="209" t="s">
        <v>462</v>
      </c>
      <c r="E21" s="3146" t="s">
        <v>533</v>
      </c>
      <c r="F21" s="3146"/>
      <c r="G21" s="3146"/>
      <c r="H21" s="3146"/>
      <c r="I21" s="3146"/>
      <c r="K21" s="4276" t="s">
        <v>534</v>
      </c>
      <c r="L21" s="4276"/>
      <c r="M21" s="4276"/>
      <c r="O21" s="4276" t="s">
        <v>535</v>
      </c>
      <c r="P21" s="4276"/>
      <c r="Q21" s="4276"/>
      <c r="S21" s="4276" t="s">
        <v>536</v>
      </c>
      <c r="T21" s="4276"/>
      <c r="U21" s="4276"/>
      <c r="W21" s="4276" t="s">
        <v>537</v>
      </c>
      <c r="X21" s="4276"/>
      <c r="Y21" s="4276"/>
      <c r="Z21" s="41"/>
      <c r="AA21" s="191"/>
      <c r="AB21" s="4353" t="s">
        <v>1307</v>
      </c>
      <c r="AC21" s="4353"/>
      <c r="AD21" s="4353"/>
      <c r="AE21" s="4353"/>
      <c r="AF21" s="4353"/>
      <c r="AG21" s="4353"/>
      <c r="AH21" s="4353"/>
      <c r="AI21" s="4353"/>
      <c r="AJ21" s="4353"/>
      <c r="AK21" s="4353"/>
      <c r="AL21" s="236"/>
    </row>
    <row r="22" spans="1:53" ht="14.1" customHeight="1">
      <c r="A22" s="220"/>
      <c r="B22" s="16"/>
      <c r="Z22" s="220"/>
      <c r="AA22" s="8"/>
      <c r="AB22" s="4353" t="s">
        <v>1308</v>
      </c>
      <c r="AC22" s="4353"/>
      <c r="AD22" s="4353"/>
      <c r="AE22" s="4353"/>
      <c r="AF22" s="4353"/>
      <c r="AG22" s="4353"/>
      <c r="AH22" s="4353"/>
      <c r="AI22" s="4353"/>
      <c r="AJ22" s="4353"/>
      <c r="AK22" s="4353"/>
      <c r="AL22" s="236"/>
    </row>
    <row r="23" spans="1:53" ht="14.1" customHeight="1">
      <c r="A23" s="220"/>
      <c r="B23" s="16"/>
      <c r="D23" s="209" t="s">
        <v>32</v>
      </c>
      <c r="E23" s="3146" t="s">
        <v>656</v>
      </c>
      <c r="F23" s="3146"/>
      <c r="G23" s="3146"/>
      <c r="H23" s="3146"/>
      <c r="I23" s="3146"/>
      <c r="J23" s="3146"/>
      <c r="K23" s="4355"/>
      <c r="L23" s="4355"/>
      <c r="M23" s="4355"/>
      <c r="N23" s="291" t="s">
        <v>277</v>
      </c>
      <c r="O23" s="41" t="s">
        <v>127</v>
      </c>
      <c r="P23" s="3146" t="s">
        <v>1309</v>
      </c>
      <c r="Q23" s="3146"/>
      <c r="R23" s="3146"/>
      <c r="S23" s="3146"/>
      <c r="T23" s="3146"/>
      <c r="U23" s="3146"/>
      <c r="V23" s="4355"/>
      <c r="W23" s="4355"/>
      <c r="X23" s="4355"/>
      <c r="Y23" s="291" t="s">
        <v>277</v>
      </c>
      <c r="Z23" s="220"/>
      <c r="AA23" s="219"/>
      <c r="AB23" s="4353" t="s">
        <v>1310</v>
      </c>
      <c r="AC23" s="4353"/>
      <c r="AD23" s="4353"/>
      <c r="AE23" s="4353"/>
      <c r="AF23" s="4353"/>
      <c r="AG23" s="4353"/>
      <c r="AH23" s="4353"/>
      <c r="AI23" s="4353"/>
      <c r="AJ23" s="4353"/>
      <c r="AK23" s="4353"/>
      <c r="AL23" s="15"/>
    </row>
    <row r="24" spans="1:53" ht="14.1" customHeight="1">
      <c r="A24" s="220"/>
      <c r="B24" s="16"/>
      <c r="Z24" s="1"/>
      <c r="AA24" s="24"/>
      <c r="AB24" s="4353" t="s">
        <v>278</v>
      </c>
      <c r="AC24" s="4353"/>
      <c r="AD24" s="4353"/>
      <c r="AE24" s="4353"/>
      <c r="AF24" s="4353"/>
      <c r="AG24" s="4353"/>
      <c r="AH24" s="4353"/>
      <c r="AI24" s="4353"/>
      <c r="AJ24" s="4353"/>
      <c r="AK24" s="4353"/>
      <c r="AL24" s="158"/>
    </row>
    <row r="25" spans="1:53" ht="14.1" customHeight="1">
      <c r="A25" s="220"/>
      <c r="B25" s="3144" t="s">
        <v>574</v>
      </c>
      <c r="C25" s="3145"/>
      <c r="D25" s="3146" t="s">
        <v>657</v>
      </c>
      <c r="E25" s="3146"/>
      <c r="F25" s="3146"/>
      <c r="G25" s="3146"/>
      <c r="H25" s="3146"/>
      <c r="I25" s="3146"/>
      <c r="J25" s="3146"/>
      <c r="K25" s="3146"/>
      <c r="L25" s="3146"/>
      <c r="M25" s="3146"/>
      <c r="N25" s="3146"/>
      <c r="O25" s="3146"/>
      <c r="P25" s="3146"/>
      <c r="Q25" s="3146"/>
      <c r="R25" s="3146"/>
      <c r="S25" s="3146"/>
      <c r="T25" s="3146"/>
      <c r="U25" s="3146"/>
      <c r="V25" s="3146"/>
      <c r="W25" s="3146"/>
      <c r="X25" s="3146"/>
      <c r="Y25" s="220"/>
      <c r="Z25" s="1"/>
      <c r="AA25" s="24"/>
      <c r="AB25" s="4353" t="s">
        <v>279</v>
      </c>
      <c r="AC25" s="4353"/>
      <c r="AD25" s="4353"/>
      <c r="AE25" s="4353"/>
      <c r="AF25" s="4353"/>
      <c r="AG25" s="4353"/>
      <c r="AH25" s="4353"/>
      <c r="AI25" s="4353"/>
      <c r="AJ25" s="4353"/>
      <c r="AK25" s="4353"/>
      <c r="AL25" s="158"/>
    </row>
    <row r="26" spans="1:53" ht="14.1" customHeight="1">
      <c r="A26" s="220"/>
      <c r="B26" s="13"/>
      <c r="C26" s="220"/>
      <c r="D26" s="220"/>
      <c r="E26" s="220"/>
      <c r="F26" s="220"/>
      <c r="G26" s="220"/>
      <c r="H26" s="220"/>
      <c r="I26" s="220"/>
      <c r="J26" s="220"/>
      <c r="S26" s="1"/>
      <c r="T26" s="5"/>
      <c r="U26" s="235"/>
      <c r="V26" s="220"/>
      <c r="W26" s="220"/>
      <c r="X26" s="220"/>
      <c r="Y26" s="220"/>
      <c r="Z26" s="1"/>
      <c r="AA26" s="24"/>
      <c r="AB26" s="4353" t="s">
        <v>280</v>
      </c>
      <c r="AC26" s="4353"/>
      <c r="AD26" s="4353"/>
      <c r="AE26" s="4353"/>
      <c r="AF26" s="4353"/>
      <c r="AG26" s="4353"/>
      <c r="AH26" s="4353"/>
      <c r="AI26" s="4353"/>
      <c r="AJ26" s="4353"/>
      <c r="AK26" s="4353"/>
      <c r="AL26" s="158"/>
    </row>
    <row r="27" spans="1:53" ht="14.1" customHeight="1">
      <c r="A27" s="220"/>
      <c r="B27" s="13"/>
      <c r="D27" s="234" t="s">
        <v>35</v>
      </c>
      <c r="E27" s="2252" t="s">
        <v>538</v>
      </c>
      <c r="F27" s="2252"/>
      <c r="G27" s="2252"/>
      <c r="I27" s="4360" t="s">
        <v>539</v>
      </c>
      <c r="J27" s="4360"/>
      <c r="K27" s="4360"/>
      <c r="M27" s="4276" t="s">
        <v>540</v>
      </c>
      <c r="N27" s="4276"/>
      <c r="O27" s="4276"/>
      <c r="Q27" s="4276" t="s">
        <v>541</v>
      </c>
      <c r="R27" s="4276"/>
      <c r="S27" s="4276"/>
      <c r="W27" s="231"/>
      <c r="X27" s="231"/>
      <c r="Y27" s="2"/>
      <c r="Z27" s="220"/>
      <c r="AA27" s="191"/>
      <c r="AB27" s="4353" t="s">
        <v>281</v>
      </c>
      <c r="AC27" s="4353"/>
      <c r="AD27" s="4353"/>
      <c r="AE27" s="4353"/>
      <c r="AF27" s="4353"/>
      <c r="AG27" s="4353"/>
      <c r="AH27" s="4353"/>
      <c r="AI27" s="4353"/>
      <c r="AJ27" s="4353"/>
      <c r="AK27" s="4353"/>
      <c r="AL27" s="158"/>
    </row>
    <row r="28" spans="1:53" ht="14.1" customHeight="1">
      <c r="A28" s="220"/>
      <c r="B28" s="13"/>
      <c r="C28" s="231"/>
      <c r="I28" s="4276" t="s">
        <v>162</v>
      </c>
      <c r="J28" s="4276"/>
      <c r="K28" s="4276"/>
      <c r="L28" s="223" t="s">
        <v>116</v>
      </c>
      <c r="M28" s="4359"/>
      <c r="N28" s="4359"/>
      <c r="O28" s="4359"/>
      <c r="P28" s="4359"/>
      <c r="Q28" s="4359"/>
      <c r="R28" s="4359"/>
      <c r="S28" s="4359"/>
      <c r="T28" s="4359"/>
      <c r="U28" s="4359"/>
      <c r="V28" s="4359"/>
      <c r="W28" s="4359"/>
      <c r="X28" s="4359"/>
      <c r="Y28" s="228" t="s">
        <v>17</v>
      </c>
      <c r="Z28" s="220"/>
      <c r="AA28" s="191"/>
      <c r="AB28" s="4353" t="s">
        <v>282</v>
      </c>
      <c r="AC28" s="4353"/>
      <c r="AD28" s="4353"/>
      <c r="AE28" s="4353"/>
      <c r="AF28" s="4353"/>
      <c r="AG28" s="4353"/>
      <c r="AH28" s="4353"/>
      <c r="AI28" s="4353"/>
      <c r="AJ28" s="4353"/>
      <c r="AK28" s="4353"/>
      <c r="AL28" s="37"/>
    </row>
    <row r="29" spans="1:53" ht="14.1" customHeight="1">
      <c r="A29" s="220"/>
      <c r="B29" s="16"/>
      <c r="AA29" s="10"/>
      <c r="AL29" s="158"/>
    </row>
    <row r="30" spans="1:53" ht="14.1" customHeight="1">
      <c r="A30" s="220"/>
      <c r="B30" s="13"/>
      <c r="D30" s="234" t="s">
        <v>32</v>
      </c>
      <c r="E30" s="2252" t="s">
        <v>542</v>
      </c>
      <c r="F30" s="2252"/>
      <c r="G30" s="2252"/>
      <c r="I30" s="4276" t="s">
        <v>543</v>
      </c>
      <c r="J30" s="4276"/>
      <c r="K30" s="4276"/>
      <c r="L30" s="4276"/>
      <c r="M30" s="4276"/>
      <c r="N30" s="4276"/>
      <c r="O30" s="4276"/>
      <c r="P30" s="4276"/>
      <c r="Q30" s="4276"/>
      <c r="R30" s="4276"/>
      <c r="S30" s="4276"/>
      <c r="T30" s="4276"/>
      <c r="V30" s="4276" t="s">
        <v>544</v>
      </c>
      <c r="W30" s="4276"/>
      <c r="X30" s="4276"/>
      <c r="Y30" s="220"/>
      <c r="Z30" s="220"/>
      <c r="AA30" s="10"/>
      <c r="AL30" s="236"/>
      <c r="AO30" s="239"/>
      <c r="AP30" s="233"/>
      <c r="AQ30" s="233"/>
      <c r="AR30" s="233"/>
      <c r="AS30" s="233"/>
      <c r="AT30" s="233"/>
      <c r="AU30" s="233"/>
      <c r="AV30" s="233"/>
      <c r="AW30" s="233"/>
      <c r="AX30" s="233"/>
      <c r="AY30" s="3"/>
      <c r="AZ30" s="3"/>
      <c r="BA30" s="27"/>
    </row>
    <row r="31" spans="1:53" ht="14.1" customHeight="1">
      <c r="A31" s="220"/>
      <c r="B31" s="16"/>
      <c r="AA31" s="10"/>
      <c r="AL31" s="236"/>
    </row>
    <row r="32" spans="1:53" ht="14.1" customHeight="1">
      <c r="A32" s="220"/>
      <c r="B32" s="3144" t="s">
        <v>575</v>
      </c>
      <c r="C32" s="3145"/>
      <c r="D32" s="3146" t="s">
        <v>658</v>
      </c>
      <c r="E32" s="3146"/>
      <c r="F32" s="3146"/>
      <c r="G32" s="3146"/>
      <c r="H32" s="3146"/>
      <c r="I32" s="3146"/>
      <c r="J32" s="3146"/>
      <c r="K32" s="3146"/>
      <c r="L32" s="3146"/>
      <c r="M32" s="3146"/>
      <c r="N32" s="3146"/>
      <c r="O32" s="3146"/>
      <c r="P32" s="3146"/>
      <c r="Q32" s="3146"/>
      <c r="R32" s="3146"/>
      <c r="S32" s="3146"/>
      <c r="T32" s="3146"/>
      <c r="U32" s="3146"/>
      <c r="V32" s="3146"/>
      <c r="W32" s="3146"/>
      <c r="X32" s="3146"/>
      <c r="Y32" s="3146"/>
      <c r="AA32" s="217" t="s">
        <v>487</v>
      </c>
      <c r="AB32" s="4182" t="s">
        <v>283</v>
      </c>
      <c r="AC32" s="4182"/>
      <c r="AD32" s="4182"/>
      <c r="AE32" s="4182"/>
      <c r="AF32" s="4182"/>
      <c r="AG32" s="4182"/>
      <c r="AH32" s="4182"/>
      <c r="AI32" s="4182"/>
      <c r="AJ32" s="4182"/>
      <c r="AK32" s="4182"/>
      <c r="AL32" s="236"/>
    </row>
    <row r="33" spans="1:71" ht="14.1" customHeight="1">
      <c r="A33" s="220"/>
      <c r="B33" s="16"/>
      <c r="D33" s="209" t="s">
        <v>580</v>
      </c>
      <c r="E33" s="4377" t="s">
        <v>1461</v>
      </c>
      <c r="F33" s="4377"/>
      <c r="G33" s="4377"/>
      <c r="H33" s="4377"/>
      <c r="I33" s="4377"/>
      <c r="J33" s="4377"/>
      <c r="K33" s="4377"/>
      <c r="L33" s="4377"/>
      <c r="M33" s="4377"/>
      <c r="N33" s="4377"/>
      <c r="O33" s="4377"/>
      <c r="P33" s="4377"/>
      <c r="Q33" s="4377"/>
      <c r="R33" s="4377"/>
      <c r="S33" s="4377"/>
      <c r="T33" s="4377"/>
      <c r="U33" s="4377"/>
      <c r="V33" s="4377"/>
      <c r="W33" s="4377"/>
      <c r="X33" s="4377"/>
      <c r="Y33" s="4377"/>
      <c r="AA33" s="18"/>
      <c r="AB33" s="4182"/>
      <c r="AC33" s="4182"/>
      <c r="AD33" s="4182"/>
      <c r="AE33" s="4182"/>
      <c r="AF33" s="4182"/>
      <c r="AG33" s="4182"/>
      <c r="AH33" s="4182"/>
      <c r="AI33" s="4182"/>
      <c r="AJ33" s="4182"/>
      <c r="AK33" s="4182"/>
      <c r="AL33" s="158"/>
    </row>
    <row r="34" spans="1:71" ht="14.1" customHeight="1">
      <c r="A34" s="220"/>
      <c r="B34" s="16"/>
      <c r="D34" s="209"/>
      <c r="E34" s="4378"/>
      <c r="F34" s="4378"/>
      <c r="G34" s="4378"/>
      <c r="H34" s="4378"/>
      <c r="I34" s="4378"/>
      <c r="J34" s="4378"/>
      <c r="K34" s="4378"/>
      <c r="L34" s="4378"/>
      <c r="M34" s="4378"/>
      <c r="N34" s="4378"/>
      <c r="O34" s="4378"/>
      <c r="P34" s="4378"/>
      <c r="Q34" s="4378"/>
      <c r="R34" s="4378"/>
      <c r="S34" s="4378"/>
      <c r="T34" s="4378"/>
      <c r="U34" s="4378"/>
      <c r="V34" s="4378"/>
      <c r="W34" s="4378"/>
      <c r="X34" s="4378"/>
      <c r="Y34" s="4378"/>
      <c r="Z34" s="220"/>
      <c r="AA34" s="219" t="s">
        <v>15</v>
      </c>
      <c r="AB34" s="4353" t="s">
        <v>1153</v>
      </c>
      <c r="AC34" s="4353"/>
      <c r="AD34" s="4353"/>
      <c r="AE34" s="4353"/>
      <c r="AF34" s="4353"/>
      <c r="AG34" s="4353"/>
      <c r="AH34" s="4353"/>
      <c r="AI34" s="4353"/>
      <c r="AJ34" s="4353"/>
      <c r="AK34" s="4353"/>
      <c r="AL34" s="15"/>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row>
    <row r="35" spans="1:71" ht="14.1" customHeight="1">
      <c r="A35" s="220"/>
      <c r="B35" s="16"/>
      <c r="D35" s="4379"/>
      <c r="E35" s="4380"/>
      <c r="F35" s="4380"/>
      <c r="G35" s="4380"/>
      <c r="H35" s="4380"/>
      <c r="I35" s="4381" t="s">
        <v>76</v>
      </c>
      <c r="J35" s="4382"/>
      <c r="K35" s="4382"/>
      <c r="L35" s="4382"/>
      <c r="M35" s="4383"/>
      <c r="N35" s="4384" t="s">
        <v>77</v>
      </c>
      <c r="O35" s="4385"/>
      <c r="P35" s="4385"/>
      <c r="Q35" s="4385"/>
      <c r="R35" s="4386"/>
      <c r="S35" s="4387" t="s">
        <v>1246</v>
      </c>
      <c r="T35" s="4361"/>
      <c r="U35" s="4361"/>
      <c r="V35" s="4361"/>
      <c r="W35" s="4361"/>
      <c r="X35" s="4388" t="s">
        <v>240</v>
      </c>
      <c r="Y35" s="4361"/>
      <c r="Z35" s="4361"/>
      <c r="AA35" s="4361"/>
      <c r="AB35" s="4361"/>
      <c r="AC35" s="4361"/>
      <c r="AD35" s="4362"/>
      <c r="AE35" s="4361" t="s">
        <v>1311</v>
      </c>
      <c r="AF35" s="4361"/>
      <c r="AG35" s="4361"/>
      <c r="AH35" s="4361"/>
      <c r="AI35" s="4361"/>
      <c r="AJ35" s="4362"/>
      <c r="AL35" s="37"/>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row>
    <row r="36" spans="1:71" ht="14.1" customHeight="1">
      <c r="A36" s="220"/>
      <c r="B36" s="16"/>
      <c r="D36" s="4363" t="s">
        <v>1312</v>
      </c>
      <c r="E36" s="4364"/>
      <c r="F36" s="4364"/>
      <c r="G36" s="4364"/>
      <c r="H36" s="4364"/>
      <c r="I36" s="4365"/>
      <c r="J36" s="4366"/>
      <c r="K36" s="4366"/>
      <c r="L36" s="4366"/>
      <c r="M36" s="4367"/>
      <c r="N36" s="4368"/>
      <c r="O36" s="4369"/>
      <c r="P36" s="4369"/>
      <c r="Q36" s="4369"/>
      <c r="R36" s="4370"/>
      <c r="S36" s="3052"/>
      <c r="T36" s="4371"/>
      <c r="U36" s="4371"/>
      <c r="V36" s="4371"/>
      <c r="W36" s="4372"/>
      <c r="X36" s="4373"/>
      <c r="Y36" s="4371"/>
      <c r="Z36" s="4371"/>
      <c r="AA36" s="4371"/>
      <c r="AB36" s="4371"/>
      <c r="AC36" s="4371"/>
      <c r="AD36" s="4374"/>
      <c r="AE36" s="4375"/>
      <c r="AF36" s="4375"/>
      <c r="AG36" s="4375"/>
      <c r="AH36" s="4375"/>
      <c r="AI36" s="4375"/>
      <c r="AJ36" s="4376"/>
      <c r="AK36" s="227"/>
      <c r="AL36" s="37"/>
      <c r="AN36" s="166"/>
      <c r="AO36" s="22"/>
      <c r="AP36" s="3"/>
      <c r="AQ36" s="3"/>
      <c r="AR36" s="3"/>
      <c r="AS36" s="3"/>
      <c r="AT36" s="3"/>
      <c r="AU36" s="3"/>
      <c r="AV36" s="3"/>
      <c r="AW36" s="3"/>
      <c r="AX36" s="3"/>
      <c r="AY36" s="3"/>
      <c r="AZ36" s="3"/>
      <c r="BA36" s="3"/>
      <c r="BB36" s="3"/>
      <c r="BC36" s="3"/>
      <c r="BD36" s="3"/>
      <c r="BE36" s="3"/>
      <c r="BF36" s="3"/>
      <c r="BG36" s="3"/>
      <c r="BH36" s="3"/>
      <c r="BI36" s="3"/>
      <c r="BJ36" s="3"/>
      <c r="BK36" s="3"/>
      <c r="BL36" s="3"/>
      <c r="BM36" s="23"/>
      <c r="BN36" s="3"/>
      <c r="BO36" s="3"/>
      <c r="BP36" s="3"/>
      <c r="BQ36" s="3"/>
      <c r="BR36" s="3"/>
      <c r="BS36" s="3"/>
    </row>
    <row r="37" spans="1:71" ht="14.1" customHeight="1">
      <c r="A37" s="220"/>
      <c r="B37" s="16"/>
      <c r="D37" s="4402" t="s">
        <v>1313</v>
      </c>
      <c r="E37" s="4403"/>
      <c r="F37" s="4403"/>
      <c r="G37" s="4403"/>
      <c r="H37" s="4403"/>
      <c r="I37" s="4404"/>
      <c r="J37" s="4405"/>
      <c r="K37" s="4405"/>
      <c r="L37" s="4405"/>
      <c r="M37" s="4406"/>
      <c r="N37" s="4407"/>
      <c r="O37" s="4408"/>
      <c r="P37" s="4408"/>
      <c r="Q37" s="4408"/>
      <c r="R37" s="4409"/>
      <c r="S37" s="3061"/>
      <c r="T37" s="3062"/>
      <c r="U37" s="3062"/>
      <c r="V37" s="3062"/>
      <c r="W37" s="4410"/>
      <c r="X37" s="4411"/>
      <c r="Y37" s="3062"/>
      <c r="Z37" s="3062"/>
      <c r="AA37" s="3062"/>
      <c r="AB37" s="3062"/>
      <c r="AC37" s="3062"/>
      <c r="AD37" s="3063"/>
      <c r="AE37" s="4412"/>
      <c r="AF37" s="4412"/>
      <c r="AG37" s="4412"/>
      <c r="AH37" s="4412"/>
      <c r="AI37" s="4412"/>
      <c r="AJ37" s="4413"/>
      <c r="AK37" s="227"/>
      <c r="AL37" s="37"/>
      <c r="AO37" s="230"/>
      <c r="AP37" s="230"/>
      <c r="AQ37" s="230"/>
      <c r="AR37" s="230"/>
      <c r="AS37" s="230"/>
      <c r="AT37" s="230"/>
      <c r="AU37" s="230"/>
      <c r="AV37" s="230"/>
      <c r="AW37" s="230"/>
      <c r="AX37" s="230"/>
      <c r="AY37" s="230"/>
      <c r="AZ37" s="230"/>
      <c r="BA37" s="230"/>
      <c r="BB37" s="230"/>
      <c r="BC37" s="230"/>
      <c r="BD37" s="230"/>
      <c r="BE37" s="230"/>
      <c r="BF37" s="230"/>
      <c r="BG37" s="230"/>
      <c r="BH37" s="230"/>
      <c r="BI37" s="230"/>
      <c r="BJ37" s="230"/>
      <c r="BK37" s="230"/>
      <c r="BL37" s="230"/>
      <c r="BM37" s="230"/>
      <c r="BN37" s="230"/>
      <c r="BO37" s="230"/>
      <c r="BP37" s="230"/>
      <c r="BQ37" s="230"/>
      <c r="BR37" s="230"/>
      <c r="BS37" s="230"/>
    </row>
    <row r="38" spans="1:71" ht="14.1" customHeight="1">
      <c r="A38" s="220"/>
      <c r="B38" s="16"/>
      <c r="D38" s="3036" t="s">
        <v>1312</v>
      </c>
      <c r="E38" s="3033"/>
      <c r="F38" s="3033"/>
      <c r="G38" s="3033"/>
      <c r="H38" s="3033"/>
      <c r="I38" s="4389"/>
      <c r="J38" s="4390"/>
      <c r="K38" s="4390"/>
      <c r="L38" s="4390"/>
      <c r="M38" s="4391"/>
      <c r="N38" s="4392"/>
      <c r="O38" s="4393"/>
      <c r="P38" s="4393"/>
      <c r="Q38" s="4393"/>
      <c r="R38" s="4394"/>
      <c r="S38" s="4395"/>
      <c r="T38" s="4396"/>
      <c r="U38" s="4396"/>
      <c r="V38" s="4396"/>
      <c r="W38" s="4397"/>
      <c r="X38" s="4398"/>
      <c r="Y38" s="4396"/>
      <c r="Z38" s="4396"/>
      <c r="AA38" s="4396"/>
      <c r="AB38" s="4396"/>
      <c r="AC38" s="4396"/>
      <c r="AD38" s="4399"/>
      <c r="AE38" s="4400"/>
      <c r="AF38" s="4400"/>
      <c r="AG38" s="4400"/>
      <c r="AH38" s="4400"/>
      <c r="AI38" s="4400"/>
      <c r="AJ38" s="4401"/>
      <c r="AL38" s="37"/>
      <c r="AO38" s="230"/>
      <c r="AP38" s="230"/>
      <c r="AQ38" s="230"/>
      <c r="AR38" s="230"/>
      <c r="AS38" s="230"/>
      <c r="AT38" s="230"/>
      <c r="AU38" s="230"/>
      <c r="AV38" s="230"/>
      <c r="AW38" s="230"/>
      <c r="AX38" s="230"/>
      <c r="AY38" s="230"/>
      <c r="AZ38" s="230"/>
      <c r="BA38" s="230"/>
      <c r="BB38" s="230"/>
      <c r="BC38" s="230"/>
      <c r="BD38" s="230"/>
      <c r="BE38" s="230"/>
      <c r="BF38" s="230"/>
      <c r="BG38" s="230"/>
      <c r="BH38" s="230"/>
      <c r="BI38" s="230"/>
      <c r="BJ38" s="230"/>
      <c r="BK38" s="230"/>
      <c r="BL38" s="230"/>
      <c r="BM38" s="230"/>
      <c r="BN38" s="230"/>
      <c r="BO38" s="230"/>
      <c r="BP38" s="230"/>
      <c r="BQ38" s="230"/>
      <c r="BR38" s="230"/>
      <c r="BS38" s="230"/>
    </row>
    <row r="39" spans="1:71" ht="14.1" customHeight="1">
      <c r="A39" s="220"/>
      <c r="B39" s="16"/>
      <c r="AA39" s="216"/>
      <c r="AB39" s="32"/>
      <c r="AC39" s="32"/>
      <c r="AJ39" s="311"/>
      <c r="AL39" s="37"/>
      <c r="AO39" s="230"/>
      <c r="AP39" s="230"/>
      <c r="AQ39" s="230"/>
      <c r="AR39" s="230"/>
      <c r="AS39" s="230"/>
      <c r="AT39" s="230"/>
      <c r="AU39" s="230"/>
      <c r="AV39" s="230"/>
      <c r="AW39" s="230"/>
      <c r="AX39" s="230"/>
      <c r="AY39" s="230"/>
      <c r="AZ39" s="230"/>
      <c r="BA39" s="230"/>
      <c r="BB39" s="230"/>
      <c r="BC39" s="230"/>
      <c r="BD39" s="230"/>
      <c r="BE39" s="230"/>
      <c r="BF39" s="230"/>
      <c r="BG39" s="230"/>
      <c r="BH39" s="230"/>
      <c r="BI39" s="230"/>
      <c r="BJ39" s="230"/>
      <c r="BK39" s="230"/>
      <c r="BL39" s="230"/>
      <c r="BM39" s="230"/>
      <c r="BN39" s="230"/>
      <c r="BO39" s="230"/>
      <c r="BP39" s="230"/>
      <c r="BQ39" s="230"/>
      <c r="BR39" s="230"/>
      <c r="BS39" s="230"/>
    </row>
    <row r="40" spans="1:71" ht="14.1" customHeight="1">
      <c r="A40" s="220"/>
      <c r="B40" s="3144" t="s">
        <v>481</v>
      </c>
      <c r="C40" s="3145"/>
      <c r="D40" s="3146" t="s">
        <v>659</v>
      </c>
      <c r="E40" s="3146"/>
      <c r="F40" s="3146"/>
      <c r="G40" s="3146"/>
      <c r="H40" s="3146"/>
      <c r="I40" s="3146"/>
      <c r="J40" s="3146"/>
      <c r="K40" s="3146"/>
      <c r="L40" s="3146"/>
      <c r="M40" s="3146"/>
      <c r="N40" s="3146"/>
      <c r="O40" s="3146"/>
      <c r="P40" s="3146"/>
      <c r="Q40" s="3146"/>
      <c r="R40" s="3146"/>
      <c r="S40" s="3146"/>
      <c r="T40" s="3146"/>
      <c r="U40" s="3146"/>
      <c r="V40" s="3146"/>
      <c r="W40" s="3146"/>
      <c r="X40" s="3146"/>
      <c r="Y40" s="3146"/>
      <c r="Z40" s="220"/>
      <c r="AA40" s="217" t="s">
        <v>15</v>
      </c>
      <c r="AB40" s="4414" t="s">
        <v>1314</v>
      </c>
      <c r="AC40" s="4414"/>
      <c r="AD40" s="4414"/>
      <c r="AE40" s="4414"/>
      <c r="AF40" s="4414"/>
      <c r="AG40" s="4414"/>
      <c r="AH40" s="4414"/>
      <c r="AI40" s="4414"/>
      <c r="AJ40" s="4414"/>
      <c r="AK40" s="4414"/>
      <c r="AL40" s="236"/>
      <c r="AO40" s="230"/>
      <c r="AP40" s="230"/>
      <c r="AQ40" s="230"/>
      <c r="AR40" s="230"/>
      <c r="AS40" s="230"/>
      <c r="AT40" s="230"/>
      <c r="AU40" s="230"/>
      <c r="AV40" s="230"/>
      <c r="AW40" s="230"/>
      <c r="AX40" s="230"/>
      <c r="AY40" s="230"/>
      <c r="AZ40" s="230"/>
      <c r="BA40" s="230"/>
      <c r="BB40" s="230"/>
      <c r="BC40" s="230"/>
      <c r="BD40" s="230"/>
      <c r="BE40" s="230"/>
      <c r="BF40" s="230"/>
      <c r="BG40" s="230"/>
      <c r="BH40" s="230"/>
      <c r="BI40" s="230"/>
      <c r="BJ40" s="230"/>
      <c r="BK40" s="230"/>
      <c r="BL40" s="230"/>
      <c r="BM40" s="230"/>
      <c r="BN40" s="230"/>
      <c r="BO40" s="230"/>
      <c r="BP40" s="230"/>
      <c r="BQ40" s="230"/>
      <c r="BR40" s="230"/>
      <c r="BS40" s="230"/>
    </row>
    <row r="41" spans="1:71" ht="14.1" customHeight="1">
      <c r="A41" s="220"/>
      <c r="B41" s="13"/>
      <c r="D41" s="3347" t="s">
        <v>315</v>
      </c>
      <c r="E41" s="3347"/>
      <c r="F41" s="3347"/>
      <c r="G41" s="3347"/>
      <c r="H41" s="3347"/>
      <c r="I41" s="3347"/>
      <c r="J41" s="3347"/>
      <c r="K41" s="3347"/>
      <c r="L41" s="3347"/>
      <c r="M41" s="3347"/>
      <c r="N41" s="3347"/>
      <c r="O41" s="3347"/>
      <c r="P41" s="3347"/>
      <c r="Q41" s="3347"/>
      <c r="R41" s="3347"/>
      <c r="S41" s="3347"/>
      <c r="T41" s="3347"/>
      <c r="U41" s="3347"/>
      <c r="V41" s="3347"/>
      <c r="W41" s="3347"/>
      <c r="X41" s="3347"/>
      <c r="Y41" s="3347"/>
      <c r="AA41" s="217"/>
      <c r="AB41" s="4182" t="s">
        <v>1315</v>
      </c>
      <c r="AC41" s="4182"/>
      <c r="AD41" s="4182"/>
      <c r="AE41" s="4182"/>
      <c r="AF41" s="4182"/>
      <c r="AG41" s="4182"/>
      <c r="AH41" s="4182"/>
      <c r="AI41" s="4182"/>
      <c r="AJ41" s="4182"/>
      <c r="AK41" s="4182"/>
      <c r="AL41" s="236"/>
      <c r="AO41" s="230"/>
      <c r="AP41" s="230"/>
      <c r="AQ41" s="230"/>
      <c r="AR41" s="230"/>
      <c r="AS41" s="230"/>
      <c r="AT41" s="230"/>
      <c r="AU41" s="230"/>
      <c r="AV41" s="230"/>
      <c r="AW41" s="230"/>
      <c r="AX41" s="230"/>
      <c r="AY41" s="230"/>
      <c r="AZ41" s="230"/>
      <c r="BA41" s="230"/>
      <c r="BB41" s="230"/>
      <c r="BC41" s="230"/>
      <c r="BD41" s="230"/>
      <c r="BE41" s="230"/>
      <c r="BF41" s="230"/>
      <c r="BG41" s="230"/>
      <c r="BH41" s="230"/>
      <c r="BI41" s="230"/>
      <c r="BJ41" s="230"/>
      <c r="BK41" s="230"/>
      <c r="BL41" s="230"/>
      <c r="BM41" s="230"/>
      <c r="BN41" s="230"/>
      <c r="BO41" s="230"/>
      <c r="BP41" s="230"/>
      <c r="BQ41" s="230"/>
      <c r="BR41" s="230"/>
      <c r="BS41" s="230"/>
    </row>
    <row r="42" spans="1:71" ht="14.1" customHeight="1">
      <c r="A42" s="220"/>
      <c r="B42" s="13"/>
      <c r="C42" s="220"/>
      <c r="D42" s="234" t="s">
        <v>35</v>
      </c>
      <c r="E42" s="4276" t="s">
        <v>1316</v>
      </c>
      <c r="F42" s="4276"/>
      <c r="G42" s="4276"/>
      <c r="H42" s="4276"/>
      <c r="I42" s="292" t="s">
        <v>116</v>
      </c>
      <c r="K42" s="4415" t="s">
        <v>527</v>
      </c>
      <c r="L42" s="4415"/>
      <c r="M42" s="41" t="s">
        <v>127</v>
      </c>
      <c r="O42" s="4276" t="s">
        <v>528</v>
      </c>
      <c r="P42" s="4277"/>
      <c r="Q42" s="4277"/>
      <c r="R42" s="4277"/>
      <c r="S42" s="41" t="s">
        <v>127</v>
      </c>
      <c r="U42" s="3347" t="s">
        <v>811</v>
      </c>
      <c r="V42" s="3347"/>
      <c r="W42" s="3347"/>
      <c r="X42" s="3347"/>
      <c r="Y42" s="3347"/>
      <c r="Z42" s="312" t="s">
        <v>17</v>
      </c>
      <c r="AA42" s="217"/>
      <c r="AB42" s="4182"/>
      <c r="AC42" s="4182"/>
      <c r="AD42" s="4182"/>
      <c r="AE42" s="4182"/>
      <c r="AF42" s="4182"/>
      <c r="AG42" s="4182"/>
      <c r="AH42" s="4182"/>
      <c r="AI42" s="4182"/>
      <c r="AJ42" s="4182"/>
      <c r="AK42" s="4182"/>
      <c r="AL42" s="147"/>
      <c r="AO42" s="230"/>
      <c r="AP42" s="230"/>
      <c r="AQ42" s="230"/>
      <c r="AR42" s="230"/>
      <c r="AS42" s="230"/>
      <c r="AT42" s="230"/>
      <c r="AU42" s="230"/>
      <c r="AV42" s="230"/>
      <c r="AW42" s="230"/>
      <c r="AX42" s="230"/>
      <c r="AY42" s="230"/>
      <c r="AZ42" s="230"/>
      <c r="BA42" s="230"/>
      <c r="BB42" s="230"/>
      <c r="BC42" s="230"/>
      <c r="BD42" s="230"/>
      <c r="BE42" s="230"/>
      <c r="BF42" s="230"/>
      <c r="BG42" s="230"/>
      <c r="BH42" s="230"/>
      <c r="BI42" s="230"/>
      <c r="BJ42" s="230"/>
      <c r="BK42" s="230"/>
      <c r="BL42" s="230"/>
      <c r="BM42" s="230"/>
      <c r="BN42" s="230"/>
      <c r="BO42" s="230"/>
      <c r="BP42" s="230"/>
      <c r="BQ42" s="230"/>
      <c r="BR42" s="230"/>
      <c r="BS42" s="230"/>
    </row>
    <row r="43" spans="1:71" ht="14.1" customHeight="1">
      <c r="A43" s="220"/>
      <c r="B43" s="13"/>
      <c r="C43" s="220"/>
      <c r="AA43" s="169"/>
      <c r="AB43" s="4182"/>
      <c r="AC43" s="4182"/>
      <c r="AD43" s="4182"/>
      <c r="AE43" s="4182"/>
      <c r="AF43" s="4182"/>
      <c r="AG43" s="4182"/>
      <c r="AH43" s="4182"/>
      <c r="AI43" s="4182"/>
      <c r="AJ43" s="4182"/>
      <c r="AK43" s="4182"/>
      <c r="AL43" s="151"/>
      <c r="AO43" s="230"/>
      <c r="AP43" s="230"/>
      <c r="AQ43" s="230"/>
      <c r="AR43" s="230"/>
      <c r="AS43" s="230"/>
      <c r="AT43" s="230"/>
      <c r="AU43" s="230"/>
      <c r="AV43" s="230"/>
      <c r="AW43" s="230"/>
      <c r="AX43" s="230"/>
      <c r="AY43" s="230"/>
      <c r="AZ43" s="230"/>
      <c r="BA43" s="230"/>
      <c r="BB43" s="230"/>
      <c r="BC43" s="230"/>
      <c r="BD43" s="230"/>
      <c r="BE43" s="230"/>
      <c r="BF43" s="230"/>
      <c r="BG43" s="230"/>
      <c r="BH43" s="230"/>
      <c r="BI43" s="230"/>
      <c r="BJ43" s="230"/>
      <c r="BK43" s="230"/>
      <c r="BL43" s="230"/>
      <c r="BM43" s="230"/>
      <c r="BN43" s="230"/>
      <c r="BO43" s="230"/>
      <c r="BP43" s="230"/>
      <c r="BQ43" s="230"/>
      <c r="BR43" s="230"/>
      <c r="BS43" s="230"/>
    </row>
    <row r="44" spans="1:71" ht="14.1" customHeight="1">
      <c r="A44" s="220"/>
      <c r="B44" s="13"/>
      <c r="C44" s="220"/>
      <c r="D44" s="234" t="s">
        <v>32</v>
      </c>
      <c r="E44" s="4416" t="s">
        <v>1317</v>
      </c>
      <c r="F44" s="4416"/>
      <c r="G44" s="4416"/>
      <c r="H44" s="4416"/>
      <c r="I44" s="292" t="s">
        <v>116</v>
      </c>
      <c r="K44" s="3347" t="s">
        <v>1318</v>
      </c>
      <c r="L44" s="3347"/>
      <c r="M44" s="3347"/>
      <c r="N44" s="3347"/>
      <c r="O44" s="41" t="s">
        <v>127</v>
      </c>
      <c r="Q44" s="3146" t="s">
        <v>1319</v>
      </c>
      <c r="R44" s="3146"/>
      <c r="S44" s="3146"/>
      <c r="T44" s="3146"/>
      <c r="U44" s="11" t="s">
        <v>140</v>
      </c>
      <c r="X44" s="228"/>
      <c r="Y44" s="228"/>
      <c r="AA44" s="217" t="s">
        <v>15</v>
      </c>
      <c r="AB44" s="4182" t="s">
        <v>734</v>
      </c>
      <c r="AC44" s="4182"/>
      <c r="AD44" s="4182"/>
      <c r="AE44" s="4182"/>
      <c r="AF44" s="4182"/>
      <c r="AG44" s="4182"/>
      <c r="AH44" s="4182"/>
      <c r="AI44" s="4182"/>
      <c r="AJ44" s="4182"/>
      <c r="AK44" s="4182"/>
      <c r="AL44" s="151"/>
      <c r="AO44" s="230"/>
      <c r="AP44" s="230"/>
      <c r="AQ44" s="230"/>
      <c r="AR44" s="230"/>
      <c r="AS44" s="230"/>
      <c r="AT44" s="230"/>
      <c r="AU44" s="230"/>
      <c r="AV44" s="230"/>
      <c r="AW44" s="230"/>
      <c r="AX44" s="230"/>
      <c r="AY44" s="230"/>
      <c r="AZ44" s="230"/>
      <c r="BA44" s="230"/>
      <c r="BB44" s="230"/>
      <c r="BC44" s="230"/>
      <c r="BD44" s="230"/>
      <c r="BE44" s="230"/>
      <c r="BF44" s="230"/>
      <c r="BG44" s="230"/>
      <c r="BH44" s="230"/>
      <c r="BI44" s="230"/>
      <c r="BJ44" s="230"/>
      <c r="BK44" s="230"/>
      <c r="BL44" s="230"/>
      <c r="BM44" s="230"/>
      <c r="BN44" s="230"/>
      <c r="BO44" s="230"/>
      <c r="BP44" s="230"/>
      <c r="BQ44" s="230"/>
      <c r="BR44" s="230"/>
      <c r="BS44" s="220"/>
    </row>
    <row r="45" spans="1:71" ht="14.1" customHeight="1">
      <c r="A45" s="220"/>
      <c r="B45" s="13"/>
      <c r="C45" s="220"/>
      <c r="D45" s="220"/>
      <c r="E45" s="2"/>
      <c r="F45" s="2"/>
      <c r="G45" s="2"/>
      <c r="H45" s="2"/>
      <c r="I45" s="2"/>
      <c r="O45" s="2"/>
      <c r="W45" s="2"/>
      <c r="X45" s="2"/>
      <c r="Y45" s="2"/>
      <c r="AA45" s="217"/>
      <c r="AB45" s="4182"/>
      <c r="AC45" s="4182"/>
      <c r="AD45" s="4182"/>
      <c r="AE45" s="4182"/>
      <c r="AF45" s="4182"/>
      <c r="AG45" s="4182"/>
      <c r="AH45" s="4182"/>
      <c r="AI45" s="4182"/>
      <c r="AJ45" s="4182"/>
      <c r="AK45" s="4182"/>
      <c r="AL45" s="37"/>
      <c r="AO45" s="230"/>
      <c r="AP45" s="230"/>
      <c r="AQ45" s="230"/>
      <c r="AR45" s="230"/>
      <c r="AS45" s="230"/>
      <c r="AT45" s="230"/>
      <c r="AU45" s="230"/>
      <c r="AV45" s="230"/>
      <c r="AW45" s="230"/>
      <c r="AX45" s="230"/>
      <c r="AY45" s="230"/>
      <c r="AZ45" s="230"/>
      <c r="BA45" s="230"/>
      <c r="BB45" s="230"/>
      <c r="BC45" s="230"/>
      <c r="BD45" s="230"/>
      <c r="BE45" s="230"/>
      <c r="BF45" s="230"/>
      <c r="BG45" s="230"/>
      <c r="BH45" s="230"/>
      <c r="BI45" s="230"/>
      <c r="BJ45" s="230"/>
      <c r="BK45" s="230"/>
      <c r="BL45" s="230"/>
      <c r="BM45" s="230"/>
      <c r="BN45" s="230"/>
      <c r="BO45" s="230"/>
      <c r="BP45" s="230"/>
      <c r="BQ45" s="230"/>
      <c r="BR45" s="230"/>
      <c r="BS45" s="220"/>
    </row>
    <row r="46" spans="1:71" ht="14.1" customHeight="1">
      <c r="A46" s="220"/>
      <c r="B46" s="13"/>
      <c r="D46" s="234" t="s">
        <v>38</v>
      </c>
      <c r="E46" s="4416" t="s">
        <v>1320</v>
      </c>
      <c r="F46" s="4416"/>
      <c r="G46" s="4416"/>
      <c r="H46" s="4416"/>
      <c r="I46" s="292" t="s">
        <v>116</v>
      </c>
      <c r="K46" s="4417" t="s">
        <v>809</v>
      </c>
      <c r="L46" s="4417"/>
      <c r="M46" s="4417"/>
      <c r="N46" s="4417"/>
      <c r="O46" s="41" t="s">
        <v>127</v>
      </c>
      <c r="Q46" s="4417" t="s">
        <v>810</v>
      </c>
      <c r="R46" s="4417"/>
      <c r="S46" s="4417"/>
      <c r="T46" s="4417"/>
      <c r="U46" s="4417"/>
      <c r="V46" s="11" t="s">
        <v>140</v>
      </c>
      <c r="W46" s="282"/>
      <c r="Y46" s="228"/>
      <c r="AA46" s="8"/>
      <c r="AB46" s="4182"/>
      <c r="AC46" s="4182"/>
      <c r="AD46" s="4182"/>
      <c r="AE46" s="4182"/>
      <c r="AF46" s="4182"/>
      <c r="AG46" s="4182"/>
      <c r="AH46" s="4182"/>
      <c r="AI46" s="4182"/>
      <c r="AJ46" s="4182"/>
      <c r="AK46" s="4182"/>
      <c r="AL46" s="147"/>
      <c r="AO46" s="230"/>
      <c r="AP46" s="230"/>
      <c r="AQ46" s="230"/>
      <c r="AR46" s="230"/>
      <c r="AS46" s="230"/>
      <c r="AT46" s="230"/>
      <c r="AU46" s="230"/>
      <c r="AV46" s="230"/>
      <c r="AW46" s="230"/>
      <c r="AX46" s="230"/>
      <c r="AY46" s="230"/>
      <c r="AZ46" s="230"/>
      <c r="BA46" s="230"/>
      <c r="BB46" s="230"/>
      <c r="BC46" s="230"/>
      <c r="BD46" s="230"/>
      <c r="BE46" s="230"/>
      <c r="BF46" s="230"/>
      <c r="BG46" s="230"/>
      <c r="BH46" s="230"/>
      <c r="BI46" s="230"/>
      <c r="BJ46" s="230"/>
      <c r="BK46" s="230"/>
      <c r="BL46" s="230"/>
      <c r="BM46" s="230"/>
      <c r="BN46" s="230"/>
      <c r="BO46" s="230"/>
      <c r="BP46" s="230"/>
      <c r="BQ46" s="230"/>
      <c r="BR46" s="230"/>
      <c r="BS46" s="220"/>
    </row>
    <row r="47" spans="1:71" ht="14.1" customHeight="1">
      <c r="A47" s="220"/>
      <c r="B47" s="16"/>
      <c r="AA47" s="10"/>
      <c r="AL47" s="12"/>
      <c r="AO47" s="230"/>
      <c r="AP47" s="230"/>
      <c r="AQ47" s="230"/>
      <c r="AR47" s="230"/>
      <c r="AS47" s="230"/>
      <c r="AT47" s="230"/>
      <c r="AU47" s="230"/>
      <c r="AV47" s="230"/>
      <c r="AW47" s="230"/>
      <c r="AX47" s="230"/>
      <c r="AY47" s="230"/>
      <c r="AZ47" s="230"/>
      <c r="BA47" s="230"/>
      <c r="BB47" s="230"/>
      <c r="BC47" s="230"/>
      <c r="BD47" s="230"/>
      <c r="BE47" s="230"/>
      <c r="BF47" s="230"/>
      <c r="BG47" s="230"/>
      <c r="BH47" s="230"/>
      <c r="BI47" s="230"/>
      <c r="BJ47" s="230"/>
      <c r="BK47" s="230"/>
      <c r="BL47" s="230"/>
      <c r="BM47" s="230"/>
      <c r="BN47" s="230"/>
      <c r="BO47" s="230"/>
      <c r="BP47" s="230"/>
      <c r="BQ47" s="230"/>
      <c r="BR47" s="230"/>
      <c r="BS47" s="220"/>
    </row>
    <row r="48" spans="1:71" ht="14.1" customHeight="1">
      <c r="A48" s="220"/>
      <c r="B48" s="3144" t="s">
        <v>480</v>
      </c>
      <c r="C48" s="3145"/>
      <c r="D48" s="3146" t="s">
        <v>660</v>
      </c>
      <c r="E48" s="3146"/>
      <c r="F48" s="3146"/>
      <c r="G48" s="3146"/>
      <c r="H48" s="3146"/>
      <c r="I48" s="3146"/>
      <c r="J48" s="3146"/>
      <c r="K48" s="3146"/>
      <c r="L48" s="3146"/>
      <c r="M48" s="3146"/>
      <c r="N48" s="3146"/>
      <c r="O48" s="3146"/>
      <c r="P48" s="3146"/>
      <c r="Q48" s="3146"/>
      <c r="R48" s="3146"/>
      <c r="S48" s="3146"/>
      <c r="T48" s="3146"/>
      <c r="U48" s="3146"/>
      <c r="V48" s="3146"/>
      <c r="W48" s="3146"/>
      <c r="X48" s="3146"/>
      <c r="Y48" s="3146"/>
      <c r="AA48" s="217" t="s">
        <v>15</v>
      </c>
      <c r="AB48" s="2041" t="s">
        <v>1716</v>
      </c>
      <c r="AC48" s="2041"/>
      <c r="AD48" s="2041"/>
      <c r="AE48" s="2041"/>
      <c r="AF48" s="2041"/>
      <c r="AG48" s="2041"/>
      <c r="AH48" s="2041"/>
      <c r="AI48" s="2041"/>
      <c r="AJ48" s="2041"/>
      <c r="AK48" s="2041"/>
      <c r="AL48" s="12"/>
      <c r="AO48" s="230"/>
      <c r="AP48" s="230"/>
      <c r="AQ48" s="230"/>
      <c r="AR48" s="230"/>
      <c r="AS48" s="230"/>
      <c r="AT48" s="230"/>
      <c r="AU48" s="230"/>
      <c r="AV48" s="230"/>
      <c r="AW48" s="230"/>
      <c r="AX48" s="230"/>
      <c r="AY48" s="230"/>
      <c r="AZ48" s="230"/>
      <c r="BA48" s="230"/>
      <c r="BB48" s="230"/>
      <c r="BC48" s="230"/>
      <c r="BD48" s="230"/>
      <c r="BE48" s="230"/>
      <c r="BF48" s="230"/>
      <c r="BG48" s="230"/>
      <c r="BH48" s="230"/>
      <c r="BI48" s="230"/>
      <c r="BJ48" s="230"/>
      <c r="BK48" s="230"/>
      <c r="BL48" s="230"/>
      <c r="BM48" s="230"/>
      <c r="BN48" s="230"/>
      <c r="BO48" s="230"/>
      <c r="BP48" s="230"/>
      <c r="BQ48" s="230"/>
      <c r="BR48" s="230"/>
      <c r="BS48" s="220"/>
    </row>
    <row r="49" spans="1:71" ht="14.1" customHeight="1">
      <c r="A49" s="220"/>
      <c r="B49" s="13"/>
      <c r="C49" s="220"/>
      <c r="AA49" s="271"/>
      <c r="AB49" s="2041"/>
      <c r="AC49" s="2041"/>
      <c r="AD49" s="2041"/>
      <c r="AE49" s="2041"/>
      <c r="AF49" s="2041"/>
      <c r="AG49" s="2041"/>
      <c r="AH49" s="2041"/>
      <c r="AI49" s="2041"/>
      <c r="AJ49" s="2041"/>
      <c r="AK49" s="2041"/>
      <c r="AL49" s="12"/>
      <c r="AO49" s="230"/>
      <c r="AP49" s="230"/>
      <c r="AQ49" s="230"/>
      <c r="AR49" s="230"/>
      <c r="AS49" s="230"/>
      <c r="AT49" s="230"/>
      <c r="AU49" s="230"/>
      <c r="AV49" s="230"/>
      <c r="AW49" s="230"/>
      <c r="AX49" s="230"/>
      <c r="AY49" s="230"/>
      <c r="AZ49" s="230"/>
      <c r="BA49" s="230"/>
      <c r="BB49" s="230"/>
      <c r="BC49" s="230"/>
      <c r="BD49" s="230"/>
      <c r="BE49" s="230"/>
      <c r="BF49" s="230"/>
      <c r="BG49" s="230"/>
      <c r="BH49" s="230"/>
      <c r="BI49" s="230"/>
      <c r="BJ49" s="230"/>
      <c r="BK49" s="230"/>
      <c r="BL49" s="230"/>
      <c r="BM49" s="230"/>
      <c r="BN49" s="230"/>
      <c r="BO49" s="230"/>
      <c r="BP49" s="230"/>
      <c r="BQ49" s="230"/>
      <c r="BR49" s="230"/>
      <c r="BS49" s="220"/>
    </row>
    <row r="50" spans="1:71" ht="14.1" customHeight="1">
      <c r="A50" s="220"/>
      <c r="B50" s="3323" t="s">
        <v>477</v>
      </c>
      <c r="C50" s="2251"/>
      <c r="D50" s="3347" t="s">
        <v>1368</v>
      </c>
      <c r="E50" s="3347"/>
      <c r="F50" s="3347"/>
      <c r="G50" s="3347"/>
      <c r="H50" s="3347"/>
      <c r="I50" s="3347"/>
      <c r="J50" s="3347"/>
      <c r="K50" s="3347"/>
      <c r="L50" s="3347"/>
      <c r="M50" s="3347"/>
      <c r="N50" s="3347"/>
      <c r="O50" s="3347"/>
      <c r="P50" s="3347"/>
      <c r="Q50" s="3347"/>
      <c r="R50" s="3347"/>
      <c r="S50" s="3347"/>
      <c r="T50" s="3347"/>
      <c r="U50" s="3347"/>
      <c r="V50" s="3347"/>
      <c r="W50" s="3347"/>
      <c r="X50" s="3347"/>
      <c r="AA50" s="191"/>
      <c r="AB50" s="2041"/>
      <c r="AC50" s="2041"/>
      <c r="AD50" s="2041"/>
      <c r="AE50" s="2041"/>
      <c r="AF50" s="2041"/>
      <c r="AG50" s="2041"/>
      <c r="AH50" s="2041"/>
      <c r="AI50" s="2041"/>
      <c r="AJ50" s="2041"/>
      <c r="AK50" s="2041"/>
      <c r="AL50" s="12"/>
      <c r="AO50" s="230"/>
      <c r="AP50" s="230"/>
      <c r="AQ50" s="230"/>
      <c r="AR50" s="230"/>
      <c r="AS50" s="230"/>
      <c r="AT50" s="230"/>
      <c r="AU50" s="230"/>
      <c r="AV50" s="230"/>
      <c r="AW50" s="230"/>
      <c r="AX50" s="230"/>
      <c r="AY50" s="230"/>
      <c r="AZ50" s="230"/>
      <c r="BA50" s="230"/>
      <c r="BB50" s="230"/>
      <c r="BC50" s="230"/>
      <c r="BD50" s="230"/>
      <c r="BE50" s="230"/>
      <c r="BF50" s="230"/>
      <c r="BG50" s="230"/>
      <c r="BH50" s="230"/>
      <c r="BI50" s="230"/>
      <c r="BJ50" s="230"/>
      <c r="BK50" s="230"/>
      <c r="BL50" s="230"/>
      <c r="BM50" s="230"/>
      <c r="BN50" s="230"/>
      <c r="BO50" s="230"/>
      <c r="BP50" s="230"/>
      <c r="BQ50" s="230"/>
      <c r="BR50" s="230"/>
      <c r="BS50" s="220"/>
    </row>
    <row r="51" spans="1:71" ht="14.1" customHeight="1">
      <c r="A51" s="220"/>
      <c r="B51" s="13"/>
      <c r="D51" s="11" t="s">
        <v>462</v>
      </c>
      <c r="E51" s="2255" t="s">
        <v>1369</v>
      </c>
      <c r="F51" s="2255"/>
      <c r="G51" s="2255"/>
      <c r="H51" s="2255"/>
      <c r="I51" s="2255"/>
      <c r="J51" s="2255"/>
      <c r="K51" s="2255"/>
      <c r="L51" s="2255"/>
      <c r="M51" s="2255"/>
      <c r="N51" s="2255"/>
      <c r="O51" s="2255"/>
      <c r="P51" s="2255"/>
      <c r="Q51" s="2255"/>
      <c r="R51" s="2255"/>
      <c r="S51" s="2255"/>
      <c r="T51" s="2255"/>
      <c r="U51" s="2255"/>
      <c r="V51" s="2255"/>
      <c r="W51" s="2255"/>
      <c r="X51" s="2255"/>
      <c r="Y51" s="2255"/>
      <c r="AA51" s="217" t="s">
        <v>15</v>
      </c>
      <c r="AB51" s="4182" t="s">
        <v>1448</v>
      </c>
      <c r="AC51" s="4182"/>
      <c r="AD51" s="4182"/>
      <c r="AE51" s="4182"/>
      <c r="AF51" s="4182"/>
      <c r="AG51" s="4182"/>
      <c r="AH51" s="4182"/>
      <c r="AI51" s="4182"/>
      <c r="AJ51" s="4182"/>
      <c r="AK51" s="4182"/>
      <c r="AL51" s="151"/>
      <c r="AO51" s="230"/>
      <c r="AP51" s="230"/>
      <c r="AQ51" s="230"/>
      <c r="AR51" s="230"/>
      <c r="AS51" s="230"/>
      <c r="AT51" s="230"/>
      <c r="AU51" s="230"/>
      <c r="AV51" s="230"/>
      <c r="AW51" s="230"/>
      <c r="AX51" s="230"/>
      <c r="AY51" s="230"/>
      <c r="AZ51" s="230"/>
      <c r="BA51" s="230"/>
      <c r="BB51" s="230"/>
      <c r="BC51" s="230"/>
      <c r="BD51" s="230"/>
      <c r="BE51" s="230"/>
      <c r="BF51" s="230"/>
      <c r="BG51" s="230"/>
      <c r="BH51" s="230"/>
      <c r="BI51" s="230"/>
      <c r="BJ51" s="230"/>
      <c r="BK51" s="230"/>
      <c r="BL51" s="230"/>
      <c r="BM51" s="230"/>
      <c r="BN51" s="230"/>
      <c r="BO51" s="230"/>
      <c r="BP51" s="230"/>
      <c r="BQ51" s="230"/>
      <c r="BR51" s="230"/>
      <c r="BS51" s="220"/>
    </row>
    <row r="52" spans="1:71" ht="14.1" customHeight="1">
      <c r="A52" s="220"/>
      <c r="B52" s="13"/>
      <c r="C52" s="220"/>
      <c r="D52" s="44"/>
      <c r="E52" s="2255"/>
      <c r="F52" s="2255"/>
      <c r="G52" s="2255"/>
      <c r="H52" s="2255"/>
      <c r="I52" s="2255"/>
      <c r="J52" s="2255"/>
      <c r="K52" s="2255"/>
      <c r="L52" s="2255"/>
      <c r="M52" s="2255"/>
      <c r="N52" s="2255"/>
      <c r="O52" s="2255"/>
      <c r="P52" s="2255"/>
      <c r="Q52" s="2255"/>
      <c r="R52" s="2255"/>
      <c r="S52" s="2255"/>
      <c r="T52" s="2255"/>
      <c r="U52" s="2255"/>
      <c r="V52" s="2255"/>
      <c r="W52" s="2255"/>
      <c r="X52" s="2255"/>
      <c r="Y52" s="2255"/>
      <c r="AA52" s="18"/>
      <c r="AB52" s="4182"/>
      <c r="AC52" s="4182"/>
      <c r="AD52" s="4182"/>
      <c r="AE52" s="4182"/>
      <c r="AF52" s="4182"/>
      <c r="AG52" s="4182"/>
      <c r="AH52" s="4182"/>
      <c r="AI52" s="4182"/>
      <c r="AJ52" s="4182"/>
      <c r="AK52" s="4182"/>
      <c r="AL52" s="151"/>
      <c r="AO52" s="230"/>
      <c r="AP52" s="230"/>
      <c r="AQ52" s="230"/>
      <c r="AR52" s="230"/>
      <c r="AS52" s="230"/>
      <c r="AT52" s="230"/>
      <c r="AU52" s="230"/>
      <c r="AV52" s="230"/>
      <c r="AW52" s="230"/>
      <c r="AX52" s="230"/>
      <c r="AY52" s="230"/>
      <c r="AZ52" s="230"/>
      <c r="BA52" s="230"/>
      <c r="BB52" s="230"/>
      <c r="BC52" s="230"/>
      <c r="BD52" s="230"/>
      <c r="BE52" s="230"/>
      <c r="BF52" s="230"/>
      <c r="BG52" s="230"/>
      <c r="BH52" s="230"/>
      <c r="BI52" s="230"/>
      <c r="BJ52" s="230"/>
      <c r="BK52" s="230"/>
      <c r="BL52" s="230"/>
      <c r="BM52" s="230"/>
      <c r="BN52" s="230"/>
      <c r="BO52" s="230"/>
      <c r="BP52" s="230"/>
      <c r="BQ52" s="230"/>
      <c r="BR52" s="230"/>
    </row>
    <row r="53" spans="1:71" ht="14.1" customHeight="1">
      <c r="A53" s="220"/>
      <c r="B53" s="13"/>
      <c r="AA53" s="18"/>
      <c r="AB53" s="4182"/>
      <c r="AC53" s="4182"/>
      <c r="AD53" s="4182"/>
      <c r="AE53" s="4182"/>
      <c r="AF53" s="4182"/>
      <c r="AG53" s="4182"/>
      <c r="AH53" s="4182"/>
      <c r="AI53" s="4182"/>
      <c r="AJ53" s="4182"/>
      <c r="AK53" s="4182"/>
      <c r="AL53" s="151"/>
      <c r="AO53" s="230"/>
      <c r="AP53" s="230"/>
      <c r="AQ53" s="230"/>
      <c r="AR53" s="230"/>
      <c r="AS53" s="230"/>
      <c r="AT53" s="230"/>
      <c r="AU53" s="230"/>
      <c r="AV53" s="230"/>
      <c r="AW53" s="230"/>
      <c r="AX53" s="230"/>
      <c r="AY53" s="230"/>
      <c r="AZ53" s="230"/>
      <c r="BA53" s="230"/>
      <c r="BB53" s="230"/>
      <c r="BC53" s="230"/>
      <c r="BD53" s="230"/>
      <c r="BE53" s="230"/>
      <c r="BF53" s="230"/>
      <c r="BG53" s="230"/>
      <c r="BH53" s="230"/>
      <c r="BI53" s="230"/>
      <c r="BJ53" s="230"/>
      <c r="BK53" s="230"/>
      <c r="BL53" s="230"/>
      <c r="BM53" s="230"/>
      <c r="BN53" s="230"/>
      <c r="BO53" s="230"/>
      <c r="BP53" s="230"/>
      <c r="BQ53" s="230"/>
      <c r="BR53" s="230"/>
    </row>
    <row r="54" spans="1:71" ht="14.1" customHeight="1">
      <c r="A54" s="220"/>
      <c r="B54" s="13"/>
      <c r="D54" s="234" t="s">
        <v>460</v>
      </c>
      <c r="E54" s="2255" t="s">
        <v>1370</v>
      </c>
      <c r="F54" s="2255"/>
      <c r="G54" s="2255"/>
      <c r="H54" s="2255"/>
      <c r="I54" s="2255"/>
      <c r="J54" s="2255"/>
      <c r="K54" s="2255"/>
      <c r="L54" s="2255"/>
      <c r="M54" s="2255"/>
      <c r="N54" s="2255"/>
      <c r="O54" s="2255"/>
      <c r="P54" s="2255"/>
      <c r="Q54" s="2255"/>
      <c r="R54" s="2255"/>
      <c r="S54" s="2255"/>
      <c r="T54" s="2255"/>
      <c r="U54" s="2255"/>
      <c r="V54" s="2255"/>
      <c r="W54" s="2255"/>
      <c r="X54" s="2255"/>
      <c r="Y54" s="2255"/>
      <c r="AA54" s="217"/>
      <c r="AB54" s="4182"/>
      <c r="AC54" s="4182"/>
      <c r="AD54" s="4182"/>
      <c r="AE54" s="4182"/>
      <c r="AF54" s="4182"/>
      <c r="AG54" s="4182"/>
      <c r="AH54" s="4182"/>
      <c r="AI54" s="4182"/>
      <c r="AJ54" s="4182"/>
      <c r="AK54" s="4182"/>
      <c r="AL54" s="15"/>
      <c r="AO54" s="230"/>
      <c r="AP54" s="230"/>
      <c r="AQ54" s="230"/>
      <c r="AR54" s="230"/>
      <c r="AS54" s="230"/>
      <c r="AT54" s="230"/>
      <c r="AU54" s="230"/>
      <c r="AV54" s="230"/>
      <c r="AW54" s="230"/>
      <c r="AX54" s="230"/>
      <c r="AY54" s="230"/>
      <c r="AZ54" s="230"/>
      <c r="BA54" s="230"/>
      <c r="BB54" s="230"/>
      <c r="BC54" s="230"/>
      <c r="BD54" s="230"/>
      <c r="BE54" s="230"/>
      <c r="BF54" s="230"/>
      <c r="BG54" s="230"/>
      <c r="BH54" s="230"/>
      <c r="BI54" s="230"/>
      <c r="BJ54" s="230"/>
      <c r="BK54" s="230"/>
      <c r="BL54" s="230"/>
      <c r="BM54" s="230"/>
      <c r="BN54" s="230"/>
      <c r="BO54" s="230"/>
      <c r="BP54" s="230"/>
      <c r="BQ54" s="230"/>
      <c r="BR54" s="230"/>
    </row>
    <row r="55" spans="1:71" ht="14.1" customHeight="1">
      <c r="A55" s="220"/>
      <c r="B55" s="16"/>
      <c r="E55" s="2255"/>
      <c r="F55" s="2255"/>
      <c r="G55" s="2255"/>
      <c r="H55" s="2255"/>
      <c r="I55" s="2255"/>
      <c r="J55" s="2255"/>
      <c r="K55" s="2255"/>
      <c r="L55" s="2255"/>
      <c r="M55" s="2255"/>
      <c r="N55" s="2255"/>
      <c r="O55" s="2255"/>
      <c r="P55" s="2255"/>
      <c r="Q55" s="2255"/>
      <c r="R55" s="2255"/>
      <c r="S55" s="2255"/>
      <c r="T55" s="2255"/>
      <c r="U55" s="2255"/>
      <c r="V55" s="2255"/>
      <c r="W55" s="2255"/>
      <c r="X55" s="2255"/>
      <c r="Y55" s="2255"/>
      <c r="Z55" s="312"/>
      <c r="AA55" s="217" t="s">
        <v>127</v>
      </c>
      <c r="AB55" s="4182" t="s">
        <v>1371</v>
      </c>
      <c r="AC55" s="4182"/>
      <c r="AD55" s="4182"/>
      <c r="AE55" s="4182"/>
      <c r="AF55" s="4182"/>
      <c r="AG55" s="4182"/>
      <c r="AH55" s="4182"/>
      <c r="AI55" s="4182"/>
      <c r="AJ55" s="4182"/>
      <c r="AK55" s="4182"/>
      <c r="AL55" s="15"/>
      <c r="AO55" s="230"/>
      <c r="AP55" s="230"/>
      <c r="AQ55" s="230"/>
      <c r="AR55" s="230"/>
      <c r="AS55" s="230"/>
      <c r="AT55" s="230"/>
      <c r="AU55" s="230"/>
      <c r="AV55" s="230"/>
      <c r="AW55" s="230"/>
      <c r="AX55" s="230"/>
      <c r="AY55" s="230"/>
      <c r="AZ55" s="230"/>
      <c r="BA55" s="230"/>
      <c r="BB55" s="230"/>
      <c r="BC55" s="230"/>
      <c r="BD55" s="230"/>
      <c r="BE55" s="230"/>
      <c r="BF55" s="230"/>
      <c r="BG55" s="230"/>
      <c r="BH55" s="230"/>
      <c r="BI55" s="230"/>
      <c r="BJ55" s="230"/>
      <c r="BK55" s="230"/>
      <c r="BL55" s="230"/>
      <c r="BM55" s="230"/>
      <c r="BN55" s="230"/>
      <c r="BO55" s="230"/>
      <c r="BP55" s="230"/>
      <c r="BQ55" s="230"/>
      <c r="BR55" s="230"/>
    </row>
    <row r="56" spans="1:71" ht="14.1" customHeight="1">
      <c r="A56" s="220"/>
      <c r="B56" s="259"/>
      <c r="C56" s="220"/>
      <c r="D56" s="53"/>
      <c r="E56" s="2255"/>
      <c r="F56" s="2255"/>
      <c r="G56" s="2255"/>
      <c r="H56" s="2255"/>
      <c r="I56" s="2255"/>
      <c r="J56" s="2255"/>
      <c r="K56" s="2255"/>
      <c r="L56" s="2255"/>
      <c r="M56" s="2255"/>
      <c r="N56" s="2255"/>
      <c r="O56" s="2255"/>
      <c r="P56" s="2255"/>
      <c r="Q56" s="2255"/>
      <c r="R56" s="2255"/>
      <c r="S56" s="2255"/>
      <c r="T56" s="2255"/>
      <c r="U56" s="2255"/>
      <c r="V56" s="2255"/>
      <c r="W56" s="2255"/>
      <c r="X56" s="2255"/>
      <c r="Y56" s="2255"/>
      <c r="AA56" s="271"/>
      <c r="AB56" s="4182"/>
      <c r="AC56" s="4182"/>
      <c r="AD56" s="4182"/>
      <c r="AE56" s="4182"/>
      <c r="AF56" s="4182"/>
      <c r="AG56" s="4182"/>
      <c r="AH56" s="4182"/>
      <c r="AI56" s="4182"/>
      <c r="AJ56" s="4182"/>
      <c r="AK56" s="4182"/>
      <c r="AL56" s="15"/>
    </row>
    <row r="57" spans="1:71" ht="14.1" customHeight="1">
      <c r="A57" s="220"/>
      <c r="B57" s="155"/>
      <c r="C57" s="220"/>
      <c r="D57" s="53"/>
      <c r="E57" s="2255"/>
      <c r="F57" s="2255"/>
      <c r="G57" s="2255"/>
      <c r="H57" s="2255"/>
      <c r="I57" s="2255"/>
      <c r="J57" s="2255"/>
      <c r="K57" s="2255"/>
      <c r="L57" s="2255"/>
      <c r="M57" s="2255"/>
      <c r="N57" s="2255"/>
      <c r="O57" s="2255"/>
      <c r="P57" s="2255"/>
      <c r="Q57" s="2255"/>
      <c r="R57" s="2255"/>
      <c r="S57" s="2255"/>
      <c r="T57" s="2255"/>
      <c r="U57" s="2255"/>
      <c r="V57" s="2255"/>
      <c r="W57" s="2255"/>
      <c r="X57" s="2255"/>
      <c r="Y57" s="2255"/>
      <c r="Z57" s="312"/>
      <c r="AA57" s="10"/>
      <c r="AB57" s="4182"/>
      <c r="AC57" s="4182"/>
      <c r="AD57" s="4182"/>
      <c r="AE57" s="4182"/>
      <c r="AF57" s="4182"/>
      <c r="AG57" s="4182"/>
      <c r="AH57" s="4182"/>
      <c r="AI57" s="4182"/>
      <c r="AJ57" s="4182"/>
      <c r="AK57" s="4182"/>
      <c r="AL57" s="151"/>
    </row>
    <row r="58" spans="1:71" ht="14.1" customHeight="1">
      <c r="A58" s="220"/>
      <c r="B58" s="13"/>
      <c r="C58" s="220"/>
      <c r="AA58" s="10"/>
      <c r="AB58" s="4182"/>
      <c r="AC58" s="4182"/>
      <c r="AD58" s="4182"/>
      <c r="AE58" s="4182"/>
      <c r="AF58" s="4182"/>
      <c r="AG58" s="4182"/>
      <c r="AH58" s="4182"/>
      <c r="AI58" s="4182"/>
      <c r="AJ58" s="4182"/>
      <c r="AK58" s="4182"/>
      <c r="AL58" s="12"/>
    </row>
    <row r="59" spans="1:71" ht="14.1" customHeight="1">
      <c r="A59" s="220"/>
      <c r="B59" s="16"/>
      <c r="D59" s="234" t="s">
        <v>461</v>
      </c>
      <c r="E59" s="2255" t="s">
        <v>1372</v>
      </c>
      <c r="F59" s="2255"/>
      <c r="G59" s="2255"/>
      <c r="H59" s="2255"/>
      <c r="I59" s="2255"/>
      <c r="J59" s="2255"/>
      <c r="K59" s="2255"/>
      <c r="L59" s="2255"/>
      <c r="M59" s="2255"/>
      <c r="N59" s="2255"/>
      <c r="O59" s="2255"/>
      <c r="P59" s="2255"/>
      <c r="Q59" s="2255"/>
      <c r="R59" s="2255"/>
      <c r="S59" s="2255"/>
      <c r="T59" s="2255"/>
      <c r="U59" s="2255"/>
      <c r="V59" s="2255"/>
      <c r="W59" s="2255"/>
      <c r="X59" s="2255"/>
      <c r="Y59" s="2255"/>
      <c r="AA59" s="10"/>
      <c r="AL59" s="12"/>
      <c r="AU59" s="227"/>
      <c r="AV59" s="227"/>
      <c r="AW59" s="227"/>
      <c r="AX59" s="227"/>
      <c r="AY59" s="227"/>
      <c r="AZ59" s="227"/>
      <c r="BA59" s="227"/>
      <c r="BB59" s="227"/>
      <c r="BC59" s="227"/>
      <c r="BD59" s="227"/>
    </row>
    <row r="60" spans="1:71" ht="14.1" customHeight="1">
      <c r="A60" s="220"/>
      <c r="B60" s="13"/>
      <c r="C60" s="220"/>
      <c r="D60" s="222"/>
      <c r="E60" s="2255"/>
      <c r="F60" s="2255"/>
      <c r="G60" s="2255"/>
      <c r="H60" s="2255"/>
      <c r="I60" s="2255"/>
      <c r="J60" s="2255"/>
      <c r="K60" s="2255"/>
      <c r="L60" s="2255"/>
      <c r="M60" s="2255"/>
      <c r="N60" s="2255"/>
      <c r="O60" s="2255"/>
      <c r="P60" s="2255"/>
      <c r="Q60" s="2255"/>
      <c r="R60" s="2255"/>
      <c r="S60" s="2255"/>
      <c r="T60" s="2255"/>
      <c r="U60" s="2255"/>
      <c r="V60" s="2255"/>
      <c r="W60" s="2255"/>
      <c r="X60" s="2255"/>
      <c r="Y60" s="2255"/>
      <c r="Z60" s="53"/>
      <c r="AA60" s="10"/>
      <c r="AL60" s="12"/>
      <c r="AT60" s="227"/>
      <c r="AU60" s="227"/>
      <c r="AV60" s="227"/>
      <c r="AW60" s="227"/>
      <c r="AX60" s="227"/>
      <c r="AY60" s="227"/>
      <c r="AZ60" s="227"/>
      <c r="BA60" s="227"/>
      <c r="BB60" s="227"/>
      <c r="BC60" s="227"/>
      <c r="BD60" s="227"/>
    </row>
    <row r="61" spans="1:71" ht="14.1" customHeight="1">
      <c r="A61" s="220"/>
      <c r="B61" s="13"/>
      <c r="C61" s="220"/>
      <c r="E61" s="2255"/>
      <c r="F61" s="2255"/>
      <c r="G61" s="2255"/>
      <c r="H61" s="2255"/>
      <c r="I61" s="2255"/>
      <c r="J61" s="2255"/>
      <c r="K61" s="2255"/>
      <c r="L61" s="2255"/>
      <c r="M61" s="2255"/>
      <c r="N61" s="2255"/>
      <c r="O61" s="2255"/>
      <c r="P61" s="2255"/>
      <c r="Q61" s="2255"/>
      <c r="R61" s="2255"/>
      <c r="S61" s="2255"/>
      <c r="T61" s="2255"/>
      <c r="U61" s="2255"/>
      <c r="V61" s="2255"/>
      <c r="W61" s="2255"/>
      <c r="X61" s="2255"/>
      <c r="Y61" s="2255"/>
      <c r="Z61" s="220"/>
      <c r="AA61" s="10"/>
      <c r="AL61" s="12"/>
      <c r="AT61" s="227"/>
      <c r="AU61" s="227"/>
      <c r="AV61" s="227"/>
      <c r="AW61" s="227"/>
      <c r="AX61" s="227"/>
      <c r="AY61" s="227"/>
      <c r="AZ61" s="227"/>
      <c r="BA61" s="227"/>
      <c r="BB61" s="227"/>
      <c r="BC61" s="227"/>
      <c r="BD61" s="227"/>
    </row>
    <row r="62" spans="1:71" ht="8.1" customHeight="1" thickBot="1">
      <c r="B62" s="152"/>
      <c r="C62" s="7"/>
      <c r="D62" s="7"/>
      <c r="E62" s="7"/>
      <c r="F62" s="7"/>
      <c r="G62" s="7"/>
      <c r="H62" s="7"/>
      <c r="I62" s="7"/>
      <c r="J62" s="7"/>
      <c r="K62" s="7"/>
      <c r="L62" s="7"/>
      <c r="M62" s="7"/>
      <c r="N62" s="7"/>
      <c r="O62" s="7"/>
      <c r="P62" s="7"/>
      <c r="Q62" s="7"/>
      <c r="R62" s="7"/>
      <c r="S62" s="7"/>
      <c r="T62" s="7"/>
      <c r="U62" s="7"/>
      <c r="V62" s="7"/>
      <c r="W62" s="7"/>
      <c r="X62" s="7"/>
      <c r="Y62" s="7"/>
      <c r="Z62" s="7"/>
      <c r="AA62" s="309"/>
      <c r="AB62" s="7"/>
      <c r="AC62" s="7"/>
      <c r="AD62" s="7"/>
      <c r="AE62" s="7"/>
      <c r="AF62" s="7"/>
      <c r="AG62" s="7"/>
      <c r="AH62" s="7"/>
      <c r="AI62" s="7"/>
      <c r="AJ62" s="7"/>
      <c r="AK62" s="7"/>
      <c r="AL62" s="146"/>
    </row>
    <row r="63" spans="1:71" ht="14.1" customHeight="1"/>
    <row r="64" spans="1:71" ht="14.1" customHeight="1"/>
    <row r="65" spans="1:83" ht="14.1" customHeight="1"/>
    <row r="66" spans="1:83" ht="14.1" customHeight="1"/>
    <row r="67" spans="1:83" ht="14.1" customHeight="1">
      <c r="A67" s="220"/>
      <c r="AA67" s="11"/>
    </row>
    <row r="68" spans="1:83" ht="14.1" customHeight="1">
      <c r="A68" s="220"/>
      <c r="AA68" s="11"/>
      <c r="BU68" s="215"/>
      <c r="BV68" s="215"/>
      <c r="BW68" s="215"/>
      <c r="BX68" s="215"/>
      <c r="BY68" s="215"/>
      <c r="BZ68" s="215"/>
      <c r="CA68" s="215"/>
      <c r="CB68" s="215"/>
      <c r="CC68" s="215"/>
      <c r="CD68" s="215"/>
      <c r="CE68" s="28"/>
    </row>
    <row r="69" spans="1:83" ht="14.1" customHeight="1">
      <c r="A69" s="220"/>
      <c r="AA69" s="11"/>
      <c r="BU69" s="215"/>
      <c r="BV69" s="215"/>
      <c r="BW69" s="215"/>
      <c r="BX69" s="215"/>
      <c r="BY69" s="215"/>
      <c r="BZ69" s="215"/>
      <c r="CA69" s="215"/>
      <c r="CB69" s="215"/>
      <c r="CC69" s="215"/>
      <c r="CD69" s="215"/>
      <c r="CE69" s="28"/>
    </row>
    <row r="70" spans="1:83" ht="14.1" customHeight="1">
      <c r="A70" s="220"/>
      <c r="AA70" s="11"/>
      <c r="BU70" s="215"/>
      <c r="BV70" s="215"/>
      <c r="BW70" s="215"/>
      <c r="BX70" s="215"/>
      <c r="BY70" s="215"/>
      <c r="BZ70" s="215"/>
      <c r="CA70" s="215"/>
      <c r="CB70" s="215"/>
      <c r="CC70" s="215"/>
      <c r="CD70" s="215"/>
      <c r="CE70" s="28"/>
    </row>
    <row r="71" spans="1:83" ht="14.1" customHeight="1">
      <c r="A71" s="220"/>
      <c r="AA71" s="11"/>
      <c r="BU71" s="215"/>
      <c r="BV71" s="215"/>
      <c r="BW71" s="215"/>
      <c r="BX71" s="215"/>
      <c r="BY71" s="215"/>
      <c r="BZ71" s="215"/>
      <c r="CA71" s="215"/>
      <c r="CB71" s="215"/>
      <c r="CC71" s="161"/>
      <c r="CD71" s="161"/>
      <c r="CE71" s="28"/>
    </row>
    <row r="72" spans="1:83" ht="14.1" customHeight="1">
      <c r="A72" s="220"/>
      <c r="AA72" s="11"/>
      <c r="BU72" s="215"/>
      <c r="BV72" s="215"/>
      <c r="BW72" s="215"/>
      <c r="BX72" s="215"/>
      <c r="BY72" s="215"/>
      <c r="BZ72" s="215"/>
      <c r="CA72" s="215"/>
      <c r="CB72" s="215"/>
      <c r="CC72" s="215"/>
      <c r="CD72" s="215"/>
      <c r="CE72" s="28"/>
    </row>
    <row r="73" spans="1:83" ht="14.1" customHeight="1">
      <c r="A73" s="220"/>
      <c r="AA73" s="11"/>
      <c r="BU73" s="164"/>
      <c r="BV73" s="164"/>
      <c r="BW73" s="164"/>
      <c r="BX73" s="164"/>
      <c r="BY73" s="164"/>
      <c r="BZ73" s="164"/>
      <c r="CA73" s="164"/>
      <c r="CB73" s="164"/>
      <c r="CC73" s="215"/>
      <c r="CD73" s="215"/>
      <c r="CE73" s="28"/>
    </row>
    <row r="74" spans="1:83" ht="14.1" customHeight="1">
      <c r="A74" s="220"/>
      <c r="AA74" s="11"/>
    </row>
  </sheetData>
  <mergeCells count="110">
    <mergeCell ref="E51:Y52"/>
    <mergeCell ref="E54:Y57"/>
    <mergeCell ref="AB51:AK54"/>
    <mergeCell ref="AB55:AK58"/>
    <mergeCell ref="E59:Y61"/>
    <mergeCell ref="B48:C48"/>
    <mergeCell ref="D48:Y48"/>
    <mergeCell ref="AB48:AK50"/>
    <mergeCell ref="E44:H44"/>
    <mergeCell ref="K44:N44"/>
    <mergeCell ref="Q44:T44"/>
    <mergeCell ref="AB44:AK46"/>
    <mergeCell ref="E46:H46"/>
    <mergeCell ref="K46:N46"/>
    <mergeCell ref="Q46:U46"/>
    <mergeCell ref="B50:C50"/>
    <mergeCell ref="D50:X50"/>
    <mergeCell ref="B40:C40"/>
    <mergeCell ref="D40:Y40"/>
    <mergeCell ref="AB40:AK40"/>
    <mergeCell ref="D41:Y41"/>
    <mergeCell ref="AB41:AK43"/>
    <mergeCell ref="E42:H42"/>
    <mergeCell ref="K42:L42"/>
    <mergeCell ref="O42:R42"/>
    <mergeCell ref="U42:Y42"/>
    <mergeCell ref="D38:H38"/>
    <mergeCell ref="I38:M38"/>
    <mergeCell ref="N38:R38"/>
    <mergeCell ref="S38:W38"/>
    <mergeCell ref="X38:AD38"/>
    <mergeCell ref="AE38:AJ38"/>
    <mergeCell ref="D37:H37"/>
    <mergeCell ref="I37:M37"/>
    <mergeCell ref="N37:R37"/>
    <mergeCell ref="S37:W37"/>
    <mergeCell ref="X37:AD37"/>
    <mergeCell ref="AE37:AJ37"/>
    <mergeCell ref="AE35:AJ35"/>
    <mergeCell ref="D36:H36"/>
    <mergeCell ref="I36:M36"/>
    <mergeCell ref="N36:R36"/>
    <mergeCell ref="S36:W36"/>
    <mergeCell ref="X36:AD36"/>
    <mergeCell ref="AE36:AJ36"/>
    <mergeCell ref="B32:C32"/>
    <mergeCell ref="D32:Y32"/>
    <mergeCell ref="AB32:AK33"/>
    <mergeCell ref="E33:Y34"/>
    <mergeCell ref="AB34:AK34"/>
    <mergeCell ref="D35:H35"/>
    <mergeCell ref="I35:M35"/>
    <mergeCell ref="N35:R35"/>
    <mergeCell ref="S35:W35"/>
    <mergeCell ref="X35:AD35"/>
    <mergeCell ref="I28:K28"/>
    <mergeCell ref="M28:X28"/>
    <mergeCell ref="AB28:AK28"/>
    <mergeCell ref="E30:G30"/>
    <mergeCell ref="I30:T30"/>
    <mergeCell ref="V30:X30"/>
    <mergeCell ref="AB24:AK24"/>
    <mergeCell ref="B25:C25"/>
    <mergeCell ref="D25:X25"/>
    <mergeCell ref="AB25:AK25"/>
    <mergeCell ref="AB26:AK26"/>
    <mergeCell ref="E27:G27"/>
    <mergeCell ref="I27:K27"/>
    <mergeCell ref="M27:O27"/>
    <mergeCell ref="Q27:S27"/>
    <mergeCell ref="AB27:AK27"/>
    <mergeCell ref="AB22:AK22"/>
    <mergeCell ref="E23:J23"/>
    <mergeCell ref="K23:M23"/>
    <mergeCell ref="P23:U23"/>
    <mergeCell ref="V23:X23"/>
    <mergeCell ref="AB23:AK23"/>
    <mergeCell ref="AB17:AK17"/>
    <mergeCell ref="AB18:AK20"/>
    <mergeCell ref="B19:C19"/>
    <mergeCell ref="D19:Y19"/>
    <mergeCell ref="E21:I21"/>
    <mergeCell ref="K21:M21"/>
    <mergeCell ref="O21:Q21"/>
    <mergeCell ref="S21:U21"/>
    <mergeCell ref="W21:Y21"/>
    <mergeCell ref="AB21:AK21"/>
    <mergeCell ref="B17:C17"/>
    <mergeCell ref="D17:L17"/>
    <mergeCell ref="M17:N17"/>
    <mergeCell ref="O17:P17"/>
    <mergeCell ref="E15:N15"/>
    <mergeCell ref="E8:Y9"/>
    <mergeCell ref="B11:C11"/>
    <mergeCell ref="D11:Y12"/>
    <mergeCell ref="A1:AL1"/>
    <mergeCell ref="AN1:AR1"/>
    <mergeCell ref="B3:Z3"/>
    <mergeCell ref="AA3:AL3"/>
    <mergeCell ref="E5:Y5"/>
    <mergeCell ref="P15:Y15"/>
    <mergeCell ref="AA11:AK11"/>
    <mergeCell ref="AB12:AK12"/>
    <mergeCell ref="E13:K13"/>
    <mergeCell ref="M13:R13"/>
    <mergeCell ref="T13:Y13"/>
    <mergeCell ref="AB13:AK14"/>
    <mergeCell ref="E14:K14"/>
    <mergeCell ref="M14:R14"/>
    <mergeCell ref="T14:Y14"/>
  </mergeCells>
  <phoneticPr fontId="4"/>
  <conditionalFormatting sqref="I36:AD38">
    <cfRule type="containsBlanks" dxfId="64" priority="1">
      <formula>LEN(TRIM(I36))=0</formula>
    </cfRule>
  </conditionalFormatting>
  <conditionalFormatting sqref="K23 V23">
    <cfRule type="containsBlanks" dxfId="63" priority="4">
      <formula>LEN(TRIM(K23))=0</formula>
    </cfRule>
  </conditionalFormatting>
  <conditionalFormatting sqref="L28:M28">
    <cfRule type="containsBlanks" dxfId="62" priority="3">
      <formula>LEN(TRIM(L28))=0</formula>
    </cfRule>
  </conditionalFormatting>
  <conditionalFormatting sqref="O17:P17">
    <cfRule type="containsBlanks" dxfId="61" priority="5">
      <formula>LEN(TRIM(O17))=0</formula>
    </cfRule>
  </conditionalFormatting>
  <conditionalFormatting sqref="AE36:AJ38">
    <cfRule type="containsBlanks" dxfId="60" priority="2">
      <formula>LEN(TRIM(AE36))=0</formula>
    </cfRule>
  </conditionalFormatting>
  <dataValidations count="1">
    <dataValidation type="list" allowBlank="1" showInputMessage="1" showErrorMessage="1" sqref="AE36:AE38" xr:uid="{4C46672D-B554-4F10-93E6-1A3BBBF77D4E}">
      <formula1>"有,無"</formula1>
    </dataValidation>
  </dataValidations>
  <printOptions horizontalCentered="1"/>
  <pageMargins left="0.70866141732283472" right="0.31496062992125984" top="0.39370078740157483" bottom="0.39370078740157483" header="0.35433070866141736" footer="0.31496062992125984"/>
  <pageSetup paperSize="9" orientation="portrait" cellComments="asDisplayed"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178625" r:id="rId4" name="チェック 41">
              <controlPr defaultSize="0" autoFill="0" autoLine="0" autoPict="0" altText="その他">
                <anchor moveWithCells="1">
                  <from>
                    <xdr:col>2</xdr:col>
                    <xdr:colOff>171450</xdr:colOff>
                    <xdr:row>11</xdr:row>
                    <xdr:rowOff>152400</xdr:rowOff>
                  </from>
                  <to>
                    <xdr:col>4</xdr:col>
                    <xdr:colOff>38100</xdr:colOff>
                    <xdr:row>13</xdr:row>
                    <xdr:rowOff>19050</xdr:rowOff>
                  </to>
                </anchor>
              </controlPr>
            </control>
          </mc:Choice>
        </mc:AlternateContent>
        <mc:AlternateContent xmlns:mc="http://schemas.openxmlformats.org/markup-compatibility/2006">
          <mc:Choice Requires="x14">
            <control shapeId="1178626" r:id="rId5" name="Check Box 42">
              <controlPr defaultSize="0" autoFill="0" autoLine="0" autoPict="0" altText="その他">
                <anchor moveWithCells="1">
                  <from>
                    <xdr:col>18</xdr:col>
                    <xdr:colOff>0</xdr:colOff>
                    <xdr:row>11</xdr:row>
                    <xdr:rowOff>152400</xdr:rowOff>
                  </from>
                  <to>
                    <xdr:col>19</xdr:col>
                    <xdr:colOff>47625</xdr:colOff>
                    <xdr:row>13</xdr:row>
                    <xdr:rowOff>19050</xdr:rowOff>
                  </to>
                </anchor>
              </controlPr>
            </control>
          </mc:Choice>
        </mc:AlternateContent>
        <mc:AlternateContent xmlns:mc="http://schemas.openxmlformats.org/markup-compatibility/2006">
          <mc:Choice Requires="x14">
            <control shapeId="1178627" r:id="rId6" name="Check Box 43">
              <controlPr defaultSize="0" autoFill="0" autoLine="0" autoPict="0" altText="その他">
                <anchor moveWithCells="1">
                  <from>
                    <xdr:col>2</xdr:col>
                    <xdr:colOff>171450</xdr:colOff>
                    <xdr:row>13</xdr:row>
                    <xdr:rowOff>152400</xdr:rowOff>
                  </from>
                  <to>
                    <xdr:col>4</xdr:col>
                    <xdr:colOff>38100</xdr:colOff>
                    <xdr:row>15</xdr:row>
                    <xdr:rowOff>19050</xdr:rowOff>
                  </to>
                </anchor>
              </controlPr>
            </control>
          </mc:Choice>
        </mc:AlternateContent>
        <mc:AlternateContent xmlns:mc="http://schemas.openxmlformats.org/markup-compatibility/2006">
          <mc:Choice Requires="x14">
            <control shapeId="1178628" r:id="rId7" name="Check Box 4">
              <controlPr defaultSize="0" autoFill="0" autoLine="0" autoPict="0">
                <anchor moveWithCells="1">
                  <from>
                    <xdr:col>18</xdr:col>
                    <xdr:colOff>0</xdr:colOff>
                    <xdr:row>39</xdr:row>
                    <xdr:rowOff>0</xdr:rowOff>
                  </from>
                  <to>
                    <xdr:col>21</xdr:col>
                    <xdr:colOff>19050</xdr:colOff>
                    <xdr:row>40</xdr:row>
                    <xdr:rowOff>28575</xdr:rowOff>
                  </to>
                </anchor>
              </controlPr>
            </control>
          </mc:Choice>
        </mc:AlternateContent>
        <mc:AlternateContent xmlns:mc="http://schemas.openxmlformats.org/markup-compatibility/2006">
          <mc:Choice Requires="x14">
            <control shapeId="1178629" r:id="rId8" name="Check Box 5">
              <controlPr defaultSize="0" autoFill="0" autoLine="0" autoPict="0">
                <anchor moveWithCells="1">
                  <from>
                    <xdr:col>21</xdr:col>
                    <xdr:colOff>57150</xdr:colOff>
                    <xdr:row>39</xdr:row>
                    <xdr:rowOff>0</xdr:rowOff>
                  </from>
                  <to>
                    <xdr:col>24</xdr:col>
                    <xdr:colOff>76200</xdr:colOff>
                    <xdr:row>40</xdr:row>
                    <xdr:rowOff>19050</xdr:rowOff>
                  </to>
                </anchor>
              </controlPr>
            </control>
          </mc:Choice>
        </mc:AlternateContent>
        <mc:AlternateContent xmlns:mc="http://schemas.openxmlformats.org/markup-compatibility/2006">
          <mc:Choice Requires="x14">
            <control shapeId="1178636" r:id="rId9" name="Check Box 12">
              <controlPr defaultSize="0" autoFill="0" autoLine="0" autoPict="0">
                <anchor moveWithCells="1">
                  <from>
                    <xdr:col>18</xdr:col>
                    <xdr:colOff>0</xdr:colOff>
                    <xdr:row>4</xdr:row>
                    <xdr:rowOff>161925</xdr:rowOff>
                  </from>
                  <to>
                    <xdr:col>21</xdr:col>
                    <xdr:colOff>19050</xdr:colOff>
                    <xdr:row>6</xdr:row>
                    <xdr:rowOff>19050</xdr:rowOff>
                  </to>
                </anchor>
              </controlPr>
            </control>
          </mc:Choice>
        </mc:AlternateContent>
        <mc:AlternateContent xmlns:mc="http://schemas.openxmlformats.org/markup-compatibility/2006">
          <mc:Choice Requires="x14">
            <control shapeId="1178637" r:id="rId10" name="Check Box 13">
              <controlPr defaultSize="0" autoFill="0" autoLine="0" autoPict="0">
                <anchor moveWithCells="1">
                  <from>
                    <xdr:col>21</xdr:col>
                    <xdr:colOff>57150</xdr:colOff>
                    <xdr:row>4</xdr:row>
                    <xdr:rowOff>161925</xdr:rowOff>
                  </from>
                  <to>
                    <xdr:col>24</xdr:col>
                    <xdr:colOff>76200</xdr:colOff>
                    <xdr:row>6</xdr:row>
                    <xdr:rowOff>9525</xdr:rowOff>
                  </to>
                </anchor>
              </controlPr>
            </control>
          </mc:Choice>
        </mc:AlternateContent>
        <mc:AlternateContent xmlns:mc="http://schemas.openxmlformats.org/markup-compatibility/2006">
          <mc:Choice Requires="x14">
            <control shapeId="1178638" r:id="rId11" name="Check Box 14">
              <controlPr defaultSize="0" autoFill="0" autoLine="0" autoPict="0">
                <anchor moveWithCells="1">
                  <from>
                    <xdr:col>18</xdr:col>
                    <xdr:colOff>0</xdr:colOff>
                    <xdr:row>7</xdr:row>
                    <xdr:rowOff>161925</xdr:rowOff>
                  </from>
                  <to>
                    <xdr:col>21</xdr:col>
                    <xdr:colOff>19050</xdr:colOff>
                    <xdr:row>9</xdr:row>
                    <xdr:rowOff>19050</xdr:rowOff>
                  </to>
                </anchor>
              </controlPr>
            </control>
          </mc:Choice>
        </mc:AlternateContent>
        <mc:AlternateContent xmlns:mc="http://schemas.openxmlformats.org/markup-compatibility/2006">
          <mc:Choice Requires="x14">
            <control shapeId="1178639" r:id="rId12" name="Check Box 15">
              <controlPr defaultSize="0" autoFill="0" autoLine="0" autoPict="0">
                <anchor moveWithCells="1">
                  <from>
                    <xdr:col>21</xdr:col>
                    <xdr:colOff>57150</xdr:colOff>
                    <xdr:row>7</xdr:row>
                    <xdr:rowOff>161925</xdr:rowOff>
                  </from>
                  <to>
                    <xdr:col>24</xdr:col>
                    <xdr:colOff>76200</xdr:colOff>
                    <xdr:row>9</xdr:row>
                    <xdr:rowOff>9525</xdr:rowOff>
                  </to>
                </anchor>
              </controlPr>
            </control>
          </mc:Choice>
        </mc:AlternateContent>
        <mc:AlternateContent xmlns:mc="http://schemas.openxmlformats.org/markup-compatibility/2006">
          <mc:Choice Requires="x14">
            <control shapeId="1178640" r:id="rId13" name="Check Box 16">
              <controlPr defaultSize="0" autoFill="0" autoLine="0" autoPict="0" altText="その他">
                <anchor moveWithCells="1">
                  <from>
                    <xdr:col>10</xdr:col>
                    <xdr:colOff>152400</xdr:colOff>
                    <xdr:row>11</xdr:row>
                    <xdr:rowOff>152400</xdr:rowOff>
                  </from>
                  <to>
                    <xdr:col>12</xdr:col>
                    <xdr:colOff>19050</xdr:colOff>
                    <xdr:row>13</xdr:row>
                    <xdr:rowOff>19050</xdr:rowOff>
                  </to>
                </anchor>
              </controlPr>
            </control>
          </mc:Choice>
        </mc:AlternateContent>
        <mc:AlternateContent xmlns:mc="http://schemas.openxmlformats.org/markup-compatibility/2006">
          <mc:Choice Requires="x14">
            <control shapeId="1178641" r:id="rId14" name="Check Box 17">
              <controlPr defaultSize="0" autoFill="0" autoLine="0" autoPict="0" altText="その他">
                <anchor moveWithCells="1">
                  <from>
                    <xdr:col>13</xdr:col>
                    <xdr:colOff>171450</xdr:colOff>
                    <xdr:row>13</xdr:row>
                    <xdr:rowOff>152400</xdr:rowOff>
                  </from>
                  <to>
                    <xdr:col>15</xdr:col>
                    <xdr:colOff>38100</xdr:colOff>
                    <xdr:row>15</xdr:row>
                    <xdr:rowOff>19050</xdr:rowOff>
                  </to>
                </anchor>
              </controlPr>
            </control>
          </mc:Choice>
        </mc:AlternateContent>
        <mc:AlternateContent xmlns:mc="http://schemas.openxmlformats.org/markup-compatibility/2006">
          <mc:Choice Requires="x14">
            <control shapeId="1178642" r:id="rId15" name="Check Box 18">
              <controlPr defaultSize="0" autoFill="0" autoLine="0" autoPict="0" altText="その他">
                <anchor moveWithCells="1">
                  <from>
                    <xdr:col>10</xdr:col>
                    <xdr:colOff>152400</xdr:colOff>
                    <xdr:row>12</xdr:row>
                    <xdr:rowOff>161925</xdr:rowOff>
                  </from>
                  <to>
                    <xdr:col>12</xdr:col>
                    <xdr:colOff>19050</xdr:colOff>
                    <xdr:row>14</xdr:row>
                    <xdr:rowOff>28575</xdr:rowOff>
                  </to>
                </anchor>
              </controlPr>
            </control>
          </mc:Choice>
        </mc:AlternateContent>
        <mc:AlternateContent xmlns:mc="http://schemas.openxmlformats.org/markup-compatibility/2006">
          <mc:Choice Requires="x14">
            <control shapeId="1178643" r:id="rId16" name="Check Box 19">
              <controlPr defaultSize="0" autoFill="0" autoLine="0" autoPict="0" altText="その他">
                <anchor moveWithCells="1">
                  <from>
                    <xdr:col>18</xdr:col>
                    <xdr:colOff>0</xdr:colOff>
                    <xdr:row>12</xdr:row>
                    <xdr:rowOff>161925</xdr:rowOff>
                  </from>
                  <to>
                    <xdr:col>19</xdr:col>
                    <xdr:colOff>47625</xdr:colOff>
                    <xdr:row>14</xdr:row>
                    <xdr:rowOff>28575</xdr:rowOff>
                  </to>
                </anchor>
              </controlPr>
            </control>
          </mc:Choice>
        </mc:AlternateContent>
        <mc:AlternateContent xmlns:mc="http://schemas.openxmlformats.org/markup-compatibility/2006">
          <mc:Choice Requires="x14">
            <control shapeId="1178644" r:id="rId17" name="Check Box 20">
              <controlPr defaultSize="0" autoFill="0" autoLine="0" autoPict="0" altText="その他">
                <anchor moveWithCells="1">
                  <from>
                    <xdr:col>2</xdr:col>
                    <xdr:colOff>171450</xdr:colOff>
                    <xdr:row>12</xdr:row>
                    <xdr:rowOff>161925</xdr:rowOff>
                  </from>
                  <to>
                    <xdr:col>4</xdr:col>
                    <xdr:colOff>38100</xdr:colOff>
                    <xdr:row>14</xdr:row>
                    <xdr:rowOff>28575</xdr:rowOff>
                  </to>
                </anchor>
              </controlPr>
            </control>
          </mc:Choice>
        </mc:AlternateContent>
        <mc:AlternateContent xmlns:mc="http://schemas.openxmlformats.org/markup-compatibility/2006">
          <mc:Choice Requires="x14">
            <control shapeId="1178645" r:id="rId18" name="チェック 39">
              <controlPr defaultSize="0" autoFill="0" autoLine="0" autoPict="0" altText="その他">
                <anchor moveWithCells="1">
                  <from>
                    <xdr:col>9</xdr:col>
                    <xdr:colOff>0</xdr:colOff>
                    <xdr:row>19</xdr:row>
                    <xdr:rowOff>161925</xdr:rowOff>
                  </from>
                  <to>
                    <xdr:col>10</xdr:col>
                    <xdr:colOff>47625</xdr:colOff>
                    <xdr:row>21</xdr:row>
                    <xdr:rowOff>28575</xdr:rowOff>
                  </to>
                </anchor>
              </controlPr>
            </control>
          </mc:Choice>
        </mc:AlternateContent>
        <mc:AlternateContent xmlns:mc="http://schemas.openxmlformats.org/markup-compatibility/2006">
          <mc:Choice Requires="x14">
            <control shapeId="1178646" r:id="rId19" name="Check Box 49">
              <controlPr defaultSize="0" autoFill="0" autoLine="0" autoPict="0" altText="その他">
                <anchor moveWithCells="1">
                  <from>
                    <xdr:col>12</xdr:col>
                    <xdr:colOff>161925</xdr:colOff>
                    <xdr:row>19</xdr:row>
                    <xdr:rowOff>161925</xdr:rowOff>
                  </from>
                  <to>
                    <xdr:col>14</xdr:col>
                    <xdr:colOff>28575</xdr:colOff>
                    <xdr:row>21</xdr:row>
                    <xdr:rowOff>28575</xdr:rowOff>
                  </to>
                </anchor>
              </controlPr>
            </control>
          </mc:Choice>
        </mc:AlternateContent>
        <mc:AlternateContent xmlns:mc="http://schemas.openxmlformats.org/markup-compatibility/2006">
          <mc:Choice Requires="x14">
            <control shapeId="1178647" r:id="rId20" name="Check Box 50">
              <controlPr defaultSize="0" autoFill="0" autoLine="0" autoPict="0" altText="その他">
                <anchor moveWithCells="1">
                  <from>
                    <xdr:col>17</xdr:col>
                    <xdr:colOff>0</xdr:colOff>
                    <xdr:row>19</xdr:row>
                    <xdr:rowOff>161925</xdr:rowOff>
                  </from>
                  <to>
                    <xdr:col>18</xdr:col>
                    <xdr:colOff>47625</xdr:colOff>
                    <xdr:row>21</xdr:row>
                    <xdr:rowOff>28575</xdr:rowOff>
                  </to>
                </anchor>
              </controlPr>
            </control>
          </mc:Choice>
        </mc:AlternateContent>
        <mc:AlternateContent xmlns:mc="http://schemas.openxmlformats.org/markup-compatibility/2006">
          <mc:Choice Requires="x14">
            <control shapeId="1178648" r:id="rId21" name="Check Box 51">
              <controlPr defaultSize="0" autoFill="0" autoLine="0" autoPict="0" altText="その他">
                <anchor moveWithCells="1">
                  <from>
                    <xdr:col>20</xdr:col>
                    <xdr:colOff>171450</xdr:colOff>
                    <xdr:row>19</xdr:row>
                    <xdr:rowOff>161925</xdr:rowOff>
                  </from>
                  <to>
                    <xdr:col>22</xdr:col>
                    <xdr:colOff>38100</xdr:colOff>
                    <xdr:row>21</xdr:row>
                    <xdr:rowOff>28575</xdr:rowOff>
                  </to>
                </anchor>
              </controlPr>
            </control>
          </mc:Choice>
        </mc:AlternateContent>
        <mc:AlternateContent xmlns:mc="http://schemas.openxmlformats.org/markup-compatibility/2006">
          <mc:Choice Requires="x14">
            <control shapeId="1178649" r:id="rId22" name="Check Box 52">
              <controlPr defaultSize="0" autoFill="0" autoLine="0" autoPict="0" altText="その他">
                <anchor moveWithCells="1">
                  <from>
                    <xdr:col>6</xdr:col>
                    <xdr:colOff>161925</xdr:colOff>
                    <xdr:row>25</xdr:row>
                    <xdr:rowOff>161925</xdr:rowOff>
                  </from>
                  <to>
                    <xdr:col>8</xdr:col>
                    <xdr:colOff>28575</xdr:colOff>
                    <xdr:row>27</xdr:row>
                    <xdr:rowOff>28575</xdr:rowOff>
                  </to>
                </anchor>
              </controlPr>
            </control>
          </mc:Choice>
        </mc:AlternateContent>
        <mc:AlternateContent xmlns:mc="http://schemas.openxmlformats.org/markup-compatibility/2006">
          <mc:Choice Requires="x14">
            <control shapeId="1178650" r:id="rId23" name="Check Box 53">
              <controlPr defaultSize="0" autoFill="0" autoLine="0" autoPict="0" altText="その他">
                <anchor moveWithCells="1">
                  <from>
                    <xdr:col>10</xdr:col>
                    <xdr:colOff>161925</xdr:colOff>
                    <xdr:row>25</xdr:row>
                    <xdr:rowOff>161925</xdr:rowOff>
                  </from>
                  <to>
                    <xdr:col>12</xdr:col>
                    <xdr:colOff>28575</xdr:colOff>
                    <xdr:row>27</xdr:row>
                    <xdr:rowOff>28575</xdr:rowOff>
                  </to>
                </anchor>
              </controlPr>
            </control>
          </mc:Choice>
        </mc:AlternateContent>
        <mc:AlternateContent xmlns:mc="http://schemas.openxmlformats.org/markup-compatibility/2006">
          <mc:Choice Requires="x14">
            <control shapeId="1178651" r:id="rId24" name="Check Box 54">
              <controlPr defaultSize="0" autoFill="0" autoLine="0" autoPict="0" altText="その他">
                <anchor moveWithCells="1">
                  <from>
                    <xdr:col>14</xdr:col>
                    <xdr:colOff>161925</xdr:colOff>
                    <xdr:row>25</xdr:row>
                    <xdr:rowOff>161925</xdr:rowOff>
                  </from>
                  <to>
                    <xdr:col>16</xdr:col>
                    <xdr:colOff>28575</xdr:colOff>
                    <xdr:row>27</xdr:row>
                    <xdr:rowOff>28575</xdr:rowOff>
                  </to>
                </anchor>
              </controlPr>
            </control>
          </mc:Choice>
        </mc:AlternateContent>
        <mc:AlternateContent xmlns:mc="http://schemas.openxmlformats.org/markup-compatibility/2006">
          <mc:Choice Requires="x14">
            <control shapeId="1178652" r:id="rId25" name="Check Box 55">
              <controlPr defaultSize="0" autoFill="0" autoLine="0" autoPict="0" altText="その他">
                <anchor moveWithCells="1">
                  <from>
                    <xdr:col>6</xdr:col>
                    <xdr:colOff>161925</xdr:colOff>
                    <xdr:row>26</xdr:row>
                    <xdr:rowOff>161925</xdr:rowOff>
                  </from>
                  <to>
                    <xdr:col>8</xdr:col>
                    <xdr:colOff>28575</xdr:colOff>
                    <xdr:row>28</xdr:row>
                    <xdr:rowOff>28575</xdr:rowOff>
                  </to>
                </anchor>
              </controlPr>
            </control>
          </mc:Choice>
        </mc:AlternateContent>
        <mc:AlternateContent xmlns:mc="http://schemas.openxmlformats.org/markup-compatibility/2006">
          <mc:Choice Requires="x14">
            <control shapeId="1178653" r:id="rId26" name="Check Box 56">
              <controlPr defaultSize="0" autoFill="0" autoLine="0" autoPict="0" altText="その他">
                <anchor moveWithCells="1">
                  <from>
                    <xdr:col>6</xdr:col>
                    <xdr:colOff>161925</xdr:colOff>
                    <xdr:row>28</xdr:row>
                    <xdr:rowOff>161925</xdr:rowOff>
                  </from>
                  <to>
                    <xdr:col>8</xdr:col>
                    <xdr:colOff>28575</xdr:colOff>
                    <xdr:row>30</xdr:row>
                    <xdr:rowOff>28575</xdr:rowOff>
                  </to>
                </anchor>
              </controlPr>
            </control>
          </mc:Choice>
        </mc:AlternateContent>
        <mc:AlternateContent xmlns:mc="http://schemas.openxmlformats.org/markup-compatibility/2006">
          <mc:Choice Requires="x14">
            <control shapeId="1178654" r:id="rId27" name="Check Box 57">
              <controlPr defaultSize="0" autoFill="0" autoLine="0" autoPict="0" altText="その他">
                <anchor moveWithCells="1">
                  <from>
                    <xdr:col>19</xdr:col>
                    <xdr:colOff>161925</xdr:colOff>
                    <xdr:row>28</xdr:row>
                    <xdr:rowOff>161925</xdr:rowOff>
                  </from>
                  <to>
                    <xdr:col>21</xdr:col>
                    <xdr:colOff>28575</xdr:colOff>
                    <xdr:row>30</xdr:row>
                    <xdr:rowOff>28575</xdr:rowOff>
                  </to>
                </anchor>
              </controlPr>
            </control>
          </mc:Choice>
        </mc:AlternateContent>
        <mc:AlternateContent xmlns:mc="http://schemas.openxmlformats.org/markup-compatibility/2006">
          <mc:Choice Requires="x14">
            <control shapeId="1178655" r:id="rId28" name="チェック 37">
              <controlPr defaultSize="0" autoFill="0" autoLine="0" autoPict="0" altText="その他">
                <anchor moveWithCells="1">
                  <from>
                    <xdr:col>9</xdr:col>
                    <xdr:colOff>0</xdr:colOff>
                    <xdr:row>40</xdr:row>
                    <xdr:rowOff>152400</xdr:rowOff>
                  </from>
                  <to>
                    <xdr:col>10</xdr:col>
                    <xdr:colOff>47625</xdr:colOff>
                    <xdr:row>42</xdr:row>
                    <xdr:rowOff>19050</xdr:rowOff>
                  </to>
                </anchor>
              </controlPr>
            </control>
          </mc:Choice>
        </mc:AlternateContent>
        <mc:AlternateContent xmlns:mc="http://schemas.openxmlformats.org/markup-compatibility/2006">
          <mc:Choice Requires="x14">
            <control shapeId="1178656" r:id="rId29" name="Check Box 66">
              <controlPr defaultSize="0" autoFill="0" autoLine="0" autoPict="0" altText="その他">
                <anchor moveWithCells="1">
                  <from>
                    <xdr:col>12</xdr:col>
                    <xdr:colOff>161925</xdr:colOff>
                    <xdr:row>40</xdr:row>
                    <xdr:rowOff>152400</xdr:rowOff>
                  </from>
                  <to>
                    <xdr:col>14</xdr:col>
                    <xdr:colOff>28575</xdr:colOff>
                    <xdr:row>42</xdr:row>
                    <xdr:rowOff>28575</xdr:rowOff>
                  </to>
                </anchor>
              </controlPr>
            </control>
          </mc:Choice>
        </mc:AlternateContent>
        <mc:AlternateContent xmlns:mc="http://schemas.openxmlformats.org/markup-compatibility/2006">
          <mc:Choice Requires="x14">
            <control shapeId="1178657" r:id="rId30" name="Check Box 67">
              <controlPr defaultSize="0" autoFill="0" autoLine="0" autoPict="0" altText="その他">
                <anchor moveWithCells="1">
                  <from>
                    <xdr:col>19</xdr:col>
                    <xdr:colOff>9525</xdr:colOff>
                    <xdr:row>40</xdr:row>
                    <xdr:rowOff>142875</xdr:rowOff>
                  </from>
                  <to>
                    <xdr:col>20</xdr:col>
                    <xdr:colOff>57150</xdr:colOff>
                    <xdr:row>42</xdr:row>
                    <xdr:rowOff>19050</xdr:rowOff>
                  </to>
                </anchor>
              </controlPr>
            </control>
          </mc:Choice>
        </mc:AlternateContent>
        <mc:AlternateContent xmlns:mc="http://schemas.openxmlformats.org/markup-compatibility/2006">
          <mc:Choice Requires="x14">
            <control shapeId="1178658" r:id="rId31" name="Check Box 68">
              <controlPr defaultSize="0" autoFill="0" autoLine="0" autoPict="0" altText="その他">
                <anchor moveWithCells="1">
                  <from>
                    <xdr:col>9</xdr:col>
                    <xdr:colOff>0</xdr:colOff>
                    <xdr:row>42</xdr:row>
                    <xdr:rowOff>152400</xdr:rowOff>
                  </from>
                  <to>
                    <xdr:col>10</xdr:col>
                    <xdr:colOff>57150</xdr:colOff>
                    <xdr:row>44</xdr:row>
                    <xdr:rowOff>19050</xdr:rowOff>
                  </to>
                </anchor>
              </controlPr>
            </control>
          </mc:Choice>
        </mc:AlternateContent>
        <mc:AlternateContent xmlns:mc="http://schemas.openxmlformats.org/markup-compatibility/2006">
          <mc:Choice Requires="x14">
            <control shapeId="1178659" r:id="rId32" name="Check Box 69">
              <controlPr defaultSize="0" autoFill="0" autoLine="0" autoPict="0" altText="その他">
                <anchor moveWithCells="1">
                  <from>
                    <xdr:col>14</xdr:col>
                    <xdr:colOff>161925</xdr:colOff>
                    <xdr:row>42</xdr:row>
                    <xdr:rowOff>152400</xdr:rowOff>
                  </from>
                  <to>
                    <xdr:col>16</xdr:col>
                    <xdr:colOff>28575</xdr:colOff>
                    <xdr:row>44</xdr:row>
                    <xdr:rowOff>19050</xdr:rowOff>
                  </to>
                </anchor>
              </controlPr>
            </control>
          </mc:Choice>
        </mc:AlternateContent>
        <mc:AlternateContent xmlns:mc="http://schemas.openxmlformats.org/markup-compatibility/2006">
          <mc:Choice Requires="x14">
            <control shapeId="1178660" r:id="rId33" name="Check Box 71">
              <controlPr defaultSize="0" autoFill="0" autoLine="0" autoPict="0" altText="その他">
                <anchor moveWithCells="1">
                  <from>
                    <xdr:col>8</xdr:col>
                    <xdr:colOff>171450</xdr:colOff>
                    <xdr:row>44</xdr:row>
                    <xdr:rowOff>152400</xdr:rowOff>
                  </from>
                  <to>
                    <xdr:col>10</xdr:col>
                    <xdr:colOff>47625</xdr:colOff>
                    <xdr:row>46</xdr:row>
                    <xdr:rowOff>19050</xdr:rowOff>
                  </to>
                </anchor>
              </controlPr>
            </control>
          </mc:Choice>
        </mc:AlternateContent>
        <mc:AlternateContent xmlns:mc="http://schemas.openxmlformats.org/markup-compatibility/2006">
          <mc:Choice Requires="x14">
            <control shapeId="1178661" r:id="rId34" name="Check Box 72">
              <controlPr defaultSize="0" autoFill="0" autoLine="0" autoPict="0" altText="その他">
                <anchor moveWithCells="1">
                  <from>
                    <xdr:col>14</xdr:col>
                    <xdr:colOff>161925</xdr:colOff>
                    <xdr:row>44</xdr:row>
                    <xdr:rowOff>161925</xdr:rowOff>
                  </from>
                  <to>
                    <xdr:col>16</xdr:col>
                    <xdr:colOff>28575</xdr:colOff>
                    <xdr:row>46</xdr:row>
                    <xdr:rowOff>28575</xdr:rowOff>
                  </to>
                </anchor>
              </controlPr>
            </control>
          </mc:Choice>
        </mc:AlternateContent>
        <mc:AlternateContent xmlns:mc="http://schemas.openxmlformats.org/markup-compatibility/2006">
          <mc:Choice Requires="x14">
            <control shapeId="1178662" r:id="rId35" name="Check Box 38">
              <controlPr defaultSize="0" autoFill="0" autoLine="0" autoPict="0">
                <anchor moveWithCells="1">
                  <from>
                    <xdr:col>18</xdr:col>
                    <xdr:colOff>0</xdr:colOff>
                    <xdr:row>46</xdr:row>
                    <xdr:rowOff>161925</xdr:rowOff>
                  </from>
                  <to>
                    <xdr:col>21</xdr:col>
                    <xdr:colOff>19050</xdr:colOff>
                    <xdr:row>48</xdr:row>
                    <xdr:rowOff>19050</xdr:rowOff>
                  </to>
                </anchor>
              </controlPr>
            </control>
          </mc:Choice>
        </mc:AlternateContent>
        <mc:AlternateContent xmlns:mc="http://schemas.openxmlformats.org/markup-compatibility/2006">
          <mc:Choice Requires="x14">
            <control shapeId="1178663" r:id="rId36" name="Check Box 39">
              <controlPr defaultSize="0" autoFill="0" autoLine="0" autoPict="0">
                <anchor moveWithCells="1">
                  <from>
                    <xdr:col>21</xdr:col>
                    <xdr:colOff>57150</xdr:colOff>
                    <xdr:row>46</xdr:row>
                    <xdr:rowOff>161925</xdr:rowOff>
                  </from>
                  <to>
                    <xdr:col>24</xdr:col>
                    <xdr:colOff>76200</xdr:colOff>
                    <xdr:row>48</xdr:row>
                    <xdr:rowOff>9525</xdr:rowOff>
                  </to>
                </anchor>
              </controlPr>
            </control>
          </mc:Choice>
        </mc:AlternateContent>
        <mc:AlternateContent xmlns:mc="http://schemas.openxmlformats.org/markup-compatibility/2006">
          <mc:Choice Requires="x14">
            <control shapeId="1178664" r:id="rId37" name="Check Box 40">
              <controlPr defaultSize="0" autoFill="0" autoLine="0" autoPict="0">
                <anchor moveWithCells="1">
                  <from>
                    <xdr:col>18</xdr:col>
                    <xdr:colOff>0</xdr:colOff>
                    <xdr:row>30</xdr:row>
                    <xdr:rowOff>161925</xdr:rowOff>
                  </from>
                  <to>
                    <xdr:col>21</xdr:col>
                    <xdr:colOff>19050</xdr:colOff>
                    <xdr:row>32</xdr:row>
                    <xdr:rowOff>19050</xdr:rowOff>
                  </to>
                </anchor>
              </controlPr>
            </control>
          </mc:Choice>
        </mc:AlternateContent>
        <mc:AlternateContent xmlns:mc="http://schemas.openxmlformats.org/markup-compatibility/2006">
          <mc:Choice Requires="x14">
            <control shapeId="1178665" r:id="rId38" name="Check Box 41">
              <controlPr defaultSize="0" autoFill="0" autoLine="0" autoPict="0">
                <anchor moveWithCells="1">
                  <from>
                    <xdr:col>21</xdr:col>
                    <xdr:colOff>57150</xdr:colOff>
                    <xdr:row>30</xdr:row>
                    <xdr:rowOff>161925</xdr:rowOff>
                  </from>
                  <to>
                    <xdr:col>24</xdr:col>
                    <xdr:colOff>76200</xdr:colOff>
                    <xdr:row>32</xdr:row>
                    <xdr:rowOff>9525</xdr:rowOff>
                  </to>
                </anchor>
              </controlPr>
            </control>
          </mc:Choice>
        </mc:AlternateContent>
        <mc:AlternateContent xmlns:mc="http://schemas.openxmlformats.org/markup-compatibility/2006">
          <mc:Choice Requires="x14">
            <control shapeId="1178666" r:id="rId39" name="Check Box 42">
              <controlPr defaultSize="0" autoFill="0" autoLine="0" autoPict="0">
                <anchor moveWithCells="1">
                  <from>
                    <xdr:col>18</xdr:col>
                    <xdr:colOff>0</xdr:colOff>
                    <xdr:row>50</xdr:row>
                    <xdr:rowOff>171450</xdr:rowOff>
                  </from>
                  <to>
                    <xdr:col>21</xdr:col>
                    <xdr:colOff>133350</xdr:colOff>
                    <xdr:row>52</xdr:row>
                    <xdr:rowOff>38100</xdr:rowOff>
                  </to>
                </anchor>
              </controlPr>
            </control>
          </mc:Choice>
        </mc:AlternateContent>
        <mc:AlternateContent xmlns:mc="http://schemas.openxmlformats.org/markup-compatibility/2006">
          <mc:Choice Requires="x14">
            <control shapeId="1178667" r:id="rId40" name="Check Box 43">
              <controlPr defaultSize="0" autoFill="0" autoLine="0" autoPict="0">
                <anchor moveWithCells="1">
                  <from>
                    <xdr:col>21</xdr:col>
                    <xdr:colOff>9525</xdr:colOff>
                    <xdr:row>50</xdr:row>
                    <xdr:rowOff>171450</xdr:rowOff>
                  </from>
                  <to>
                    <xdr:col>24</xdr:col>
                    <xdr:colOff>142875</xdr:colOff>
                    <xdr:row>52</xdr:row>
                    <xdr:rowOff>38100</xdr:rowOff>
                  </to>
                </anchor>
              </controlPr>
            </control>
          </mc:Choice>
        </mc:AlternateContent>
        <mc:AlternateContent xmlns:mc="http://schemas.openxmlformats.org/markup-compatibility/2006">
          <mc:Choice Requires="x14">
            <control shapeId="1178668" r:id="rId41" name="Check Box 44">
              <controlPr defaultSize="0" autoFill="0" autoLine="0" autoPict="0">
                <anchor moveWithCells="1">
                  <from>
                    <xdr:col>18</xdr:col>
                    <xdr:colOff>0</xdr:colOff>
                    <xdr:row>56</xdr:row>
                    <xdr:rowOff>0</xdr:rowOff>
                  </from>
                  <to>
                    <xdr:col>21</xdr:col>
                    <xdr:colOff>133350</xdr:colOff>
                    <xdr:row>57</xdr:row>
                    <xdr:rowOff>47625</xdr:rowOff>
                  </to>
                </anchor>
              </controlPr>
            </control>
          </mc:Choice>
        </mc:AlternateContent>
        <mc:AlternateContent xmlns:mc="http://schemas.openxmlformats.org/markup-compatibility/2006">
          <mc:Choice Requires="x14">
            <control shapeId="1178669" r:id="rId42" name="Check Box 45">
              <controlPr defaultSize="0" autoFill="0" autoLine="0" autoPict="0">
                <anchor moveWithCells="1">
                  <from>
                    <xdr:col>21</xdr:col>
                    <xdr:colOff>9525</xdr:colOff>
                    <xdr:row>56</xdr:row>
                    <xdr:rowOff>0</xdr:rowOff>
                  </from>
                  <to>
                    <xdr:col>24</xdr:col>
                    <xdr:colOff>142875</xdr:colOff>
                    <xdr:row>57</xdr:row>
                    <xdr:rowOff>47625</xdr:rowOff>
                  </to>
                </anchor>
              </controlPr>
            </control>
          </mc:Choice>
        </mc:AlternateContent>
        <mc:AlternateContent xmlns:mc="http://schemas.openxmlformats.org/markup-compatibility/2006">
          <mc:Choice Requires="x14">
            <control shapeId="1178670" r:id="rId43" name="Check Box 46">
              <controlPr defaultSize="0" autoFill="0" autoLine="0" autoPict="0">
                <anchor moveWithCells="1">
                  <from>
                    <xdr:col>17</xdr:col>
                    <xdr:colOff>161925</xdr:colOff>
                    <xdr:row>60</xdr:row>
                    <xdr:rowOff>0</xdr:rowOff>
                  </from>
                  <to>
                    <xdr:col>21</xdr:col>
                    <xdr:colOff>114300</xdr:colOff>
                    <xdr:row>61</xdr:row>
                    <xdr:rowOff>47625</xdr:rowOff>
                  </to>
                </anchor>
              </controlPr>
            </control>
          </mc:Choice>
        </mc:AlternateContent>
        <mc:AlternateContent xmlns:mc="http://schemas.openxmlformats.org/markup-compatibility/2006">
          <mc:Choice Requires="x14">
            <control shapeId="1178671" r:id="rId44" name="Check Box 47">
              <controlPr defaultSize="0" autoFill="0" autoLine="0" autoPict="0">
                <anchor moveWithCells="1">
                  <from>
                    <xdr:col>20</xdr:col>
                    <xdr:colOff>171450</xdr:colOff>
                    <xdr:row>60</xdr:row>
                    <xdr:rowOff>0</xdr:rowOff>
                  </from>
                  <to>
                    <xdr:col>24</xdr:col>
                    <xdr:colOff>123825</xdr:colOff>
                    <xdr:row>61</xdr:row>
                    <xdr:rowOff>47625</xdr:rowOff>
                  </to>
                </anchor>
              </controlPr>
            </control>
          </mc:Choice>
        </mc:AlternateContent>
      </controls>
    </mc:Choice>
  </mc:AlternateConten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CB2CBA-39B7-4B10-B6F4-E97C37DC2DAE}">
  <sheetPr>
    <tabColor theme="7" tint="0.59999389629810485"/>
  </sheetPr>
  <dimension ref="A1:BJ61"/>
  <sheetViews>
    <sheetView showGridLines="0" view="pageBreakPreview" zoomScaleNormal="85" zoomScaleSheetLayoutView="100" workbookViewId="0">
      <selection sqref="A1:AL1"/>
    </sheetView>
  </sheetViews>
  <sheetFormatPr defaultColWidth="8" defaultRowHeight="12"/>
  <cols>
    <col min="1" max="2" width="1.375" style="54" customWidth="1"/>
    <col min="3" max="68" width="2.375" style="54" customWidth="1"/>
    <col min="69" max="16384" width="8" style="54"/>
  </cols>
  <sheetData>
    <row r="1" spans="1:55" ht="14.1" customHeight="1">
      <c r="A1" s="1780" t="s">
        <v>1210</v>
      </c>
      <c r="B1" s="1780"/>
      <c r="C1" s="1780"/>
      <c r="D1" s="1780"/>
      <c r="E1" s="1780"/>
      <c r="F1" s="1780"/>
      <c r="G1" s="1780"/>
      <c r="H1" s="1780"/>
      <c r="I1" s="1780"/>
      <c r="J1" s="1780"/>
      <c r="K1" s="1780"/>
      <c r="L1" s="1780"/>
      <c r="M1" s="1780"/>
      <c r="N1" s="1780"/>
      <c r="O1" s="1780"/>
      <c r="P1" s="1780"/>
      <c r="Q1" s="1780"/>
      <c r="R1" s="1780"/>
      <c r="S1" s="1780"/>
      <c r="T1" s="1780"/>
      <c r="U1" s="1780"/>
      <c r="V1" s="1780"/>
      <c r="W1" s="1780"/>
      <c r="X1" s="1780"/>
      <c r="Y1" s="1780"/>
      <c r="Z1" s="1780"/>
      <c r="AA1" s="1780"/>
      <c r="AB1" s="1780"/>
      <c r="AC1" s="1780"/>
      <c r="AD1" s="1780"/>
      <c r="AE1" s="1780"/>
      <c r="AF1" s="1780"/>
      <c r="AG1" s="1780"/>
      <c r="AH1" s="1780"/>
      <c r="AI1" s="1780"/>
      <c r="AJ1" s="1780"/>
      <c r="AK1" s="1780"/>
      <c r="AL1" s="1780"/>
      <c r="AN1" s="646"/>
      <c r="AO1" s="646"/>
      <c r="AP1" s="646"/>
      <c r="AQ1" s="646"/>
      <c r="AR1" s="646"/>
    </row>
    <row r="2" spans="1:55" ht="5.0999999999999996" customHeight="1" thickBot="1"/>
    <row r="3" spans="1:55" ht="14.1" customHeight="1">
      <c r="B3" s="1782" t="s">
        <v>343</v>
      </c>
      <c r="C3" s="1783"/>
      <c r="D3" s="1783"/>
      <c r="E3" s="1783"/>
      <c r="F3" s="1783"/>
      <c r="G3" s="1783"/>
      <c r="H3" s="1783"/>
      <c r="I3" s="1783"/>
      <c r="J3" s="1783"/>
      <c r="K3" s="1783"/>
      <c r="L3" s="1783"/>
      <c r="M3" s="1783"/>
      <c r="N3" s="1783"/>
      <c r="O3" s="1783"/>
      <c r="P3" s="1783"/>
      <c r="Q3" s="1783"/>
      <c r="R3" s="1783"/>
      <c r="S3" s="1783"/>
      <c r="T3" s="1783"/>
      <c r="U3" s="1783"/>
      <c r="V3" s="1783"/>
      <c r="W3" s="1783"/>
      <c r="X3" s="1783"/>
      <c r="Y3" s="1783"/>
      <c r="Z3" s="1784" t="s">
        <v>118</v>
      </c>
      <c r="AA3" s="1785"/>
      <c r="AB3" s="1785"/>
      <c r="AC3" s="1785"/>
      <c r="AD3" s="1785"/>
      <c r="AE3" s="1785"/>
      <c r="AF3" s="1785"/>
      <c r="AG3" s="1785"/>
      <c r="AH3" s="1785"/>
      <c r="AI3" s="1785"/>
      <c r="AJ3" s="1785"/>
      <c r="AK3" s="1785"/>
      <c r="AL3" s="1786"/>
      <c r="AM3" s="66"/>
    </row>
    <row r="4" spans="1:55" ht="6.95" customHeight="1">
      <c r="B4" s="799"/>
      <c r="C4" s="739"/>
      <c r="D4" s="739"/>
      <c r="E4" s="739"/>
      <c r="F4" s="739"/>
      <c r="G4" s="739"/>
      <c r="H4" s="739"/>
      <c r="I4" s="739"/>
      <c r="J4" s="739"/>
      <c r="K4" s="739"/>
      <c r="L4" s="739"/>
      <c r="M4" s="739"/>
      <c r="N4" s="739"/>
      <c r="O4" s="739"/>
      <c r="P4" s="739"/>
      <c r="Q4" s="739"/>
      <c r="R4" s="739"/>
      <c r="S4" s="739"/>
      <c r="T4" s="739"/>
      <c r="U4" s="739"/>
      <c r="V4" s="739"/>
      <c r="W4" s="739"/>
      <c r="X4" s="739"/>
      <c r="Y4" s="739"/>
      <c r="Z4" s="1148"/>
      <c r="AA4" s="739"/>
      <c r="AB4" s="739"/>
      <c r="AC4" s="739"/>
      <c r="AD4" s="739"/>
      <c r="AE4" s="739"/>
      <c r="AF4" s="739"/>
      <c r="AG4" s="739"/>
      <c r="AH4" s="739"/>
      <c r="AI4" s="739"/>
      <c r="AJ4" s="739"/>
      <c r="AK4" s="739"/>
      <c r="AL4" s="1195"/>
      <c r="AM4" s="66"/>
    </row>
    <row r="5" spans="1:55" ht="14.1" customHeight="1">
      <c r="B5" s="4419" t="s">
        <v>629</v>
      </c>
      <c r="C5" s="4420"/>
      <c r="D5" s="2216" t="s">
        <v>661</v>
      </c>
      <c r="E5" s="2216"/>
      <c r="F5" s="2216"/>
      <c r="G5" s="2216"/>
      <c r="H5" s="2216"/>
      <c r="I5" s="2216"/>
      <c r="J5" s="2216"/>
      <c r="K5" s="2216"/>
      <c r="L5" s="2216"/>
      <c r="M5" s="2216"/>
      <c r="N5" s="2216"/>
      <c r="O5" s="2216"/>
      <c r="P5" s="2216"/>
      <c r="Q5" s="2216"/>
      <c r="R5" s="2216"/>
      <c r="S5" s="2216"/>
      <c r="T5" s="2216"/>
      <c r="U5" s="2216"/>
      <c r="V5" s="2216"/>
      <c r="W5" s="2216"/>
      <c r="X5" s="2216"/>
      <c r="Y5" s="55"/>
      <c r="Z5" s="63"/>
      <c r="AL5" s="1196"/>
      <c r="AM5" s="66"/>
      <c r="AN5" s="743"/>
      <c r="AO5" s="744"/>
      <c r="AP5" s="744"/>
      <c r="AQ5" s="744"/>
      <c r="AR5" s="744"/>
      <c r="AS5" s="744"/>
      <c r="AT5" s="744"/>
      <c r="AU5" s="744"/>
      <c r="AV5" s="744"/>
      <c r="AW5" s="744"/>
      <c r="AX5" s="744"/>
      <c r="AY5" s="744"/>
      <c r="AZ5" s="744"/>
      <c r="BA5" s="744"/>
      <c r="BB5" s="744"/>
      <c r="BC5" s="744"/>
    </row>
    <row r="6" spans="1:55" ht="14.1" customHeight="1">
      <c r="B6" s="61"/>
      <c r="C6" s="55"/>
      <c r="D6" s="855" t="s">
        <v>35</v>
      </c>
      <c r="E6" s="4418" t="s">
        <v>1024</v>
      </c>
      <c r="F6" s="4418"/>
      <c r="G6" s="4418"/>
      <c r="H6" s="4418"/>
      <c r="I6" s="4418"/>
      <c r="J6" s="4418"/>
      <c r="K6" s="4418"/>
      <c r="L6" s="4418"/>
      <c r="M6" s="4418"/>
      <c r="N6" s="4418"/>
      <c r="O6" s="4418"/>
      <c r="P6" s="4418"/>
      <c r="Q6" s="4418"/>
      <c r="R6" s="4418"/>
      <c r="S6" s="4418"/>
      <c r="T6" s="4418"/>
      <c r="U6" s="4418"/>
      <c r="V6" s="4418"/>
      <c r="W6" s="4418"/>
      <c r="X6" s="4418"/>
      <c r="Y6" s="577"/>
      <c r="Z6" s="568" t="s">
        <v>127</v>
      </c>
      <c r="AA6" s="2227" t="s">
        <v>569</v>
      </c>
      <c r="AB6" s="2227"/>
      <c r="AC6" s="2227"/>
      <c r="AD6" s="2227"/>
      <c r="AE6" s="2227"/>
      <c r="AF6" s="2227"/>
      <c r="AG6" s="2227"/>
      <c r="AH6" s="2227"/>
      <c r="AI6" s="2227"/>
      <c r="AJ6" s="2227"/>
      <c r="AK6" s="2227"/>
      <c r="AL6" s="1196"/>
      <c r="AM6" s="66"/>
      <c r="AN6" s="744"/>
      <c r="AO6" s="744"/>
      <c r="AP6" s="744"/>
      <c r="AQ6" s="744"/>
      <c r="AR6" s="744"/>
      <c r="AS6" s="744"/>
      <c r="AT6" s="744"/>
      <c r="AU6" s="744"/>
      <c r="AV6" s="744"/>
      <c r="AW6" s="744"/>
      <c r="AX6" s="744"/>
      <c r="AY6" s="744"/>
      <c r="AZ6" s="744"/>
      <c r="BA6" s="744"/>
      <c r="BB6" s="744"/>
      <c r="BC6" s="744"/>
    </row>
    <row r="7" spans="1:55" ht="14.1" customHeight="1">
      <c r="B7" s="61"/>
      <c r="C7" s="55"/>
      <c r="D7" s="855"/>
      <c r="E7" s="892"/>
      <c r="F7" s="892"/>
      <c r="G7" s="892"/>
      <c r="H7" s="892"/>
      <c r="I7" s="892"/>
      <c r="J7" s="892"/>
      <c r="K7" s="892"/>
      <c r="L7" s="892"/>
      <c r="M7" s="892"/>
      <c r="N7" s="892"/>
      <c r="O7" s="892"/>
      <c r="P7" s="892"/>
      <c r="Q7" s="892"/>
      <c r="R7" s="892"/>
      <c r="S7" s="892"/>
      <c r="T7" s="892"/>
      <c r="U7" s="892"/>
      <c r="V7" s="892"/>
      <c r="W7" s="892"/>
      <c r="X7" s="892"/>
      <c r="Y7" s="577"/>
      <c r="Z7" s="568" t="s">
        <v>127</v>
      </c>
      <c r="AA7" s="2227" t="s">
        <v>876</v>
      </c>
      <c r="AB7" s="2227"/>
      <c r="AC7" s="2227"/>
      <c r="AD7" s="2227"/>
      <c r="AE7" s="2227"/>
      <c r="AF7" s="2227"/>
      <c r="AG7" s="2227"/>
      <c r="AH7" s="2227"/>
      <c r="AI7" s="2227"/>
      <c r="AJ7" s="2227"/>
      <c r="AK7" s="2227"/>
      <c r="AL7" s="1196"/>
      <c r="AM7" s="66"/>
      <c r="AN7" s="744"/>
      <c r="AO7" s="744"/>
      <c r="AP7" s="744"/>
      <c r="AQ7" s="744"/>
      <c r="AR7" s="744"/>
      <c r="AS7" s="744"/>
      <c r="AT7" s="744"/>
      <c r="AU7" s="744"/>
      <c r="AV7" s="744"/>
      <c r="AW7" s="744"/>
      <c r="AX7" s="744"/>
      <c r="AY7" s="744"/>
      <c r="AZ7" s="744"/>
      <c r="BA7" s="744"/>
      <c r="BB7" s="744"/>
      <c r="BC7" s="744"/>
    </row>
    <row r="8" spans="1:55" ht="14.1" customHeight="1">
      <c r="B8" s="61"/>
      <c r="C8" s="55"/>
      <c r="D8" s="705"/>
      <c r="E8" s="577"/>
      <c r="F8" s="577"/>
      <c r="G8" s="577"/>
      <c r="H8" s="577"/>
      <c r="I8" s="577"/>
      <c r="J8" s="577"/>
      <c r="K8" s="577"/>
      <c r="L8" s="577"/>
      <c r="M8" s="577"/>
      <c r="N8" s="577"/>
      <c r="O8" s="577"/>
      <c r="P8" s="577"/>
      <c r="Q8" s="577"/>
      <c r="R8" s="577"/>
      <c r="S8" s="577"/>
      <c r="T8" s="577"/>
      <c r="U8" s="577"/>
      <c r="V8" s="577"/>
      <c r="W8" s="577"/>
      <c r="X8" s="577"/>
      <c r="Y8" s="577"/>
      <c r="Z8" s="63"/>
      <c r="AL8" s="1196"/>
      <c r="AM8" s="66"/>
      <c r="AN8" s="744"/>
      <c r="AO8" s="744"/>
      <c r="AP8" s="744"/>
      <c r="AQ8" s="744"/>
      <c r="AR8" s="744"/>
      <c r="AS8" s="744"/>
      <c r="AT8" s="744"/>
      <c r="AU8" s="744"/>
      <c r="AV8" s="744"/>
      <c r="AW8" s="744"/>
      <c r="AX8" s="744"/>
      <c r="AY8" s="744"/>
      <c r="AZ8" s="744"/>
      <c r="BA8" s="744"/>
      <c r="BB8" s="744"/>
      <c r="BC8" s="744"/>
    </row>
    <row r="9" spans="1:55" ht="14.1" customHeight="1">
      <c r="B9" s="61"/>
      <c r="D9" s="531" t="s">
        <v>457</v>
      </c>
      <c r="E9" s="1852" t="s">
        <v>623</v>
      </c>
      <c r="F9" s="1852"/>
      <c r="G9" s="1852"/>
      <c r="H9" s="1852"/>
      <c r="I9" s="1852"/>
      <c r="J9" s="1852"/>
      <c r="K9" s="1852"/>
      <c r="L9" s="1852"/>
      <c r="M9" s="1852"/>
      <c r="N9" s="1852"/>
      <c r="O9" s="1852"/>
      <c r="P9" s="1852"/>
      <c r="Q9" s="1852"/>
      <c r="R9" s="1852"/>
      <c r="S9" s="1852"/>
      <c r="T9" s="1852"/>
      <c r="U9" s="1852"/>
      <c r="V9" s="1852"/>
      <c r="W9" s="1852"/>
      <c r="X9" s="1852"/>
      <c r="Y9" s="846"/>
      <c r="Z9" s="71"/>
      <c r="AA9" s="67"/>
      <c r="AB9" s="67"/>
      <c r="AC9" s="67"/>
      <c r="AD9" s="67"/>
      <c r="AE9" s="67"/>
      <c r="AF9" s="67"/>
      <c r="AG9" s="67"/>
      <c r="AH9" s="67"/>
      <c r="AI9" s="67"/>
      <c r="AJ9" s="67"/>
      <c r="AK9" s="67"/>
      <c r="AL9" s="1196"/>
      <c r="AM9" s="66"/>
      <c r="AN9" s="744"/>
      <c r="AO9" s="744"/>
      <c r="AP9" s="744"/>
      <c r="AQ9" s="744"/>
      <c r="AR9" s="744"/>
      <c r="AS9" s="744"/>
      <c r="AT9" s="744"/>
      <c r="AU9" s="744"/>
      <c r="AV9" s="744"/>
      <c r="AW9" s="744"/>
      <c r="AX9" s="744"/>
      <c r="AY9" s="744"/>
      <c r="AZ9" s="744"/>
      <c r="BA9" s="744"/>
      <c r="BB9" s="744"/>
      <c r="BC9" s="744"/>
    </row>
    <row r="10" spans="1:55" ht="14.1" customHeight="1">
      <c r="B10" s="61"/>
      <c r="E10" s="2947"/>
      <c r="F10" s="2947"/>
      <c r="G10" s="2947"/>
      <c r="H10" s="2947"/>
      <c r="I10" s="2947"/>
      <c r="J10" s="2947"/>
      <c r="K10" s="2947"/>
      <c r="L10" s="2947"/>
      <c r="M10" s="2947"/>
      <c r="N10" s="2947"/>
      <c r="O10" s="2947"/>
      <c r="P10" s="2947"/>
      <c r="Q10" s="2947"/>
      <c r="R10" s="2947"/>
      <c r="S10" s="2947"/>
      <c r="T10" s="2947"/>
      <c r="U10" s="2947"/>
      <c r="V10" s="2947"/>
      <c r="W10" s="2947"/>
      <c r="X10" s="2947"/>
      <c r="Y10" s="2947"/>
      <c r="Z10" s="2947"/>
      <c r="AA10" s="2947"/>
      <c r="AB10" s="2947"/>
      <c r="AC10" s="2947"/>
      <c r="AD10" s="2947"/>
      <c r="AE10" s="2947"/>
      <c r="AF10" s="2947"/>
      <c r="AG10" s="2947"/>
      <c r="AH10" s="2947"/>
      <c r="AI10" s="2947"/>
      <c r="AJ10" s="2947"/>
      <c r="AK10" s="2947"/>
      <c r="AL10" s="1196"/>
      <c r="AM10" s="66"/>
      <c r="AN10" s="744"/>
      <c r="AO10" s="744"/>
      <c r="AP10" s="744"/>
      <c r="AQ10" s="744"/>
    </row>
    <row r="11" spans="1:55" ht="14.1" customHeight="1">
      <c r="B11" s="66"/>
      <c r="D11" s="892"/>
      <c r="E11" s="2947"/>
      <c r="F11" s="2947"/>
      <c r="G11" s="2947"/>
      <c r="H11" s="2947"/>
      <c r="I11" s="2947"/>
      <c r="J11" s="2947"/>
      <c r="K11" s="2947"/>
      <c r="L11" s="2947"/>
      <c r="M11" s="2947"/>
      <c r="N11" s="2947"/>
      <c r="O11" s="2947"/>
      <c r="P11" s="2947"/>
      <c r="Q11" s="2947"/>
      <c r="R11" s="2947"/>
      <c r="S11" s="2947"/>
      <c r="T11" s="2947"/>
      <c r="U11" s="2947"/>
      <c r="V11" s="2947"/>
      <c r="W11" s="2947"/>
      <c r="X11" s="2947"/>
      <c r="Y11" s="2947"/>
      <c r="Z11" s="2947"/>
      <c r="AA11" s="2947"/>
      <c r="AB11" s="2947"/>
      <c r="AC11" s="2947"/>
      <c r="AD11" s="2947"/>
      <c r="AE11" s="2947"/>
      <c r="AF11" s="2947"/>
      <c r="AG11" s="2947"/>
      <c r="AH11" s="2947"/>
      <c r="AI11" s="2947"/>
      <c r="AJ11" s="2947"/>
      <c r="AK11" s="2947"/>
      <c r="AL11" s="1195"/>
      <c r="AM11" s="66"/>
      <c r="AN11" s="744"/>
      <c r="AO11" s="744"/>
      <c r="AP11" s="744"/>
      <c r="AQ11" s="744"/>
    </row>
    <row r="12" spans="1:55" ht="14.1" customHeight="1">
      <c r="B12" s="710"/>
      <c r="C12" s="55"/>
      <c r="E12" s="2947"/>
      <c r="F12" s="2947"/>
      <c r="G12" s="2947"/>
      <c r="H12" s="2947"/>
      <c r="I12" s="2947"/>
      <c r="J12" s="2947"/>
      <c r="K12" s="2947"/>
      <c r="L12" s="2947"/>
      <c r="M12" s="2947"/>
      <c r="N12" s="2947"/>
      <c r="O12" s="2947"/>
      <c r="P12" s="2947"/>
      <c r="Q12" s="2947"/>
      <c r="R12" s="2947"/>
      <c r="S12" s="2947"/>
      <c r="T12" s="2947"/>
      <c r="U12" s="2947"/>
      <c r="V12" s="2947"/>
      <c r="W12" s="2947"/>
      <c r="X12" s="2947"/>
      <c r="Y12" s="2947"/>
      <c r="Z12" s="2947"/>
      <c r="AA12" s="2947"/>
      <c r="AB12" s="2947"/>
      <c r="AC12" s="2947"/>
      <c r="AD12" s="2947"/>
      <c r="AE12" s="2947"/>
      <c r="AF12" s="2947"/>
      <c r="AG12" s="2947"/>
      <c r="AH12" s="2947"/>
      <c r="AI12" s="2947"/>
      <c r="AJ12" s="2947"/>
      <c r="AK12" s="2947"/>
      <c r="AL12" s="1195"/>
      <c r="AM12" s="66"/>
      <c r="AN12" s="744"/>
      <c r="AO12" s="744"/>
      <c r="AP12" s="744"/>
      <c r="AQ12" s="744"/>
    </row>
    <row r="13" spans="1:55" ht="14.1" customHeight="1">
      <c r="B13" s="799"/>
      <c r="C13" s="55"/>
      <c r="D13" s="577"/>
      <c r="E13" s="577"/>
      <c r="F13" s="577"/>
      <c r="G13" s="577"/>
      <c r="H13" s="577"/>
      <c r="I13" s="577"/>
      <c r="J13" s="577"/>
      <c r="K13" s="577"/>
      <c r="L13" s="577"/>
      <c r="M13" s="577"/>
      <c r="N13" s="577"/>
      <c r="O13" s="577"/>
      <c r="P13" s="577"/>
      <c r="Q13" s="577"/>
      <c r="R13" s="577"/>
      <c r="S13" s="577"/>
      <c r="T13" s="577"/>
      <c r="U13" s="577"/>
      <c r="V13" s="577"/>
      <c r="W13" s="577"/>
      <c r="X13" s="577"/>
      <c r="Y13" s="577"/>
      <c r="Z13" s="576"/>
      <c r="AA13" s="577"/>
      <c r="AB13" s="577"/>
      <c r="AC13" s="577"/>
      <c r="AD13" s="577"/>
      <c r="AE13" s="577"/>
      <c r="AF13" s="577"/>
      <c r="AG13" s="577"/>
      <c r="AH13" s="577"/>
      <c r="AI13" s="577"/>
      <c r="AJ13" s="577"/>
      <c r="AK13" s="577"/>
      <c r="AL13" s="621"/>
      <c r="AM13" s="66"/>
      <c r="AN13" s="744"/>
      <c r="AO13" s="744"/>
      <c r="AP13" s="744"/>
    </row>
    <row r="14" spans="1:55" ht="14.1" customHeight="1">
      <c r="A14" s="55"/>
      <c r="B14" s="860"/>
      <c r="C14" s="55"/>
      <c r="D14" s="561" t="s">
        <v>32</v>
      </c>
      <c r="E14" s="2037" t="s">
        <v>662</v>
      </c>
      <c r="F14" s="2037"/>
      <c r="G14" s="2037"/>
      <c r="H14" s="2037"/>
      <c r="I14" s="2037"/>
      <c r="J14" s="2037"/>
      <c r="K14" s="2037"/>
      <c r="L14" s="2037"/>
      <c r="M14" s="2037"/>
      <c r="N14" s="2037"/>
      <c r="O14" s="2037"/>
      <c r="P14" s="2037"/>
      <c r="Q14" s="2037"/>
      <c r="R14" s="2037"/>
      <c r="S14" s="2037"/>
      <c r="T14" s="2037"/>
      <c r="U14" s="2037"/>
      <c r="V14" s="2037"/>
      <c r="W14" s="2037"/>
      <c r="X14" s="2037"/>
      <c r="Y14" s="577"/>
      <c r="Z14" s="576"/>
      <c r="AA14" s="577"/>
      <c r="AB14" s="577"/>
      <c r="AC14" s="577"/>
      <c r="AD14" s="577"/>
      <c r="AE14" s="577"/>
      <c r="AF14" s="577"/>
      <c r="AG14" s="577"/>
      <c r="AH14" s="577"/>
      <c r="AI14" s="577"/>
      <c r="AJ14" s="577"/>
      <c r="AK14" s="577"/>
      <c r="AL14" s="621"/>
      <c r="AM14" s="66"/>
      <c r="AN14" s="744"/>
      <c r="AO14" s="744"/>
      <c r="AP14" s="744"/>
    </row>
    <row r="15" spans="1:55" ht="14.1" customHeight="1">
      <c r="A15" s="55"/>
      <c r="B15" s="860"/>
      <c r="C15" s="55"/>
      <c r="D15" s="561"/>
      <c r="E15" s="2037"/>
      <c r="F15" s="2037"/>
      <c r="G15" s="2037"/>
      <c r="H15" s="2037"/>
      <c r="I15" s="2037"/>
      <c r="J15" s="2037"/>
      <c r="K15" s="2037"/>
      <c r="L15" s="2037"/>
      <c r="M15" s="2037"/>
      <c r="N15" s="2037"/>
      <c r="O15" s="2037"/>
      <c r="P15" s="2037"/>
      <c r="Q15" s="2037"/>
      <c r="R15" s="2037"/>
      <c r="S15" s="2037"/>
      <c r="T15" s="2037"/>
      <c r="U15" s="2037"/>
      <c r="V15" s="2037"/>
      <c r="W15" s="2037"/>
      <c r="X15" s="2037"/>
      <c r="Y15" s="577"/>
      <c r="Z15" s="576"/>
      <c r="AA15" s="577"/>
      <c r="AB15" s="577"/>
      <c r="AC15" s="577"/>
      <c r="AD15" s="577"/>
      <c r="AE15" s="577"/>
      <c r="AF15" s="577"/>
      <c r="AG15" s="577"/>
      <c r="AH15" s="577"/>
      <c r="AI15" s="577"/>
      <c r="AJ15" s="577"/>
      <c r="AK15" s="577"/>
      <c r="AL15" s="621"/>
      <c r="AM15" s="66"/>
      <c r="AN15" s="744"/>
      <c r="AO15" s="744"/>
      <c r="AP15" s="744"/>
    </row>
    <row r="16" spans="1:55" ht="14.1" customHeight="1">
      <c r="A16" s="55"/>
      <c r="B16" s="849"/>
      <c r="D16" s="55"/>
      <c r="E16" s="577"/>
      <c r="F16" s="577"/>
      <c r="G16" s="577"/>
      <c r="H16" s="577"/>
      <c r="I16" s="577"/>
      <c r="J16" s="577"/>
      <c r="K16" s="577"/>
      <c r="L16" s="577"/>
      <c r="M16" s="577"/>
      <c r="N16" s="577"/>
      <c r="O16" s="577"/>
      <c r="P16" s="577"/>
      <c r="Q16" s="577"/>
      <c r="R16" s="577"/>
      <c r="S16" s="577"/>
      <c r="T16" s="577"/>
      <c r="U16" s="577"/>
      <c r="V16" s="577"/>
      <c r="W16" s="577"/>
      <c r="X16" s="577"/>
      <c r="Y16" s="577"/>
      <c r="Z16" s="576"/>
      <c r="AA16" s="577"/>
      <c r="AB16" s="577"/>
      <c r="AC16" s="577"/>
      <c r="AD16" s="577"/>
      <c r="AE16" s="577"/>
      <c r="AF16" s="577"/>
      <c r="AG16" s="577"/>
      <c r="AH16" s="577"/>
      <c r="AI16" s="577"/>
      <c r="AJ16" s="577"/>
      <c r="AK16" s="577"/>
      <c r="AL16" s="621"/>
      <c r="AM16" s="66"/>
      <c r="AN16" s="744"/>
      <c r="AO16" s="744"/>
      <c r="AP16" s="744"/>
      <c r="AQ16" s="744"/>
      <c r="AR16" s="744"/>
      <c r="AS16" s="744"/>
      <c r="AT16" s="744"/>
      <c r="AU16" s="744"/>
      <c r="AV16" s="744"/>
      <c r="AW16" s="744"/>
      <c r="AX16" s="744"/>
      <c r="AY16" s="744"/>
      <c r="AZ16" s="744"/>
      <c r="BA16" s="744"/>
      <c r="BB16" s="744"/>
      <c r="BC16" s="744"/>
    </row>
    <row r="17" spans="1:62" ht="14.1" customHeight="1">
      <c r="A17" s="55"/>
      <c r="B17" s="61"/>
      <c r="D17" s="531" t="s">
        <v>457</v>
      </c>
      <c r="E17" s="2037" t="s">
        <v>1462</v>
      </c>
      <c r="F17" s="2037"/>
      <c r="G17" s="2037"/>
      <c r="H17" s="2037"/>
      <c r="I17" s="2037"/>
      <c r="J17" s="2037"/>
      <c r="K17" s="2037"/>
      <c r="L17" s="2037"/>
      <c r="M17" s="2037"/>
      <c r="N17" s="2037"/>
      <c r="O17" s="2037"/>
      <c r="P17" s="2037"/>
      <c r="Q17" s="2037"/>
      <c r="R17" s="2037"/>
      <c r="S17" s="2037"/>
      <c r="T17" s="2037"/>
      <c r="U17" s="2037"/>
      <c r="V17" s="2037"/>
      <c r="W17" s="2037"/>
      <c r="X17" s="2037"/>
      <c r="Y17" s="705"/>
      <c r="Z17" s="1344"/>
      <c r="AA17" s="705"/>
      <c r="AB17" s="705"/>
      <c r="AC17" s="705"/>
      <c r="AD17" s="705"/>
      <c r="AE17" s="705"/>
      <c r="AF17" s="705"/>
      <c r="AG17" s="705"/>
      <c r="AH17" s="705"/>
      <c r="AI17" s="705"/>
      <c r="AJ17" s="705"/>
      <c r="AK17" s="705"/>
      <c r="AL17" s="942"/>
      <c r="AM17" s="66"/>
      <c r="AN17" s="744"/>
      <c r="AO17" s="744"/>
      <c r="AP17" s="744"/>
      <c r="AQ17" s="744"/>
      <c r="AR17" s="744"/>
      <c r="AS17" s="744"/>
      <c r="AT17" s="744"/>
      <c r="AU17" s="744"/>
      <c r="AV17" s="744"/>
      <c r="AW17" s="744"/>
      <c r="AX17" s="744"/>
      <c r="AY17" s="744"/>
      <c r="AZ17" s="744"/>
      <c r="BA17" s="744"/>
      <c r="BB17" s="744"/>
      <c r="BC17" s="744"/>
    </row>
    <row r="18" spans="1:62" ht="14.1" customHeight="1">
      <c r="A18" s="55"/>
      <c r="B18" s="61"/>
      <c r="E18" s="2037"/>
      <c r="F18" s="2037"/>
      <c r="G18" s="2037"/>
      <c r="H18" s="2037"/>
      <c r="I18" s="2037"/>
      <c r="J18" s="2037"/>
      <c r="K18" s="2037"/>
      <c r="L18" s="2037"/>
      <c r="M18" s="2037"/>
      <c r="N18" s="2037"/>
      <c r="O18" s="2037"/>
      <c r="P18" s="2037"/>
      <c r="Q18" s="2037"/>
      <c r="R18" s="2037"/>
      <c r="S18" s="2037"/>
      <c r="T18" s="2037"/>
      <c r="U18" s="2037"/>
      <c r="V18" s="2037"/>
      <c r="W18" s="2037"/>
      <c r="X18" s="2037"/>
      <c r="Z18" s="63"/>
      <c r="AL18" s="864"/>
      <c r="AM18" s="66"/>
    </row>
    <row r="19" spans="1:62" ht="14.1" customHeight="1">
      <c r="A19" s="55"/>
      <c r="B19" s="61"/>
      <c r="C19" s="55"/>
      <c r="E19" s="2947"/>
      <c r="F19" s="2947"/>
      <c r="G19" s="2947"/>
      <c r="H19" s="2947"/>
      <c r="I19" s="2947"/>
      <c r="J19" s="2947"/>
      <c r="K19" s="2947"/>
      <c r="L19" s="2947"/>
      <c r="M19" s="2947"/>
      <c r="N19" s="2947"/>
      <c r="O19" s="2947"/>
      <c r="P19" s="2947"/>
      <c r="Q19" s="2947"/>
      <c r="R19" s="2947"/>
      <c r="S19" s="2947"/>
      <c r="T19" s="2947"/>
      <c r="U19" s="2947"/>
      <c r="V19" s="2947"/>
      <c r="W19" s="2947"/>
      <c r="X19" s="2947"/>
      <c r="Y19" s="2947"/>
      <c r="Z19" s="2947"/>
      <c r="AA19" s="2947"/>
      <c r="AB19" s="2947"/>
      <c r="AC19" s="2947"/>
      <c r="AD19" s="2947"/>
      <c r="AE19" s="2947"/>
      <c r="AF19" s="2947"/>
      <c r="AG19" s="2947"/>
      <c r="AH19" s="2947"/>
      <c r="AI19" s="2947"/>
      <c r="AJ19" s="2947"/>
      <c r="AK19" s="2947"/>
      <c r="AL19" s="864"/>
      <c r="AM19" s="66"/>
    </row>
    <row r="20" spans="1:62" ht="14.1" customHeight="1">
      <c r="A20" s="55"/>
      <c r="B20" s="66"/>
      <c r="E20" s="2947"/>
      <c r="F20" s="2947"/>
      <c r="G20" s="2947"/>
      <c r="H20" s="2947"/>
      <c r="I20" s="2947"/>
      <c r="J20" s="2947"/>
      <c r="K20" s="2947"/>
      <c r="L20" s="2947"/>
      <c r="M20" s="2947"/>
      <c r="N20" s="2947"/>
      <c r="O20" s="2947"/>
      <c r="P20" s="2947"/>
      <c r="Q20" s="2947"/>
      <c r="R20" s="2947"/>
      <c r="S20" s="2947"/>
      <c r="T20" s="2947"/>
      <c r="U20" s="2947"/>
      <c r="V20" s="2947"/>
      <c r="W20" s="2947"/>
      <c r="X20" s="2947"/>
      <c r="Y20" s="2947"/>
      <c r="Z20" s="2947"/>
      <c r="AA20" s="2947"/>
      <c r="AB20" s="2947"/>
      <c r="AC20" s="2947"/>
      <c r="AD20" s="2947"/>
      <c r="AE20" s="2947"/>
      <c r="AF20" s="2947"/>
      <c r="AG20" s="2947"/>
      <c r="AH20" s="2947"/>
      <c r="AI20" s="2947"/>
      <c r="AJ20" s="2947"/>
      <c r="AK20" s="2947"/>
      <c r="AL20" s="942"/>
      <c r="AM20" s="66"/>
    </row>
    <row r="21" spans="1:62" ht="14.1" customHeight="1">
      <c r="A21" s="55"/>
      <c r="B21" s="66"/>
      <c r="D21" s="577"/>
      <c r="E21" s="2947"/>
      <c r="F21" s="2947"/>
      <c r="G21" s="2947"/>
      <c r="H21" s="2947"/>
      <c r="I21" s="2947"/>
      <c r="J21" s="2947"/>
      <c r="K21" s="2947"/>
      <c r="L21" s="2947"/>
      <c r="M21" s="2947"/>
      <c r="N21" s="2947"/>
      <c r="O21" s="2947"/>
      <c r="P21" s="2947"/>
      <c r="Q21" s="2947"/>
      <c r="R21" s="2947"/>
      <c r="S21" s="2947"/>
      <c r="T21" s="2947"/>
      <c r="U21" s="2947"/>
      <c r="V21" s="2947"/>
      <c r="W21" s="2947"/>
      <c r="X21" s="2947"/>
      <c r="Y21" s="2947"/>
      <c r="Z21" s="2947"/>
      <c r="AA21" s="2947"/>
      <c r="AB21" s="2947"/>
      <c r="AC21" s="2947"/>
      <c r="AD21" s="2947"/>
      <c r="AE21" s="2947"/>
      <c r="AF21" s="2947"/>
      <c r="AG21" s="2947"/>
      <c r="AH21" s="2947"/>
      <c r="AI21" s="2947"/>
      <c r="AJ21" s="2947"/>
      <c r="AK21" s="2947"/>
      <c r="AL21" s="942"/>
      <c r="AM21" s="66"/>
    </row>
    <row r="22" spans="1:62" ht="14.1" customHeight="1">
      <c r="A22" s="55"/>
      <c r="B22" s="61"/>
      <c r="C22" s="561"/>
      <c r="D22" s="705"/>
      <c r="E22" s="705"/>
      <c r="F22" s="705"/>
      <c r="H22" s="565"/>
      <c r="I22" s="565"/>
      <c r="J22" s="565"/>
      <c r="L22" s="565"/>
      <c r="M22" s="565"/>
      <c r="N22" s="565"/>
      <c r="P22" s="565"/>
      <c r="Q22" s="565"/>
      <c r="R22" s="565"/>
      <c r="W22" s="726"/>
      <c r="X22" s="726"/>
      <c r="Y22" s="1345"/>
      <c r="Z22" s="71"/>
      <c r="AA22" s="118"/>
      <c r="AB22" s="118"/>
      <c r="AC22" s="118"/>
      <c r="AD22" s="118"/>
      <c r="AE22" s="118"/>
      <c r="AF22" s="118"/>
      <c r="AG22" s="118"/>
      <c r="AH22" s="118"/>
      <c r="AI22" s="118"/>
      <c r="AJ22" s="118"/>
      <c r="AK22" s="118"/>
      <c r="AL22" s="942"/>
      <c r="AM22" s="66"/>
    </row>
    <row r="23" spans="1:62" ht="14.1" customHeight="1">
      <c r="A23" s="55"/>
      <c r="B23" s="4419" t="s">
        <v>632</v>
      </c>
      <c r="C23" s="4420"/>
      <c r="D23" s="2037" t="s">
        <v>663</v>
      </c>
      <c r="E23" s="2037"/>
      <c r="F23" s="2037"/>
      <c r="G23" s="2037"/>
      <c r="H23" s="2037"/>
      <c r="I23" s="2037"/>
      <c r="J23" s="2037"/>
      <c r="K23" s="2037"/>
      <c r="L23" s="2037"/>
      <c r="M23" s="2037"/>
      <c r="N23" s="2037"/>
      <c r="O23" s="2037"/>
      <c r="P23" s="2037"/>
      <c r="Q23" s="2037"/>
      <c r="R23" s="2037"/>
      <c r="S23" s="2037"/>
      <c r="T23" s="2037"/>
      <c r="U23" s="2037"/>
      <c r="V23" s="2037"/>
      <c r="W23" s="2037"/>
      <c r="X23" s="2037"/>
      <c r="Z23" s="576"/>
      <c r="AA23" s="577"/>
      <c r="AB23" s="577"/>
      <c r="AC23" s="577"/>
      <c r="AD23" s="577"/>
      <c r="AE23" s="577"/>
      <c r="AF23" s="577"/>
      <c r="AG23" s="577"/>
      <c r="AH23" s="577"/>
      <c r="AI23" s="577"/>
      <c r="AJ23" s="577"/>
      <c r="AK23" s="577"/>
      <c r="AL23" s="942"/>
      <c r="AM23" s="66"/>
      <c r="AT23" s="72"/>
      <c r="AU23" s="72"/>
      <c r="AV23" s="1224"/>
      <c r="AW23" s="1224"/>
      <c r="AX23" s="72"/>
      <c r="AY23" s="72"/>
      <c r="AZ23" s="1224"/>
      <c r="BA23" s="72"/>
      <c r="BB23" s="72"/>
      <c r="BC23" s="72"/>
      <c r="BD23" s="72"/>
      <c r="BE23" s="72"/>
      <c r="BF23" s="740"/>
    </row>
    <row r="24" spans="1:62" ht="14.1" customHeight="1">
      <c r="A24" s="55"/>
      <c r="B24" s="61"/>
      <c r="D24" s="561" t="s">
        <v>35</v>
      </c>
      <c r="E24" s="4421" t="s">
        <v>664</v>
      </c>
      <c r="F24" s="4421"/>
      <c r="G24" s="4421"/>
      <c r="H24" s="4421"/>
      <c r="I24" s="4421"/>
      <c r="J24" s="4421"/>
      <c r="K24" s="4421"/>
      <c r="L24" s="4421"/>
      <c r="M24" s="4421"/>
      <c r="N24" s="4421"/>
      <c r="O24" s="4421"/>
      <c r="P24" s="4421"/>
      <c r="Q24" s="4421"/>
      <c r="R24" s="4421"/>
      <c r="S24" s="4421"/>
      <c r="T24" s="4421"/>
      <c r="U24" s="4421"/>
      <c r="V24" s="4421"/>
      <c r="W24" s="4421"/>
      <c r="X24" s="4421"/>
      <c r="Y24" s="562"/>
      <c r="Z24" s="568" t="s">
        <v>127</v>
      </c>
      <c r="AA24" s="2227" t="s">
        <v>570</v>
      </c>
      <c r="AB24" s="2227"/>
      <c r="AC24" s="2227"/>
      <c r="AD24" s="2227"/>
      <c r="AE24" s="2227"/>
      <c r="AF24" s="2227"/>
      <c r="AG24" s="2227"/>
      <c r="AH24" s="2227"/>
      <c r="AI24" s="2227"/>
      <c r="AJ24" s="2227"/>
      <c r="AK24" s="2227"/>
      <c r="AL24" s="942"/>
      <c r="AM24" s="66"/>
      <c r="AT24" s="72"/>
      <c r="AU24" s="72"/>
    </row>
    <row r="25" spans="1:62" ht="14.1" customHeight="1">
      <c r="A25" s="55"/>
      <c r="B25" s="61"/>
      <c r="C25" s="1250"/>
      <c r="E25" s="1848" t="s">
        <v>572</v>
      </c>
      <c r="F25" s="1848"/>
      <c r="G25" s="1848"/>
      <c r="H25" s="1848"/>
      <c r="I25" s="1848"/>
      <c r="J25" s="1848"/>
      <c r="K25" s="1848"/>
      <c r="L25" s="1848"/>
      <c r="M25" s="1848"/>
      <c r="N25" s="1848"/>
      <c r="O25" s="1848"/>
      <c r="P25" s="1848"/>
      <c r="Q25" s="1848"/>
      <c r="R25" s="1848"/>
      <c r="S25" s="1848"/>
      <c r="T25" s="1848"/>
      <c r="U25" s="1848"/>
      <c r="V25" s="1848"/>
      <c r="W25" s="1848"/>
      <c r="X25" s="1848"/>
      <c r="Y25" s="55"/>
      <c r="Z25" s="568" t="s">
        <v>127</v>
      </c>
      <c r="AA25" s="2227" t="s">
        <v>997</v>
      </c>
      <c r="AB25" s="2227"/>
      <c r="AC25" s="2227"/>
      <c r="AD25" s="2227"/>
      <c r="AE25" s="2227"/>
      <c r="AF25" s="2227"/>
      <c r="AG25" s="2227"/>
      <c r="AH25" s="2227"/>
      <c r="AI25" s="2227"/>
      <c r="AJ25" s="2227"/>
      <c r="AK25" s="2227"/>
      <c r="AL25" s="1346"/>
      <c r="AM25" s="66"/>
    </row>
    <row r="26" spans="1:62" ht="14.1" customHeight="1">
      <c r="A26" s="55"/>
      <c r="B26" s="61"/>
      <c r="E26" s="1848" t="s">
        <v>573</v>
      </c>
      <c r="F26" s="1848"/>
      <c r="G26" s="1848"/>
      <c r="H26" s="1848"/>
      <c r="I26" s="1848"/>
      <c r="J26" s="1848"/>
      <c r="K26" s="1848"/>
      <c r="L26" s="1848"/>
      <c r="M26" s="1848"/>
      <c r="N26" s="1848"/>
      <c r="O26" s="1848"/>
      <c r="P26" s="1848"/>
      <c r="Q26" s="1848"/>
      <c r="R26" s="1848"/>
      <c r="S26" s="1848"/>
      <c r="T26" s="1848"/>
      <c r="U26" s="1848"/>
      <c r="V26" s="1848"/>
      <c r="W26" s="1848"/>
      <c r="X26" s="1848"/>
      <c r="Y26" s="55"/>
      <c r="Z26" s="63"/>
      <c r="AL26" s="1346"/>
      <c r="AM26" s="66"/>
    </row>
    <row r="27" spans="1:62" ht="14.1" customHeight="1">
      <c r="A27" s="55"/>
      <c r="B27" s="61"/>
      <c r="E27" s="1848" t="s">
        <v>877</v>
      </c>
      <c r="F27" s="1848"/>
      <c r="G27" s="1848"/>
      <c r="H27" s="1848"/>
      <c r="I27" s="1848"/>
      <c r="J27" s="1848"/>
      <c r="K27" s="1848"/>
      <c r="L27" s="1848"/>
      <c r="M27" s="1848"/>
      <c r="N27" s="1848"/>
      <c r="O27" s="1848"/>
      <c r="P27" s="1848"/>
      <c r="Q27" s="1848"/>
      <c r="R27" s="1848"/>
      <c r="S27" s="1848"/>
      <c r="T27" s="1848"/>
      <c r="U27" s="1848"/>
      <c r="V27" s="1848"/>
      <c r="W27" s="1848"/>
      <c r="X27" s="1848"/>
      <c r="Y27" s="1848"/>
      <c r="Z27" s="551"/>
      <c r="AA27" s="619"/>
      <c r="AB27" s="619"/>
      <c r="AC27" s="619"/>
      <c r="AD27" s="619"/>
      <c r="AE27" s="619"/>
      <c r="AF27" s="619"/>
      <c r="AG27" s="619"/>
      <c r="AH27" s="619"/>
      <c r="AI27" s="619"/>
      <c r="AJ27" s="619"/>
      <c r="AK27" s="619"/>
      <c r="AL27" s="942"/>
      <c r="AM27" s="66"/>
    </row>
    <row r="28" spans="1:62" ht="14.1" customHeight="1">
      <c r="A28" s="55"/>
      <c r="B28" s="66"/>
      <c r="D28" s="1802" t="s">
        <v>79</v>
      </c>
      <c r="E28" s="1660"/>
      <c r="F28" s="1660"/>
      <c r="G28" s="1660"/>
      <c r="H28" s="1660"/>
      <c r="I28" s="1660"/>
      <c r="J28" s="1660"/>
      <c r="K28" s="1661"/>
      <c r="L28" s="1802" t="s">
        <v>66</v>
      </c>
      <c r="M28" s="1660"/>
      <c r="N28" s="1660"/>
      <c r="O28" s="1660"/>
      <c r="P28" s="1661"/>
      <c r="Q28" s="1802" t="s">
        <v>80</v>
      </c>
      <c r="R28" s="1660"/>
      <c r="S28" s="1660"/>
      <c r="T28" s="1660"/>
      <c r="U28" s="1660"/>
      <c r="V28" s="1660"/>
      <c r="W28" s="1660"/>
      <c r="X28" s="1661"/>
      <c r="Z28" s="551"/>
      <c r="AA28" s="619"/>
      <c r="AB28" s="619"/>
      <c r="AC28" s="619"/>
      <c r="AD28" s="619"/>
      <c r="AE28" s="619"/>
      <c r="AF28" s="619"/>
      <c r="AG28" s="619"/>
      <c r="AH28" s="619"/>
      <c r="AI28" s="619"/>
      <c r="AJ28" s="619"/>
      <c r="AK28" s="619"/>
      <c r="AL28" s="64"/>
      <c r="AM28" s="66"/>
      <c r="BJ28" s="1347"/>
    </row>
    <row r="29" spans="1:62" ht="14.1" customHeight="1">
      <c r="A29" s="55"/>
      <c r="B29" s="66"/>
      <c r="D29" s="4422"/>
      <c r="E29" s="4423"/>
      <c r="F29" s="4423"/>
      <c r="G29" s="4423"/>
      <c r="H29" s="4423"/>
      <c r="I29" s="4423"/>
      <c r="J29" s="4423"/>
      <c r="K29" s="4424"/>
      <c r="L29" s="2971"/>
      <c r="M29" s="2972"/>
      <c r="N29" s="2972"/>
      <c r="O29" s="2972"/>
      <c r="P29" s="2973"/>
      <c r="Q29" s="4422"/>
      <c r="R29" s="4423"/>
      <c r="S29" s="4423"/>
      <c r="T29" s="4423"/>
      <c r="U29" s="4423"/>
      <c r="V29" s="4423"/>
      <c r="W29" s="4423"/>
      <c r="X29" s="4424"/>
      <c r="Z29" s="553"/>
      <c r="AA29" s="619"/>
      <c r="AB29" s="619"/>
      <c r="AC29" s="619"/>
      <c r="AD29" s="619"/>
      <c r="AE29" s="619"/>
      <c r="AF29" s="619"/>
      <c r="AG29" s="619"/>
      <c r="AH29" s="619"/>
      <c r="AI29" s="619"/>
      <c r="AJ29" s="619"/>
      <c r="AK29" s="619"/>
      <c r="AL29" s="621"/>
      <c r="AM29" s="66"/>
      <c r="BJ29" s="1347"/>
    </row>
    <row r="30" spans="1:62" ht="14.1" customHeight="1">
      <c r="A30" s="55"/>
      <c r="B30" s="61"/>
      <c r="D30" s="4425"/>
      <c r="E30" s="4426"/>
      <c r="F30" s="4426"/>
      <c r="G30" s="4426"/>
      <c r="H30" s="4426"/>
      <c r="I30" s="4426"/>
      <c r="J30" s="4426"/>
      <c r="K30" s="4427"/>
      <c r="L30" s="4428"/>
      <c r="M30" s="4429"/>
      <c r="N30" s="4429"/>
      <c r="O30" s="4429"/>
      <c r="P30" s="4430"/>
      <c r="Q30" s="4425"/>
      <c r="R30" s="4426"/>
      <c r="S30" s="4426"/>
      <c r="T30" s="4426"/>
      <c r="U30" s="4426"/>
      <c r="V30" s="4426"/>
      <c r="W30" s="4426"/>
      <c r="X30" s="4427"/>
      <c r="Y30" s="55"/>
      <c r="Z30" s="71"/>
      <c r="AL30" s="621"/>
      <c r="AM30" s="66"/>
      <c r="BJ30" s="1347"/>
    </row>
    <row r="31" spans="1:62" ht="14.1" customHeight="1">
      <c r="A31" s="55"/>
      <c r="B31" s="66"/>
      <c r="Z31" s="551"/>
      <c r="AA31" s="619"/>
      <c r="AB31" s="619"/>
      <c r="AC31" s="619"/>
      <c r="AD31" s="619"/>
      <c r="AE31" s="619"/>
      <c r="AF31" s="619"/>
      <c r="AG31" s="619"/>
      <c r="AH31" s="619"/>
      <c r="AI31" s="619"/>
      <c r="AJ31" s="619"/>
      <c r="AK31" s="619"/>
      <c r="AL31" s="942"/>
      <c r="AM31" s="66"/>
      <c r="BJ31" s="1347"/>
    </row>
    <row r="32" spans="1:62" ht="14.1" customHeight="1">
      <c r="A32" s="55"/>
      <c r="B32" s="66"/>
      <c r="D32" s="561" t="s">
        <v>32</v>
      </c>
      <c r="E32" s="705" t="s">
        <v>665</v>
      </c>
      <c r="F32" s="705"/>
      <c r="G32" s="705"/>
      <c r="H32" s="705"/>
      <c r="I32" s="705"/>
      <c r="J32" s="705"/>
      <c r="K32" s="705"/>
      <c r="L32" s="705"/>
      <c r="M32" s="705"/>
      <c r="N32" s="705"/>
      <c r="O32" s="705"/>
      <c r="P32" s="705"/>
      <c r="Q32" s="705"/>
      <c r="R32" s="705"/>
      <c r="S32" s="705"/>
      <c r="T32" s="705"/>
      <c r="U32" s="705"/>
      <c r="V32" s="705"/>
      <c r="W32" s="705"/>
      <c r="X32" s="705"/>
      <c r="Y32" s="705"/>
      <c r="Z32" s="568" t="s">
        <v>127</v>
      </c>
      <c r="AA32" s="2227" t="s">
        <v>1059</v>
      </c>
      <c r="AB32" s="2227"/>
      <c r="AC32" s="2227"/>
      <c r="AD32" s="2227"/>
      <c r="AE32" s="2227"/>
      <c r="AF32" s="2227"/>
      <c r="AG32" s="2227"/>
      <c r="AH32" s="2227"/>
      <c r="AI32" s="2227"/>
      <c r="AJ32" s="2227"/>
      <c r="AK32" s="2227"/>
      <c r="AL32" s="64"/>
      <c r="AM32" s="66"/>
      <c r="BJ32" s="1347"/>
    </row>
    <row r="33" spans="1:62" ht="14.1" customHeight="1">
      <c r="A33" s="55"/>
      <c r="B33" s="66"/>
      <c r="Z33" s="63"/>
      <c r="AL33" s="64"/>
      <c r="AM33" s="66"/>
      <c r="BJ33" s="1161"/>
    </row>
    <row r="34" spans="1:62" ht="14.1" customHeight="1">
      <c r="A34" s="55"/>
      <c r="B34" s="66"/>
      <c r="D34" s="561" t="s">
        <v>38</v>
      </c>
      <c r="E34" s="705" t="s">
        <v>666</v>
      </c>
      <c r="F34" s="705"/>
      <c r="G34" s="705"/>
      <c r="H34" s="705"/>
      <c r="I34" s="705"/>
      <c r="J34" s="705"/>
      <c r="K34" s="705"/>
      <c r="L34" s="705"/>
      <c r="M34" s="705"/>
      <c r="N34" s="705"/>
      <c r="O34" s="705"/>
      <c r="P34" s="705"/>
      <c r="Q34" s="705"/>
      <c r="R34" s="705"/>
      <c r="S34" s="705"/>
      <c r="T34" s="705"/>
      <c r="U34" s="705"/>
      <c r="V34" s="705"/>
      <c r="W34" s="705"/>
      <c r="X34" s="705"/>
      <c r="Y34" s="705"/>
      <c r="Z34" s="63"/>
      <c r="AL34" s="942"/>
      <c r="AM34" s="66"/>
    </row>
    <row r="35" spans="1:62" ht="14.1" customHeight="1">
      <c r="A35" s="55"/>
      <c r="B35" s="66"/>
      <c r="Z35" s="63"/>
      <c r="AL35" s="942"/>
      <c r="AM35" s="66"/>
    </row>
    <row r="36" spans="1:62" ht="14.1" customHeight="1">
      <c r="A36" s="55"/>
      <c r="B36" s="4419" t="s">
        <v>1321</v>
      </c>
      <c r="C36" s="4420"/>
      <c r="D36" s="2037" t="s">
        <v>667</v>
      </c>
      <c r="E36" s="2037"/>
      <c r="F36" s="2037"/>
      <c r="G36" s="2037"/>
      <c r="H36" s="2037"/>
      <c r="I36" s="2037"/>
      <c r="J36" s="2037"/>
      <c r="K36" s="2037"/>
      <c r="L36" s="2037"/>
      <c r="M36" s="2037"/>
      <c r="N36" s="2037"/>
      <c r="O36" s="2037"/>
      <c r="P36" s="2037"/>
      <c r="Q36" s="2037"/>
      <c r="R36" s="2037"/>
      <c r="S36" s="2037"/>
      <c r="T36" s="2037"/>
      <c r="U36" s="2037"/>
      <c r="V36" s="2037"/>
      <c r="W36" s="2037"/>
      <c r="X36" s="2037"/>
      <c r="Y36" s="740"/>
      <c r="Z36" s="568" t="s">
        <v>127</v>
      </c>
      <c r="AA36" s="2227" t="s">
        <v>878</v>
      </c>
      <c r="AB36" s="2227"/>
      <c r="AC36" s="2227"/>
      <c r="AD36" s="2227"/>
      <c r="AE36" s="2227"/>
      <c r="AF36" s="2227"/>
      <c r="AG36" s="2227"/>
      <c r="AH36" s="2227"/>
      <c r="AI36" s="2227"/>
      <c r="AJ36" s="2227"/>
      <c r="AK36" s="2227"/>
      <c r="AL36" s="942"/>
      <c r="AM36" s="66"/>
    </row>
    <row r="37" spans="1:62" ht="14.1" customHeight="1">
      <c r="A37" s="55"/>
      <c r="B37" s="61"/>
      <c r="C37" s="55"/>
      <c r="D37" s="2037"/>
      <c r="E37" s="2037"/>
      <c r="F37" s="2037"/>
      <c r="G37" s="2037"/>
      <c r="H37" s="2037"/>
      <c r="I37" s="2037"/>
      <c r="J37" s="2037"/>
      <c r="K37" s="2037"/>
      <c r="L37" s="2037"/>
      <c r="M37" s="2037"/>
      <c r="N37" s="2037"/>
      <c r="O37" s="2037"/>
      <c r="P37" s="2037"/>
      <c r="Q37" s="2037"/>
      <c r="R37" s="2037"/>
      <c r="S37" s="2037"/>
      <c r="T37" s="2037"/>
      <c r="U37" s="2037"/>
      <c r="V37" s="2037"/>
      <c r="W37" s="2037"/>
      <c r="X37" s="2037"/>
      <c r="Y37" s="632"/>
      <c r="Z37" s="63"/>
      <c r="AL37" s="942"/>
      <c r="AM37" s="66"/>
    </row>
    <row r="38" spans="1:62" ht="14.1" customHeight="1">
      <c r="A38" s="55"/>
      <c r="B38" s="66" t="s">
        <v>20</v>
      </c>
      <c r="Y38" s="562"/>
      <c r="Z38" s="568"/>
      <c r="AA38" s="118"/>
      <c r="AB38" s="118"/>
      <c r="AC38" s="118"/>
      <c r="AD38" s="118"/>
      <c r="AE38" s="118"/>
      <c r="AF38" s="118"/>
      <c r="AG38" s="118"/>
      <c r="AH38" s="118"/>
      <c r="AI38" s="118"/>
      <c r="AJ38" s="118"/>
      <c r="AL38" s="1238"/>
      <c r="AM38" s="66"/>
    </row>
    <row r="39" spans="1:62" ht="14.1" customHeight="1">
      <c r="A39" s="55"/>
      <c r="B39" s="61"/>
      <c r="D39" s="705" t="s">
        <v>35</v>
      </c>
      <c r="E39" s="2037" t="s">
        <v>1463</v>
      </c>
      <c r="F39" s="2037"/>
      <c r="G39" s="2037"/>
      <c r="H39" s="2037"/>
      <c r="I39" s="2037"/>
      <c r="J39" s="2037"/>
      <c r="K39" s="2037"/>
      <c r="L39" s="2037"/>
      <c r="M39" s="2037"/>
      <c r="N39" s="2037"/>
      <c r="O39" s="2037"/>
      <c r="P39" s="2037"/>
      <c r="Q39" s="2037"/>
      <c r="R39" s="2037"/>
      <c r="S39" s="2037"/>
      <c r="T39" s="2037"/>
      <c r="U39" s="2037"/>
      <c r="V39" s="2037"/>
      <c r="W39" s="2037"/>
      <c r="X39" s="2037"/>
      <c r="Z39" s="63"/>
      <c r="AL39" s="1238"/>
      <c r="AM39" s="66"/>
    </row>
    <row r="40" spans="1:62" ht="14.1" customHeight="1">
      <c r="A40" s="55"/>
      <c r="B40" s="61"/>
      <c r="E40" s="2037"/>
      <c r="F40" s="2037"/>
      <c r="G40" s="2037"/>
      <c r="H40" s="2037"/>
      <c r="I40" s="2037"/>
      <c r="J40" s="2037"/>
      <c r="K40" s="2037"/>
      <c r="L40" s="2037"/>
      <c r="M40" s="2037"/>
      <c r="N40" s="2037"/>
      <c r="O40" s="2037"/>
      <c r="P40" s="2037"/>
      <c r="Q40" s="2037"/>
      <c r="R40" s="2037"/>
      <c r="S40" s="2037"/>
      <c r="T40" s="2037"/>
      <c r="U40" s="2037"/>
      <c r="V40" s="2037"/>
      <c r="W40" s="2037"/>
      <c r="X40" s="2037"/>
      <c r="Z40" s="63"/>
      <c r="AL40" s="621"/>
      <c r="AM40" s="66"/>
    </row>
    <row r="41" spans="1:62" ht="14.1" customHeight="1">
      <c r="A41" s="55"/>
      <c r="B41" s="61"/>
      <c r="E41" s="2947"/>
      <c r="F41" s="2947"/>
      <c r="G41" s="2947"/>
      <c r="H41" s="2947"/>
      <c r="I41" s="2947"/>
      <c r="J41" s="2947"/>
      <c r="K41" s="2947"/>
      <c r="L41" s="2947"/>
      <c r="M41" s="2947"/>
      <c r="N41" s="2947"/>
      <c r="O41" s="2947"/>
      <c r="P41" s="2947"/>
      <c r="Q41" s="2947"/>
      <c r="R41" s="2947"/>
      <c r="S41" s="2947"/>
      <c r="T41" s="2947"/>
      <c r="U41" s="2947"/>
      <c r="V41" s="2947"/>
      <c r="W41" s="2947"/>
      <c r="X41" s="2947"/>
      <c r="Y41" s="2947"/>
      <c r="Z41" s="2947"/>
      <c r="AA41" s="2947"/>
      <c r="AB41" s="2947"/>
      <c r="AC41" s="2947"/>
      <c r="AD41" s="2947"/>
      <c r="AE41" s="2947"/>
      <c r="AF41" s="2947"/>
      <c r="AG41" s="2947"/>
      <c r="AH41" s="2947"/>
      <c r="AI41" s="2947"/>
      <c r="AJ41" s="2947"/>
      <c r="AK41" s="2947"/>
      <c r="AL41" s="621"/>
      <c r="AM41" s="66"/>
      <c r="AP41" s="1224"/>
      <c r="AQ41" s="1224"/>
      <c r="AR41" s="1224"/>
      <c r="AS41" s="740"/>
      <c r="AT41" s="72"/>
      <c r="AU41" s="72"/>
      <c r="AV41" s="72"/>
      <c r="AW41" s="72"/>
      <c r="AY41" s="72"/>
      <c r="AZ41" s="72"/>
    </row>
    <row r="42" spans="1:62" ht="14.1" customHeight="1">
      <c r="A42" s="55"/>
      <c r="B42" s="61"/>
      <c r="E42" s="2947"/>
      <c r="F42" s="2947"/>
      <c r="G42" s="2947"/>
      <c r="H42" s="2947"/>
      <c r="I42" s="2947"/>
      <c r="J42" s="2947"/>
      <c r="K42" s="2947"/>
      <c r="L42" s="2947"/>
      <c r="M42" s="2947"/>
      <c r="N42" s="2947"/>
      <c r="O42" s="2947"/>
      <c r="P42" s="2947"/>
      <c r="Q42" s="2947"/>
      <c r="R42" s="2947"/>
      <c r="S42" s="2947"/>
      <c r="T42" s="2947"/>
      <c r="U42" s="2947"/>
      <c r="V42" s="2947"/>
      <c r="W42" s="2947"/>
      <c r="X42" s="2947"/>
      <c r="Y42" s="2947"/>
      <c r="Z42" s="2947"/>
      <c r="AA42" s="2947"/>
      <c r="AB42" s="2947"/>
      <c r="AC42" s="2947"/>
      <c r="AD42" s="2947"/>
      <c r="AE42" s="2947"/>
      <c r="AF42" s="2947"/>
      <c r="AG42" s="2947"/>
      <c r="AH42" s="2947"/>
      <c r="AI42" s="2947"/>
      <c r="AJ42" s="2947"/>
      <c r="AK42" s="2947"/>
      <c r="AL42" s="621"/>
      <c r="AM42" s="66"/>
    </row>
    <row r="43" spans="1:62" ht="14.1" customHeight="1">
      <c r="A43" s="55"/>
      <c r="B43" s="61"/>
      <c r="E43" s="2947"/>
      <c r="F43" s="2947"/>
      <c r="G43" s="2947"/>
      <c r="H43" s="2947"/>
      <c r="I43" s="2947"/>
      <c r="J43" s="2947"/>
      <c r="K43" s="2947"/>
      <c r="L43" s="2947"/>
      <c r="M43" s="2947"/>
      <c r="N43" s="2947"/>
      <c r="O43" s="2947"/>
      <c r="P43" s="2947"/>
      <c r="Q43" s="2947"/>
      <c r="R43" s="2947"/>
      <c r="S43" s="2947"/>
      <c r="T43" s="2947"/>
      <c r="U43" s="2947"/>
      <c r="V43" s="2947"/>
      <c r="W43" s="2947"/>
      <c r="X43" s="2947"/>
      <c r="Y43" s="2947"/>
      <c r="Z43" s="2947"/>
      <c r="AA43" s="2947"/>
      <c r="AB43" s="2947"/>
      <c r="AC43" s="2947"/>
      <c r="AD43" s="2947"/>
      <c r="AE43" s="2947"/>
      <c r="AF43" s="2947"/>
      <c r="AG43" s="2947"/>
      <c r="AH43" s="2947"/>
      <c r="AI43" s="2947"/>
      <c r="AJ43" s="2947"/>
      <c r="AK43" s="2947"/>
      <c r="AL43" s="621"/>
      <c r="AM43" s="66"/>
    </row>
    <row r="44" spans="1:62" ht="14.1" customHeight="1">
      <c r="A44" s="55"/>
      <c r="B44" s="61"/>
      <c r="Z44" s="63"/>
      <c r="AL44" s="651"/>
      <c r="AM44" s="66"/>
    </row>
    <row r="45" spans="1:62" ht="14.1" customHeight="1">
      <c r="A45" s="55"/>
      <c r="B45" s="61"/>
      <c r="D45" s="561" t="s">
        <v>32</v>
      </c>
      <c r="E45" s="4432" t="s">
        <v>668</v>
      </c>
      <c r="F45" s="4432"/>
      <c r="G45" s="4432"/>
      <c r="H45" s="4432"/>
      <c r="I45" s="4432"/>
      <c r="J45" s="4432"/>
      <c r="K45" s="4432"/>
      <c r="L45" s="4432"/>
      <c r="M45" s="4432"/>
      <c r="N45" s="4432"/>
      <c r="O45" s="4432"/>
      <c r="P45" s="4432"/>
      <c r="Q45" s="4432"/>
      <c r="R45" s="4432"/>
      <c r="S45" s="4432"/>
      <c r="T45" s="4432"/>
      <c r="U45" s="4432"/>
      <c r="V45" s="4432"/>
      <c r="W45" s="4432"/>
      <c r="X45" s="4432"/>
      <c r="Y45" s="1348"/>
      <c r="Z45" s="551" t="s">
        <v>127</v>
      </c>
      <c r="AA45" s="1849" t="s">
        <v>1187</v>
      </c>
      <c r="AB45" s="1849"/>
      <c r="AC45" s="1849"/>
      <c r="AD45" s="1849"/>
      <c r="AE45" s="1849"/>
      <c r="AF45" s="1849"/>
      <c r="AG45" s="1849"/>
      <c r="AH45" s="1849"/>
      <c r="AI45" s="1849"/>
      <c r="AJ45" s="1849"/>
      <c r="AK45" s="1849"/>
      <c r="AL45" s="651"/>
      <c r="AM45" s="66"/>
    </row>
    <row r="46" spans="1:62" ht="14.1" customHeight="1">
      <c r="A46" s="55"/>
      <c r="B46" s="61"/>
      <c r="D46" s="55"/>
      <c r="E46" s="4432"/>
      <c r="F46" s="4432"/>
      <c r="G46" s="4432"/>
      <c r="H46" s="4432"/>
      <c r="I46" s="4432"/>
      <c r="J46" s="4432"/>
      <c r="K46" s="4432"/>
      <c r="L46" s="4432"/>
      <c r="M46" s="4432"/>
      <c r="N46" s="4432"/>
      <c r="O46" s="4432"/>
      <c r="P46" s="4432"/>
      <c r="Q46" s="4432"/>
      <c r="R46" s="4432"/>
      <c r="S46" s="4432"/>
      <c r="T46" s="4432"/>
      <c r="U46" s="4432"/>
      <c r="V46" s="4432"/>
      <c r="W46" s="4432"/>
      <c r="X46" s="4432"/>
      <c r="Y46" s="1348"/>
      <c r="Z46" s="1169"/>
      <c r="AA46" s="1849"/>
      <c r="AB46" s="1849"/>
      <c r="AC46" s="1849"/>
      <c r="AD46" s="1849"/>
      <c r="AE46" s="1849"/>
      <c r="AF46" s="1849"/>
      <c r="AG46" s="1849"/>
      <c r="AH46" s="1849"/>
      <c r="AI46" s="1849"/>
      <c r="AJ46" s="1849"/>
      <c r="AK46" s="1849"/>
      <c r="AL46" s="1238"/>
      <c r="AM46" s="66"/>
    </row>
    <row r="47" spans="1:62" ht="14.1" customHeight="1">
      <c r="A47" s="55"/>
      <c r="B47" s="61"/>
      <c r="D47" s="55"/>
      <c r="E47" s="1349"/>
      <c r="F47" s="4433" t="s">
        <v>1322</v>
      </c>
      <c r="G47" s="4433"/>
      <c r="H47" s="4433"/>
      <c r="I47" s="4433"/>
      <c r="J47" s="4433"/>
      <c r="K47" s="4433"/>
      <c r="L47" s="4433"/>
      <c r="M47" s="4433"/>
      <c r="N47" s="4433"/>
      <c r="O47" s="4433"/>
      <c r="P47" s="4433"/>
      <c r="Q47" s="4433"/>
      <c r="R47" s="4433"/>
      <c r="S47" s="4433"/>
      <c r="T47" s="4433"/>
      <c r="U47" s="4433"/>
      <c r="V47" s="4433"/>
      <c r="W47" s="4433"/>
      <c r="X47" s="4433"/>
      <c r="Y47" s="142"/>
      <c r="Z47" s="63"/>
      <c r="AA47" s="1849"/>
      <c r="AB47" s="1849"/>
      <c r="AC47" s="1849"/>
      <c r="AD47" s="1849"/>
      <c r="AE47" s="1849"/>
      <c r="AF47" s="1849"/>
      <c r="AG47" s="1849"/>
      <c r="AH47" s="1849"/>
      <c r="AI47" s="1849"/>
      <c r="AJ47" s="1849"/>
      <c r="AK47" s="1849"/>
      <c r="AL47" s="1238"/>
      <c r="AM47" s="66"/>
    </row>
    <row r="48" spans="1:62" ht="14.1" customHeight="1">
      <c r="A48" s="55"/>
      <c r="B48" s="61"/>
      <c r="D48" s="55"/>
      <c r="E48" s="1349"/>
      <c r="F48" s="1847" t="s">
        <v>545</v>
      </c>
      <c r="G48" s="1847"/>
      <c r="H48" s="1847"/>
      <c r="I48" s="1847"/>
      <c r="J48" s="1847"/>
      <c r="K48" s="1847"/>
      <c r="L48" s="1847"/>
      <c r="M48" s="1847"/>
      <c r="N48" s="1847"/>
      <c r="O48" s="1847"/>
      <c r="P48" s="1847"/>
      <c r="Q48" s="1847"/>
      <c r="R48" s="1847"/>
      <c r="S48" s="1847"/>
      <c r="T48" s="1847"/>
      <c r="U48" s="1847"/>
      <c r="V48" s="1847"/>
      <c r="W48" s="1847"/>
      <c r="X48" s="1847"/>
      <c r="Y48" s="1847"/>
      <c r="Z48" s="551"/>
      <c r="AA48" s="1849"/>
      <c r="AB48" s="1849"/>
      <c r="AC48" s="1849"/>
      <c r="AD48" s="1849"/>
      <c r="AE48" s="1849"/>
      <c r="AF48" s="1849"/>
      <c r="AG48" s="1849"/>
      <c r="AH48" s="1849"/>
      <c r="AI48" s="1849"/>
      <c r="AJ48" s="1849"/>
      <c r="AK48" s="1849"/>
      <c r="AL48" s="942"/>
      <c r="AM48" s="66"/>
    </row>
    <row r="49" spans="1:39" ht="14.1" customHeight="1">
      <c r="A49" s="55"/>
      <c r="B49" s="61"/>
      <c r="C49" s="55"/>
      <c r="D49" s="55"/>
      <c r="E49" s="1349"/>
      <c r="F49" s="1847" t="s">
        <v>163</v>
      </c>
      <c r="G49" s="1847"/>
      <c r="H49" s="1847"/>
      <c r="I49" s="4434"/>
      <c r="J49" s="4434"/>
      <c r="K49" s="4434"/>
      <c r="L49" s="4434"/>
      <c r="M49" s="4434"/>
      <c r="N49" s="4434"/>
      <c r="O49" s="4434"/>
      <c r="P49" s="4434"/>
      <c r="Q49" s="4434"/>
      <c r="R49" s="4434"/>
      <c r="S49" s="4434"/>
      <c r="T49" s="4434"/>
      <c r="U49" s="4434"/>
      <c r="V49" s="4434"/>
      <c r="W49" s="4434"/>
      <c r="X49" s="4434"/>
      <c r="Y49" s="142" t="s">
        <v>140</v>
      </c>
      <c r="Z49" s="568" t="s">
        <v>127</v>
      </c>
      <c r="AA49" s="3011" t="s">
        <v>879</v>
      </c>
      <c r="AB49" s="3011"/>
      <c r="AC49" s="3011"/>
      <c r="AD49" s="3011"/>
      <c r="AE49" s="3011"/>
      <c r="AF49" s="3011"/>
      <c r="AG49" s="3011"/>
      <c r="AH49" s="3011"/>
      <c r="AI49" s="3011"/>
      <c r="AJ49" s="3011"/>
      <c r="AK49" s="3011"/>
      <c r="AL49" s="942"/>
      <c r="AM49" s="66"/>
    </row>
    <row r="50" spans="1:39" ht="14.1" customHeight="1">
      <c r="A50" s="55"/>
      <c r="B50" s="66"/>
      <c r="Z50" s="568" t="s">
        <v>127</v>
      </c>
      <c r="AA50" s="3011" t="s">
        <v>1663</v>
      </c>
      <c r="AB50" s="3011"/>
      <c r="AC50" s="3011"/>
      <c r="AD50" s="3011"/>
      <c r="AE50" s="3011"/>
      <c r="AF50" s="3011"/>
      <c r="AG50" s="3011"/>
      <c r="AH50" s="3011"/>
      <c r="AI50" s="3011"/>
      <c r="AJ50" s="3011"/>
      <c r="AK50" s="3011"/>
      <c r="AL50" s="942"/>
      <c r="AM50" s="66"/>
    </row>
    <row r="51" spans="1:39" ht="14.1" customHeight="1">
      <c r="A51" s="55"/>
      <c r="B51" s="4419" t="s">
        <v>1464</v>
      </c>
      <c r="C51" s="4420"/>
      <c r="D51" s="2037" t="s">
        <v>1543</v>
      </c>
      <c r="E51" s="2037"/>
      <c r="F51" s="2037"/>
      <c r="G51" s="2037"/>
      <c r="H51" s="2037"/>
      <c r="I51" s="2037"/>
      <c r="J51" s="2037"/>
      <c r="K51" s="2037"/>
      <c r="L51" s="2037"/>
      <c r="M51" s="2037"/>
      <c r="N51" s="2037"/>
      <c r="O51" s="2037"/>
      <c r="P51" s="2037"/>
      <c r="Q51" s="2037"/>
      <c r="R51" s="2037"/>
      <c r="S51" s="2037"/>
      <c r="T51" s="2037"/>
      <c r="U51" s="2037"/>
      <c r="V51" s="2037"/>
      <c r="W51" s="2037"/>
      <c r="X51" s="2037"/>
      <c r="Y51" s="577"/>
      <c r="Z51" s="551" t="s">
        <v>127</v>
      </c>
      <c r="AA51" s="4431" t="s">
        <v>1025</v>
      </c>
      <c r="AB51" s="4431"/>
      <c r="AC51" s="4431"/>
      <c r="AD51" s="4431"/>
      <c r="AE51" s="4431"/>
      <c r="AF51" s="4431"/>
      <c r="AG51" s="4431"/>
      <c r="AH51" s="4431"/>
      <c r="AI51" s="4431"/>
      <c r="AJ51" s="4431"/>
      <c r="AK51" s="4431"/>
      <c r="AL51" s="942"/>
      <c r="AM51" s="66"/>
    </row>
    <row r="52" spans="1:39" ht="14.1" customHeight="1">
      <c r="A52" s="55"/>
      <c r="B52" s="61"/>
      <c r="C52" s="55"/>
      <c r="D52" s="2037"/>
      <c r="E52" s="2037"/>
      <c r="F52" s="2037"/>
      <c r="G52" s="2037"/>
      <c r="H52" s="2037"/>
      <c r="I52" s="2037"/>
      <c r="J52" s="2037"/>
      <c r="K52" s="2037"/>
      <c r="L52" s="2037"/>
      <c r="M52" s="2037"/>
      <c r="N52" s="2037"/>
      <c r="O52" s="2037"/>
      <c r="P52" s="2037"/>
      <c r="Q52" s="2037"/>
      <c r="R52" s="2037"/>
      <c r="S52" s="2037"/>
      <c r="T52" s="2037"/>
      <c r="U52" s="2037"/>
      <c r="V52" s="2037"/>
      <c r="W52" s="2037"/>
      <c r="X52" s="2037"/>
      <c r="Y52" s="577"/>
      <c r="Z52" s="63"/>
      <c r="AL52" s="942"/>
      <c r="AM52" s="66"/>
    </row>
    <row r="53" spans="1:39" ht="14.1" customHeight="1">
      <c r="A53" s="55"/>
      <c r="B53" s="61"/>
      <c r="Z53" s="63"/>
      <c r="AL53" s="942"/>
      <c r="AM53" s="66"/>
    </row>
    <row r="54" spans="1:39" ht="14.1" customHeight="1">
      <c r="A54" s="55"/>
      <c r="B54" s="4435" t="s">
        <v>1465</v>
      </c>
      <c r="C54" s="4436"/>
      <c r="D54" s="2947" t="s">
        <v>1026</v>
      </c>
      <c r="E54" s="2947"/>
      <c r="F54" s="2947"/>
      <c r="G54" s="2947"/>
      <c r="H54" s="2947"/>
      <c r="I54" s="2947"/>
      <c r="J54" s="2947"/>
      <c r="K54" s="2947"/>
      <c r="L54" s="2947"/>
      <c r="M54" s="2947"/>
      <c r="N54" s="2947"/>
      <c r="O54" s="2947"/>
      <c r="P54" s="2947"/>
      <c r="Q54" s="2947"/>
      <c r="R54" s="2947"/>
      <c r="S54" s="2947"/>
      <c r="T54" s="2947"/>
      <c r="U54" s="2947"/>
      <c r="V54" s="2947"/>
      <c r="W54" s="2947"/>
      <c r="X54" s="2947"/>
      <c r="Y54" s="712"/>
      <c r="Z54" s="74"/>
      <c r="AL54" s="942"/>
      <c r="AM54" s="66"/>
    </row>
    <row r="55" spans="1:39" ht="14.1" customHeight="1">
      <c r="A55" s="55"/>
      <c r="B55" s="1183"/>
      <c r="C55" s="713"/>
      <c r="D55" s="2947"/>
      <c r="E55" s="2947"/>
      <c r="F55" s="2947"/>
      <c r="G55" s="2947"/>
      <c r="H55" s="2947"/>
      <c r="I55" s="2947"/>
      <c r="J55" s="2947"/>
      <c r="K55" s="2947"/>
      <c r="L55" s="2947"/>
      <c r="M55" s="2947"/>
      <c r="N55" s="2947"/>
      <c r="O55" s="2947"/>
      <c r="P55" s="2947"/>
      <c r="Q55" s="2947"/>
      <c r="R55" s="2947"/>
      <c r="S55" s="2947"/>
      <c r="T55" s="2947"/>
      <c r="U55" s="2947"/>
      <c r="V55" s="2947"/>
      <c r="W55" s="2947"/>
      <c r="X55" s="2947"/>
      <c r="Y55" s="712"/>
      <c r="Z55" s="71"/>
      <c r="AL55" s="942"/>
      <c r="AM55" s="66"/>
    </row>
    <row r="56" spans="1:39" ht="14.1" customHeight="1">
      <c r="A56" s="55"/>
      <c r="B56" s="1181"/>
      <c r="C56" s="1186"/>
      <c r="E56" s="2947"/>
      <c r="F56" s="2947"/>
      <c r="G56" s="2947"/>
      <c r="H56" s="2947"/>
      <c r="I56" s="2947"/>
      <c r="J56" s="2947"/>
      <c r="K56" s="2947"/>
      <c r="L56" s="2947"/>
      <c r="M56" s="2947"/>
      <c r="N56" s="2947"/>
      <c r="O56" s="2947"/>
      <c r="P56" s="2947"/>
      <c r="Q56" s="2947"/>
      <c r="R56" s="2947"/>
      <c r="S56" s="2947"/>
      <c r="T56" s="2947"/>
      <c r="U56" s="2947"/>
      <c r="V56" s="2947"/>
      <c r="W56" s="2947"/>
      <c r="X56" s="2947"/>
      <c r="Y56" s="577"/>
      <c r="Z56" s="576"/>
      <c r="AL56" s="942"/>
      <c r="AM56" s="66"/>
    </row>
    <row r="57" spans="1:39" ht="14.1" customHeight="1">
      <c r="A57" s="55"/>
      <c r="B57" s="1181"/>
      <c r="C57" s="713"/>
      <c r="D57" s="577"/>
      <c r="E57" s="2947"/>
      <c r="F57" s="2947"/>
      <c r="G57" s="2947"/>
      <c r="H57" s="2947"/>
      <c r="I57" s="2947"/>
      <c r="J57" s="2947"/>
      <c r="K57" s="2947"/>
      <c r="L57" s="2947"/>
      <c r="M57" s="2947"/>
      <c r="N57" s="2947"/>
      <c r="O57" s="2947"/>
      <c r="P57" s="2947"/>
      <c r="Q57" s="2947"/>
      <c r="R57" s="2947"/>
      <c r="S57" s="2947"/>
      <c r="T57" s="2947"/>
      <c r="U57" s="2947"/>
      <c r="V57" s="2947"/>
      <c r="W57" s="2947"/>
      <c r="X57" s="2947"/>
      <c r="Y57" s="577"/>
      <c r="Z57" s="576"/>
      <c r="AL57" s="942"/>
      <c r="AM57" s="66"/>
    </row>
    <row r="58" spans="1:39" ht="14.1" customHeight="1">
      <c r="A58" s="55"/>
      <c r="B58" s="66"/>
      <c r="Z58" s="63"/>
      <c r="AL58" s="942"/>
      <c r="AM58" s="66"/>
    </row>
    <row r="59" spans="1:39" ht="14.1" customHeight="1">
      <c r="A59" s="55"/>
      <c r="B59" s="66"/>
      <c r="Z59" s="63"/>
      <c r="AL59" s="942"/>
      <c r="AM59" s="66"/>
    </row>
    <row r="60" spans="1:39" ht="14.1" customHeight="1">
      <c r="A60" s="55"/>
      <c r="B60" s="66"/>
      <c r="Z60" s="63"/>
      <c r="AL60" s="942"/>
      <c r="AM60" s="66"/>
    </row>
    <row r="61" spans="1:39" ht="9" customHeight="1" thickBot="1">
      <c r="B61" s="623"/>
      <c r="C61" s="128"/>
      <c r="D61" s="128"/>
      <c r="E61" s="128"/>
      <c r="F61" s="128"/>
      <c r="G61" s="128"/>
      <c r="H61" s="128"/>
      <c r="I61" s="128"/>
      <c r="J61" s="128"/>
      <c r="K61" s="128"/>
      <c r="L61" s="128"/>
      <c r="M61" s="128"/>
      <c r="N61" s="128"/>
      <c r="O61" s="128"/>
      <c r="P61" s="128"/>
      <c r="Q61" s="128"/>
      <c r="R61" s="128"/>
      <c r="S61" s="128"/>
      <c r="T61" s="128"/>
      <c r="U61" s="128"/>
      <c r="V61" s="128"/>
      <c r="W61" s="128"/>
      <c r="X61" s="128"/>
      <c r="Y61" s="128"/>
      <c r="Z61" s="624"/>
      <c r="AA61" s="128"/>
      <c r="AB61" s="128"/>
      <c r="AC61" s="128"/>
      <c r="AD61" s="128"/>
      <c r="AE61" s="128"/>
      <c r="AF61" s="128"/>
      <c r="AG61" s="128"/>
      <c r="AH61" s="128"/>
      <c r="AI61" s="128"/>
      <c r="AJ61" s="128"/>
      <c r="AK61" s="128"/>
      <c r="AL61" s="783"/>
    </row>
  </sheetData>
  <sheetProtection algorithmName="SHA-512" hashValue="2N1FesQckGcaZH0eCiInIx6Kyckd9W7AMtcOnZ7nx38PPgYGtrHbUfPNLa1+FzPdZ8PFvSYCDaafnTGP6NfGVA==" saltValue="+iSfxdjZmDx6N8YB34J9Cw==" spinCount="100000" sheet="1" objects="1" scenarios="1"/>
  <mergeCells count="47">
    <mergeCell ref="D54:X55"/>
    <mergeCell ref="D51:X52"/>
    <mergeCell ref="E56:X57"/>
    <mergeCell ref="E14:X15"/>
    <mergeCell ref="B51:C51"/>
    <mergeCell ref="D36:X37"/>
    <mergeCell ref="F49:H49"/>
    <mergeCell ref="I49:X49"/>
    <mergeCell ref="B54:C54"/>
    <mergeCell ref="B36:C36"/>
    <mergeCell ref="AA51:AK51"/>
    <mergeCell ref="AA36:AK36"/>
    <mergeCell ref="E39:X40"/>
    <mergeCell ref="E45:X46"/>
    <mergeCell ref="AA45:AK48"/>
    <mergeCell ref="F47:X47"/>
    <mergeCell ref="F48:Y48"/>
    <mergeCell ref="AA50:AK50"/>
    <mergeCell ref="AA49:AK49"/>
    <mergeCell ref="D5:X5"/>
    <mergeCell ref="AA6:AK6"/>
    <mergeCell ref="E41:AK43"/>
    <mergeCell ref="E26:X26"/>
    <mergeCell ref="E27:Y27"/>
    <mergeCell ref="D28:K28"/>
    <mergeCell ref="L28:P28"/>
    <mergeCell ref="Q28:X28"/>
    <mergeCell ref="D29:K30"/>
    <mergeCell ref="L29:P30"/>
    <mergeCell ref="Q29:X30"/>
    <mergeCell ref="AA32:AK32"/>
    <mergeCell ref="A1:AL1"/>
    <mergeCell ref="B3:Y3"/>
    <mergeCell ref="Z3:AL3"/>
    <mergeCell ref="E25:X25"/>
    <mergeCell ref="AA25:AK25"/>
    <mergeCell ref="E6:X6"/>
    <mergeCell ref="AA7:AK7"/>
    <mergeCell ref="E9:X9"/>
    <mergeCell ref="E10:AK12"/>
    <mergeCell ref="E17:X18"/>
    <mergeCell ref="E19:AK21"/>
    <mergeCell ref="B23:C23"/>
    <mergeCell ref="D23:X23"/>
    <mergeCell ref="E24:X24"/>
    <mergeCell ref="AA24:AK24"/>
    <mergeCell ref="B5:C5"/>
  </mergeCells>
  <phoneticPr fontId="4"/>
  <conditionalFormatting sqref="D29:L29 Q29:X30 D30:K30">
    <cfRule type="containsBlanks" dxfId="59" priority="4">
      <formula>LEN(TRIM(D29))=0</formula>
    </cfRule>
  </conditionalFormatting>
  <conditionalFormatting sqref="E10">
    <cfRule type="containsBlanks" dxfId="58" priority="6">
      <formula>LEN(TRIM(E10))=0</formula>
    </cfRule>
  </conditionalFormatting>
  <conditionalFormatting sqref="E19">
    <cfRule type="containsBlanks" dxfId="57" priority="5">
      <formula>LEN(TRIM(E19))=0</formula>
    </cfRule>
  </conditionalFormatting>
  <conditionalFormatting sqref="E41">
    <cfRule type="containsBlanks" dxfId="56" priority="3">
      <formula>LEN(TRIM(E41))=0</formula>
    </cfRule>
  </conditionalFormatting>
  <conditionalFormatting sqref="E56">
    <cfRule type="containsBlanks" dxfId="55" priority="1">
      <formula>LEN(TRIM(E56))=0</formula>
    </cfRule>
  </conditionalFormatting>
  <conditionalFormatting sqref="I49">
    <cfRule type="containsBlanks" dxfId="54" priority="2">
      <formula>LEN(TRIM(I49))=0</formula>
    </cfRule>
  </conditionalFormatting>
  <printOptions horizontalCentered="1"/>
  <pageMargins left="0.70866141732283472" right="0.31496062992125984" top="0.39370078740157483" bottom="0.39370078740157483" header="0.31496062992125984" footer="0.31496062992125984"/>
  <pageSetup paperSize="9" fitToWidth="0" fitToHeight="0" orientation="portrait" cellComments="asDisplayed"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198081" r:id="rId4" name="Check Box 52">
              <controlPr defaultSize="0" autoFill="0" autoLine="0" autoPict="0" altText="その他">
                <anchor moveWithCells="1">
                  <from>
                    <xdr:col>3</xdr:col>
                    <xdr:colOff>0</xdr:colOff>
                    <xdr:row>23</xdr:row>
                    <xdr:rowOff>142875</xdr:rowOff>
                  </from>
                  <to>
                    <xdr:col>4</xdr:col>
                    <xdr:colOff>47625</xdr:colOff>
                    <xdr:row>25</xdr:row>
                    <xdr:rowOff>9525</xdr:rowOff>
                  </to>
                </anchor>
              </controlPr>
            </control>
          </mc:Choice>
        </mc:AlternateContent>
        <mc:AlternateContent xmlns:mc="http://schemas.openxmlformats.org/markup-compatibility/2006">
          <mc:Choice Requires="x14">
            <control shapeId="1198082" r:id="rId5" name="Check Box 53">
              <controlPr defaultSize="0" autoFill="0" autoLine="0" autoPict="0" altText="その他">
                <anchor moveWithCells="1">
                  <from>
                    <xdr:col>4</xdr:col>
                    <xdr:colOff>0</xdr:colOff>
                    <xdr:row>45</xdr:row>
                    <xdr:rowOff>152400</xdr:rowOff>
                  </from>
                  <to>
                    <xdr:col>5</xdr:col>
                    <xdr:colOff>47625</xdr:colOff>
                    <xdr:row>47</xdr:row>
                    <xdr:rowOff>19050</xdr:rowOff>
                  </to>
                </anchor>
              </controlPr>
            </control>
          </mc:Choice>
        </mc:AlternateContent>
        <mc:AlternateContent xmlns:mc="http://schemas.openxmlformats.org/markup-compatibility/2006">
          <mc:Choice Requires="x14">
            <control shapeId="1198083" r:id="rId6" name="Check Box 54">
              <controlPr defaultSize="0" autoFill="0" autoLine="0" autoPict="0" altText="その他">
                <anchor moveWithCells="1">
                  <from>
                    <xdr:col>4</xdr:col>
                    <xdr:colOff>0</xdr:colOff>
                    <xdr:row>46</xdr:row>
                    <xdr:rowOff>142875</xdr:rowOff>
                  </from>
                  <to>
                    <xdr:col>5</xdr:col>
                    <xdr:colOff>47625</xdr:colOff>
                    <xdr:row>48</xdr:row>
                    <xdr:rowOff>9525</xdr:rowOff>
                  </to>
                </anchor>
              </controlPr>
            </control>
          </mc:Choice>
        </mc:AlternateContent>
        <mc:AlternateContent xmlns:mc="http://schemas.openxmlformats.org/markup-compatibility/2006">
          <mc:Choice Requires="x14">
            <control shapeId="1198084" r:id="rId7" name="Check Box 55">
              <controlPr defaultSize="0" autoFill="0" autoLine="0" autoPict="0" altText="その他">
                <anchor moveWithCells="1">
                  <from>
                    <xdr:col>3</xdr:col>
                    <xdr:colOff>0</xdr:colOff>
                    <xdr:row>24</xdr:row>
                    <xdr:rowOff>142875</xdr:rowOff>
                  </from>
                  <to>
                    <xdr:col>4</xdr:col>
                    <xdr:colOff>47625</xdr:colOff>
                    <xdr:row>26</xdr:row>
                    <xdr:rowOff>9525</xdr:rowOff>
                  </to>
                </anchor>
              </controlPr>
            </control>
          </mc:Choice>
        </mc:AlternateContent>
        <mc:AlternateContent xmlns:mc="http://schemas.openxmlformats.org/markup-compatibility/2006">
          <mc:Choice Requires="x14">
            <control shapeId="1198085" r:id="rId8" name="Check Box 56">
              <controlPr defaultSize="0" autoFill="0" autoLine="0" autoPict="0" altText="その他">
                <anchor moveWithCells="1">
                  <from>
                    <xdr:col>3</xdr:col>
                    <xdr:colOff>0</xdr:colOff>
                    <xdr:row>25</xdr:row>
                    <xdr:rowOff>142875</xdr:rowOff>
                  </from>
                  <to>
                    <xdr:col>4</xdr:col>
                    <xdr:colOff>47625</xdr:colOff>
                    <xdr:row>27</xdr:row>
                    <xdr:rowOff>9525</xdr:rowOff>
                  </to>
                </anchor>
              </controlPr>
            </control>
          </mc:Choice>
        </mc:AlternateContent>
        <mc:AlternateContent xmlns:mc="http://schemas.openxmlformats.org/markup-compatibility/2006">
          <mc:Choice Requires="x14">
            <control shapeId="1198086" r:id="rId9" name="Check Box 57">
              <controlPr defaultSize="0" autoFill="0" autoLine="0" autoPict="0" altText="その他">
                <anchor moveWithCells="1">
                  <from>
                    <xdr:col>4</xdr:col>
                    <xdr:colOff>0</xdr:colOff>
                    <xdr:row>47</xdr:row>
                    <xdr:rowOff>133350</xdr:rowOff>
                  </from>
                  <to>
                    <xdr:col>5</xdr:col>
                    <xdr:colOff>57150</xdr:colOff>
                    <xdr:row>49</xdr:row>
                    <xdr:rowOff>0</xdr:rowOff>
                  </to>
                </anchor>
              </controlPr>
            </control>
          </mc:Choice>
        </mc:AlternateContent>
        <mc:AlternateContent xmlns:mc="http://schemas.openxmlformats.org/markup-compatibility/2006">
          <mc:Choice Requires="x14">
            <control shapeId="1198087" r:id="rId10" name="Check Box 7">
              <controlPr defaultSize="0" autoFill="0" autoLine="0" autoPict="0">
                <anchor moveWithCells="1">
                  <from>
                    <xdr:col>17</xdr:col>
                    <xdr:colOff>161925</xdr:colOff>
                    <xdr:row>5</xdr:row>
                    <xdr:rowOff>142875</xdr:rowOff>
                  </from>
                  <to>
                    <xdr:col>21</xdr:col>
                    <xdr:colOff>114300</xdr:colOff>
                    <xdr:row>7</xdr:row>
                    <xdr:rowOff>19050</xdr:rowOff>
                  </to>
                </anchor>
              </controlPr>
            </control>
          </mc:Choice>
        </mc:AlternateContent>
        <mc:AlternateContent xmlns:mc="http://schemas.openxmlformats.org/markup-compatibility/2006">
          <mc:Choice Requires="x14">
            <control shapeId="1198088" r:id="rId11" name="Check Box 8">
              <controlPr defaultSize="0" autoFill="0" autoLine="0" autoPict="0">
                <anchor moveWithCells="1">
                  <from>
                    <xdr:col>20</xdr:col>
                    <xdr:colOff>171450</xdr:colOff>
                    <xdr:row>5</xdr:row>
                    <xdr:rowOff>142875</xdr:rowOff>
                  </from>
                  <to>
                    <xdr:col>24</xdr:col>
                    <xdr:colOff>123825</xdr:colOff>
                    <xdr:row>7</xdr:row>
                    <xdr:rowOff>19050</xdr:rowOff>
                  </to>
                </anchor>
              </controlPr>
            </control>
          </mc:Choice>
        </mc:AlternateContent>
        <mc:AlternateContent xmlns:mc="http://schemas.openxmlformats.org/markup-compatibility/2006">
          <mc:Choice Requires="x14">
            <control shapeId="1198091" r:id="rId12" name="Check Box 11">
              <controlPr defaultSize="0" autoFill="0" autoLine="0" autoPict="0">
                <anchor moveWithCells="1">
                  <from>
                    <xdr:col>17</xdr:col>
                    <xdr:colOff>161925</xdr:colOff>
                    <xdr:row>13</xdr:row>
                    <xdr:rowOff>133350</xdr:rowOff>
                  </from>
                  <to>
                    <xdr:col>21</xdr:col>
                    <xdr:colOff>114300</xdr:colOff>
                    <xdr:row>15</xdr:row>
                    <xdr:rowOff>0</xdr:rowOff>
                  </to>
                </anchor>
              </controlPr>
            </control>
          </mc:Choice>
        </mc:AlternateContent>
        <mc:AlternateContent xmlns:mc="http://schemas.openxmlformats.org/markup-compatibility/2006">
          <mc:Choice Requires="x14">
            <control shapeId="1198092" r:id="rId13" name="Check Box 12">
              <controlPr defaultSize="0" autoFill="0" autoLine="0" autoPict="0">
                <anchor moveWithCells="1">
                  <from>
                    <xdr:col>20</xdr:col>
                    <xdr:colOff>171450</xdr:colOff>
                    <xdr:row>13</xdr:row>
                    <xdr:rowOff>133350</xdr:rowOff>
                  </from>
                  <to>
                    <xdr:col>24</xdr:col>
                    <xdr:colOff>123825</xdr:colOff>
                    <xdr:row>15</xdr:row>
                    <xdr:rowOff>0</xdr:rowOff>
                  </to>
                </anchor>
              </controlPr>
            </control>
          </mc:Choice>
        </mc:AlternateContent>
        <mc:AlternateContent xmlns:mc="http://schemas.openxmlformats.org/markup-compatibility/2006">
          <mc:Choice Requires="x14">
            <control shapeId="1198093" r:id="rId14" name="Check Box 13">
              <controlPr defaultSize="0" autoFill="0" autoLine="0" autoPict="0">
                <anchor moveWithCells="1" sizeWithCells="1">
                  <from>
                    <xdr:col>17</xdr:col>
                    <xdr:colOff>161925</xdr:colOff>
                    <xdr:row>30</xdr:row>
                    <xdr:rowOff>142875</xdr:rowOff>
                  </from>
                  <to>
                    <xdr:col>21</xdr:col>
                    <xdr:colOff>114300</xdr:colOff>
                    <xdr:row>32</xdr:row>
                    <xdr:rowOff>19050</xdr:rowOff>
                  </to>
                </anchor>
              </controlPr>
            </control>
          </mc:Choice>
        </mc:AlternateContent>
        <mc:AlternateContent xmlns:mc="http://schemas.openxmlformats.org/markup-compatibility/2006">
          <mc:Choice Requires="x14">
            <control shapeId="1198094" r:id="rId15" name="Check Box 14">
              <controlPr defaultSize="0" autoFill="0" autoLine="0" autoPict="0">
                <anchor moveWithCells="1" sizeWithCells="1">
                  <from>
                    <xdr:col>20</xdr:col>
                    <xdr:colOff>161925</xdr:colOff>
                    <xdr:row>30</xdr:row>
                    <xdr:rowOff>142875</xdr:rowOff>
                  </from>
                  <to>
                    <xdr:col>24</xdr:col>
                    <xdr:colOff>123825</xdr:colOff>
                    <xdr:row>32</xdr:row>
                    <xdr:rowOff>19050</xdr:rowOff>
                  </to>
                </anchor>
              </controlPr>
            </control>
          </mc:Choice>
        </mc:AlternateContent>
        <mc:AlternateContent xmlns:mc="http://schemas.openxmlformats.org/markup-compatibility/2006">
          <mc:Choice Requires="x14">
            <control shapeId="1198095" r:id="rId16" name="Check Box 15">
              <controlPr defaultSize="0" autoFill="0" autoLine="0" autoPict="0">
                <anchor moveWithCells="1" sizeWithCells="1">
                  <from>
                    <xdr:col>17</xdr:col>
                    <xdr:colOff>161925</xdr:colOff>
                    <xdr:row>32</xdr:row>
                    <xdr:rowOff>142875</xdr:rowOff>
                  </from>
                  <to>
                    <xdr:col>21</xdr:col>
                    <xdr:colOff>114300</xdr:colOff>
                    <xdr:row>34</xdr:row>
                    <xdr:rowOff>19050</xdr:rowOff>
                  </to>
                </anchor>
              </controlPr>
            </control>
          </mc:Choice>
        </mc:AlternateContent>
        <mc:AlternateContent xmlns:mc="http://schemas.openxmlformats.org/markup-compatibility/2006">
          <mc:Choice Requires="x14">
            <control shapeId="1198096" r:id="rId17" name="Check Box 16">
              <controlPr defaultSize="0" autoFill="0" autoLine="0" autoPict="0">
                <anchor moveWithCells="1" sizeWithCells="1">
                  <from>
                    <xdr:col>20</xdr:col>
                    <xdr:colOff>161925</xdr:colOff>
                    <xdr:row>32</xdr:row>
                    <xdr:rowOff>142875</xdr:rowOff>
                  </from>
                  <to>
                    <xdr:col>24</xdr:col>
                    <xdr:colOff>123825</xdr:colOff>
                    <xdr:row>34</xdr:row>
                    <xdr:rowOff>19050</xdr:rowOff>
                  </to>
                </anchor>
              </controlPr>
            </control>
          </mc:Choice>
        </mc:AlternateContent>
        <mc:AlternateContent xmlns:mc="http://schemas.openxmlformats.org/markup-compatibility/2006">
          <mc:Choice Requires="x14">
            <control shapeId="1198097" r:id="rId18" name="Check Box 17">
              <controlPr defaultSize="0" autoFill="0" autoLine="0" autoPict="0">
                <anchor moveWithCells="1" sizeWithCells="1">
                  <from>
                    <xdr:col>13</xdr:col>
                    <xdr:colOff>161925</xdr:colOff>
                    <xdr:row>35</xdr:row>
                    <xdr:rowOff>123825</xdr:rowOff>
                  </from>
                  <to>
                    <xdr:col>17</xdr:col>
                    <xdr:colOff>114300</xdr:colOff>
                    <xdr:row>36</xdr:row>
                    <xdr:rowOff>171450</xdr:rowOff>
                  </to>
                </anchor>
              </controlPr>
            </control>
          </mc:Choice>
        </mc:AlternateContent>
        <mc:AlternateContent xmlns:mc="http://schemas.openxmlformats.org/markup-compatibility/2006">
          <mc:Choice Requires="x14">
            <control shapeId="1198098" r:id="rId19" name="Check Box 18">
              <controlPr defaultSize="0" autoFill="0" autoLine="0" autoPict="0">
                <anchor moveWithCells="1" sizeWithCells="1">
                  <from>
                    <xdr:col>16</xdr:col>
                    <xdr:colOff>161925</xdr:colOff>
                    <xdr:row>35</xdr:row>
                    <xdr:rowOff>123825</xdr:rowOff>
                  </from>
                  <to>
                    <xdr:col>20</xdr:col>
                    <xdr:colOff>123825</xdr:colOff>
                    <xdr:row>36</xdr:row>
                    <xdr:rowOff>171450</xdr:rowOff>
                  </to>
                </anchor>
              </controlPr>
            </control>
          </mc:Choice>
        </mc:AlternateContent>
        <mc:AlternateContent xmlns:mc="http://schemas.openxmlformats.org/markup-compatibility/2006">
          <mc:Choice Requires="x14">
            <control shapeId="1198099" r:id="rId20" name="Check Box 19">
              <controlPr defaultSize="0" autoFill="0" autoLine="0" autoPict="0">
                <anchor moveWithCells="1" sizeWithCells="1">
                  <from>
                    <xdr:col>20</xdr:col>
                    <xdr:colOff>161925</xdr:colOff>
                    <xdr:row>35</xdr:row>
                    <xdr:rowOff>123825</xdr:rowOff>
                  </from>
                  <to>
                    <xdr:col>24</xdr:col>
                    <xdr:colOff>123825</xdr:colOff>
                    <xdr:row>37</xdr:row>
                    <xdr:rowOff>0</xdr:rowOff>
                  </to>
                </anchor>
              </controlPr>
            </control>
          </mc:Choice>
        </mc:AlternateContent>
        <mc:AlternateContent xmlns:mc="http://schemas.openxmlformats.org/markup-compatibility/2006">
          <mc:Choice Requires="x14">
            <control shapeId="1198104" r:id="rId21" name="Check Box 41">
              <controlPr defaultSize="0" autoFill="0" autoLine="0" autoPict="0">
                <anchor moveWithCells="1">
                  <from>
                    <xdr:col>17</xdr:col>
                    <xdr:colOff>161925</xdr:colOff>
                    <xdr:row>51</xdr:row>
                    <xdr:rowOff>0</xdr:rowOff>
                  </from>
                  <to>
                    <xdr:col>21</xdr:col>
                    <xdr:colOff>114300</xdr:colOff>
                    <xdr:row>52</xdr:row>
                    <xdr:rowOff>38100</xdr:rowOff>
                  </to>
                </anchor>
              </controlPr>
            </control>
          </mc:Choice>
        </mc:AlternateContent>
        <mc:AlternateContent xmlns:mc="http://schemas.openxmlformats.org/markup-compatibility/2006">
          <mc:Choice Requires="x14">
            <control shapeId="1198105" r:id="rId22" name="Check Box 42">
              <controlPr defaultSize="0" autoFill="0" autoLine="0" autoPict="0">
                <anchor moveWithCells="1">
                  <from>
                    <xdr:col>20</xdr:col>
                    <xdr:colOff>171450</xdr:colOff>
                    <xdr:row>51</xdr:row>
                    <xdr:rowOff>0</xdr:rowOff>
                  </from>
                  <to>
                    <xdr:col>24</xdr:col>
                    <xdr:colOff>133350</xdr:colOff>
                    <xdr:row>52</xdr:row>
                    <xdr:rowOff>38100</xdr:rowOff>
                  </to>
                </anchor>
              </controlPr>
            </control>
          </mc:Choice>
        </mc:AlternateContent>
      </controls>
    </mc:Choice>
  </mc:AlternateConten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E21FA5-39E8-456D-B369-72C06E820C18}">
  <sheetPr>
    <tabColor theme="7" tint="0.59999389629810485"/>
  </sheetPr>
  <dimension ref="A1:AR64"/>
  <sheetViews>
    <sheetView showGridLines="0" view="pageBreakPreview" topLeftCell="A4" zoomScaleNormal="100" zoomScaleSheetLayoutView="100" workbookViewId="0">
      <selection sqref="A1:AL1"/>
    </sheetView>
  </sheetViews>
  <sheetFormatPr defaultColWidth="8" defaultRowHeight="12"/>
  <cols>
    <col min="1" max="1" width="1.375" style="54" customWidth="1"/>
    <col min="2" max="2" width="1.625" style="54" customWidth="1"/>
    <col min="3" max="71" width="2.375" style="54" customWidth="1"/>
    <col min="72" max="16384" width="8" style="54"/>
  </cols>
  <sheetData>
    <row r="1" spans="1:44" ht="14.1" customHeight="1">
      <c r="A1" s="1780" t="s">
        <v>1211</v>
      </c>
      <c r="B1" s="1780"/>
      <c r="C1" s="1780"/>
      <c r="D1" s="1780"/>
      <c r="E1" s="1780"/>
      <c r="F1" s="1780"/>
      <c r="G1" s="1780"/>
      <c r="H1" s="1780"/>
      <c r="I1" s="1780"/>
      <c r="J1" s="1780"/>
      <c r="K1" s="1780"/>
      <c r="L1" s="1780"/>
      <c r="M1" s="1780"/>
      <c r="N1" s="1780"/>
      <c r="O1" s="1780"/>
      <c r="P1" s="1780"/>
      <c r="Q1" s="1780"/>
      <c r="R1" s="1780"/>
      <c r="S1" s="1780"/>
      <c r="T1" s="1780"/>
      <c r="U1" s="1780"/>
      <c r="V1" s="1780"/>
      <c r="W1" s="1780"/>
      <c r="X1" s="1780"/>
      <c r="Y1" s="1780"/>
      <c r="Z1" s="1780"/>
      <c r="AA1" s="1780"/>
      <c r="AB1" s="1780"/>
      <c r="AC1" s="1780"/>
      <c r="AD1" s="1780"/>
      <c r="AE1" s="1780"/>
      <c r="AF1" s="1780"/>
      <c r="AG1" s="1780"/>
      <c r="AH1" s="1780"/>
      <c r="AI1" s="1780"/>
      <c r="AJ1" s="1780"/>
      <c r="AK1" s="1780"/>
      <c r="AL1" s="1780"/>
      <c r="AN1" s="646"/>
      <c r="AO1" s="646"/>
      <c r="AP1" s="646"/>
      <c r="AQ1" s="646"/>
      <c r="AR1" s="646"/>
    </row>
    <row r="2" spans="1:44" ht="5.0999999999999996" customHeight="1" thickBot="1"/>
    <row r="3" spans="1:44" ht="14.1" customHeight="1">
      <c r="B3" s="1782" t="s">
        <v>1466</v>
      </c>
      <c r="C3" s="1783"/>
      <c r="D3" s="1783"/>
      <c r="E3" s="1783"/>
      <c r="F3" s="1783"/>
      <c r="G3" s="1783"/>
      <c r="H3" s="1783"/>
      <c r="I3" s="1783"/>
      <c r="J3" s="1783"/>
      <c r="K3" s="1783"/>
      <c r="L3" s="1783"/>
      <c r="M3" s="1783"/>
      <c r="N3" s="1783"/>
      <c r="O3" s="1783"/>
      <c r="P3" s="1783"/>
      <c r="Q3" s="1783"/>
      <c r="R3" s="1783"/>
      <c r="S3" s="1783"/>
      <c r="T3" s="1783"/>
      <c r="U3" s="1783"/>
      <c r="V3" s="1783"/>
      <c r="W3" s="1783"/>
      <c r="X3" s="1783"/>
      <c r="Y3" s="1783"/>
      <c r="Z3" s="2656"/>
      <c r="AA3" s="4448" t="s">
        <v>118</v>
      </c>
      <c r="AB3" s="4449"/>
      <c r="AC3" s="4449"/>
      <c r="AD3" s="4449"/>
      <c r="AE3" s="4449"/>
      <c r="AF3" s="4449"/>
      <c r="AG3" s="4449"/>
      <c r="AH3" s="4449"/>
      <c r="AI3" s="4449"/>
      <c r="AJ3" s="4449"/>
      <c r="AK3" s="4449"/>
      <c r="AL3" s="4450"/>
      <c r="AM3" s="66"/>
    </row>
    <row r="4" spans="1:44" ht="6.95" customHeight="1">
      <c r="B4" s="1177"/>
      <c r="C4" s="737"/>
      <c r="D4" s="737"/>
      <c r="E4" s="737"/>
      <c r="F4" s="737"/>
      <c r="G4" s="737"/>
      <c r="H4" s="737"/>
      <c r="I4" s="737"/>
      <c r="J4" s="737"/>
      <c r="K4" s="737"/>
      <c r="L4" s="737"/>
      <c r="M4" s="737"/>
      <c r="N4" s="737"/>
      <c r="O4" s="737"/>
      <c r="P4" s="737"/>
      <c r="Q4" s="737"/>
      <c r="R4" s="737"/>
      <c r="S4" s="737"/>
      <c r="T4" s="737"/>
      <c r="U4" s="737"/>
      <c r="V4" s="737"/>
      <c r="W4" s="737"/>
      <c r="X4" s="737"/>
      <c r="Y4" s="739"/>
      <c r="Z4" s="1178"/>
      <c r="AA4" s="1179"/>
      <c r="AB4" s="1179"/>
      <c r="AC4" s="1179"/>
      <c r="AD4" s="1179"/>
      <c r="AE4" s="1179"/>
      <c r="AF4" s="1179"/>
      <c r="AG4" s="1179"/>
      <c r="AH4" s="1179"/>
      <c r="AI4" s="1179"/>
      <c r="AJ4" s="1179"/>
      <c r="AK4" s="1179"/>
      <c r="AL4" s="1180"/>
      <c r="AM4" s="66"/>
    </row>
    <row r="5" spans="1:44" ht="14.1" customHeight="1">
      <c r="A5" s="55"/>
      <c r="B5" s="2330">
        <v>9</v>
      </c>
      <c r="C5" s="2331"/>
      <c r="D5" s="4452" t="s">
        <v>603</v>
      </c>
      <c r="E5" s="4452"/>
      <c r="F5" s="4452"/>
      <c r="G5" s="4452"/>
      <c r="H5" s="4452"/>
      <c r="I5" s="4452"/>
      <c r="J5" s="4452"/>
      <c r="K5" s="4452"/>
      <c r="L5" s="4452"/>
      <c r="M5" s="4452"/>
      <c r="N5" s="4452"/>
      <c r="O5" s="4452"/>
      <c r="P5" s="4452"/>
      <c r="Q5" s="4452"/>
      <c r="R5" s="4452"/>
      <c r="S5" s="4452"/>
      <c r="T5" s="4452"/>
      <c r="U5" s="4452"/>
      <c r="V5" s="4452"/>
      <c r="W5" s="4452"/>
      <c r="X5" s="4452"/>
      <c r="Y5" s="4452"/>
      <c r="Z5" s="62"/>
      <c r="AA5" s="634"/>
      <c r="AB5" s="619"/>
      <c r="AC5" s="619"/>
      <c r="AD5" s="619"/>
      <c r="AE5" s="619"/>
      <c r="AF5" s="619"/>
      <c r="AG5" s="619"/>
      <c r="AH5" s="619"/>
      <c r="AI5" s="619"/>
      <c r="AJ5" s="619"/>
      <c r="AK5" s="619"/>
      <c r="AL5" s="942"/>
      <c r="AM5" s="66"/>
    </row>
    <row r="6" spans="1:44" ht="14.1" customHeight="1">
      <c r="A6" s="55"/>
      <c r="B6" s="61"/>
      <c r="C6" s="55"/>
      <c r="Q6" s="55"/>
      <c r="R6" s="72"/>
      <c r="S6" s="72"/>
      <c r="T6" s="58"/>
      <c r="U6" s="73"/>
      <c r="V6" s="73"/>
      <c r="W6" s="55"/>
      <c r="X6" s="55"/>
      <c r="Y6" s="930"/>
      <c r="Z6" s="1111"/>
      <c r="AA6" s="619"/>
      <c r="AB6" s="619"/>
      <c r="AC6" s="619"/>
      <c r="AD6" s="619"/>
      <c r="AE6" s="619"/>
      <c r="AF6" s="619"/>
      <c r="AG6" s="619"/>
      <c r="AH6" s="619"/>
      <c r="AI6" s="619"/>
      <c r="AJ6" s="619"/>
      <c r="AK6" s="619"/>
      <c r="AL6" s="942"/>
      <c r="AM6" s="66"/>
    </row>
    <row r="7" spans="1:44" ht="14.1" customHeight="1">
      <c r="A7" s="55"/>
      <c r="B7" s="2836" t="s">
        <v>444</v>
      </c>
      <c r="C7" s="2644"/>
      <c r="D7" s="2216" t="s">
        <v>880</v>
      </c>
      <c r="E7" s="2216"/>
      <c r="F7" s="2216"/>
      <c r="G7" s="2216"/>
      <c r="H7" s="2216"/>
      <c r="I7" s="2216"/>
      <c r="J7" s="2216"/>
      <c r="K7" s="2216"/>
      <c r="L7" s="2216"/>
      <c r="M7" s="2216"/>
      <c r="N7" s="2216"/>
      <c r="O7" s="2216"/>
      <c r="P7" s="2216"/>
      <c r="Q7" s="2216"/>
      <c r="R7" s="2216"/>
      <c r="S7" s="2216"/>
      <c r="T7" s="2216"/>
      <c r="U7" s="2216"/>
      <c r="V7" s="2216"/>
      <c r="W7" s="2216"/>
      <c r="X7" s="2216"/>
      <c r="Y7" s="2216"/>
      <c r="Z7" s="1111"/>
      <c r="AA7" s="568" t="s">
        <v>127</v>
      </c>
      <c r="AB7" s="2227" t="s">
        <v>881</v>
      </c>
      <c r="AC7" s="2227"/>
      <c r="AD7" s="2227"/>
      <c r="AE7" s="2227"/>
      <c r="AF7" s="2227"/>
      <c r="AG7" s="2227"/>
      <c r="AH7" s="2227"/>
      <c r="AI7" s="2227"/>
      <c r="AJ7" s="2227"/>
      <c r="AK7" s="2227"/>
      <c r="AL7" s="942"/>
      <c r="AM7" s="66"/>
    </row>
    <row r="8" spans="1:44" ht="14.1" customHeight="1">
      <c r="A8" s="55"/>
      <c r="B8" s="1181"/>
      <c r="C8" s="713"/>
      <c r="D8" s="713"/>
      <c r="E8" s="713"/>
      <c r="F8" s="713"/>
      <c r="G8" s="713"/>
      <c r="H8" s="713"/>
      <c r="I8" s="713"/>
      <c r="J8" s="713"/>
      <c r="K8" s="713"/>
      <c r="L8" s="713"/>
      <c r="M8" s="713"/>
      <c r="N8" s="713"/>
      <c r="O8" s="713"/>
      <c r="P8" s="713"/>
      <c r="Q8" s="713"/>
      <c r="R8" s="713"/>
      <c r="S8" s="713"/>
      <c r="T8" s="713"/>
      <c r="U8" s="713"/>
      <c r="V8" s="713"/>
      <c r="W8" s="713"/>
      <c r="X8" s="713"/>
      <c r="Y8" s="713"/>
      <c r="Z8" s="617"/>
      <c r="AA8" s="551" t="s">
        <v>15</v>
      </c>
      <c r="AB8" s="1849" t="s">
        <v>431</v>
      </c>
      <c r="AC8" s="1849"/>
      <c r="AD8" s="1849"/>
      <c r="AE8" s="1849"/>
      <c r="AF8" s="1849"/>
      <c r="AG8" s="1849"/>
      <c r="AH8" s="1849"/>
      <c r="AI8" s="1849"/>
      <c r="AJ8" s="1849"/>
      <c r="AK8" s="1849"/>
      <c r="AL8" s="942"/>
      <c r="AM8" s="66"/>
    </row>
    <row r="9" spans="1:44" ht="14.1" customHeight="1">
      <c r="A9" s="55"/>
      <c r="B9" s="4419" t="s">
        <v>443</v>
      </c>
      <c r="C9" s="4420"/>
      <c r="D9" s="2037" t="s">
        <v>885</v>
      </c>
      <c r="E9" s="2037"/>
      <c r="F9" s="2037"/>
      <c r="G9" s="2037"/>
      <c r="H9" s="2037"/>
      <c r="I9" s="2037"/>
      <c r="J9" s="2037"/>
      <c r="K9" s="2037"/>
      <c r="L9" s="2037"/>
      <c r="M9" s="2037"/>
      <c r="N9" s="2037"/>
      <c r="O9" s="2037"/>
      <c r="P9" s="2037"/>
      <c r="Q9" s="2037"/>
      <c r="R9" s="2037"/>
      <c r="S9" s="2037"/>
      <c r="T9" s="2037"/>
      <c r="U9" s="2037"/>
      <c r="V9" s="2037"/>
      <c r="W9" s="2037"/>
      <c r="X9" s="2037"/>
      <c r="Y9" s="2037"/>
      <c r="Z9" s="62"/>
      <c r="AA9" s="568"/>
      <c r="AB9" s="1849"/>
      <c r="AC9" s="1849"/>
      <c r="AD9" s="1849"/>
      <c r="AE9" s="1849"/>
      <c r="AF9" s="1849"/>
      <c r="AG9" s="1849"/>
      <c r="AH9" s="1849"/>
      <c r="AI9" s="1849"/>
      <c r="AJ9" s="1849"/>
      <c r="AK9" s="1849"/>
      <c r="AL9" s="942"/>
      <c r="AM9" s="66"/>
    </row>
    <row r="10" spans="1:44" ht="14.1" customHeight="1">
      <c r="A10" s="55"/>
      <c r="B10" s="69"/>
      <c r="C10" s="70"/>
      <c r="D10" s="2037"/>
      <c r="E10" s="2037"/>
      <c r="F10" s="2037"/>
      <c r="G10" s="2037"/>
      <c r="H10" s="2037"/>
      <c r="I10" s="2037"/>
      <c r="J10" s="2037"/>
      <c r="K10" s="2037"/>
      <c r="L10" s="2037"/>
      <c r="M10" s="2037"/>
      <c r="N10" s="2037"/>
      <c r="O10" s="2037"/>
      <c r="P10" s="2037"/>
      <c r="Q10" s="2037"/>
      <c r="R10" s="2037"/>
      <c r="S10" s="2037"/>
      <c r="T10" s="2037"/>
      <c r="U10" s="2037"/>
      <c r="V10" s="2037"/>
      <c r="W10" s="2037"/>
      <c r="X10" s="2037"/>
      <c r="Y10" s="2037"/>
      <c r="Z10" s="1182"/>
      <c r="AA10" s="551" t="s">
        <v>15</v>
      </c>
      <c r="AB10" s="1849" t="s">
        <v>882</v>
      </c>
      <c r="AC10" s="1849"/>
      <c r="AD10" s="1849"/>
      <c r="AE10" s="1849"/>
      <c r="AF10" s="1849"/>
      <c r="AG10" s="1849"/>
      <c r="AH10" s="1849"/>
      <c r="AI10" s="1849"/>
      <c r="AJ10" s="1849"/>
      <c r="AK10" s="1849"/>
      <c r="AL10" s="942"/>
      <c r="AM10" s="66"/>
    </row>
    <row r="11" spans="1:44" ht="14.1" customHeight="1">
      <c r="A11" s="55"/>
      <c r="B11" s="1183"/>
      <c r="C11" s="713"/>
      <c r="D11" s="713"/>
      <c r="E11" s="713"/>
      <c r="F11" s="713"/>
      <c r="G11" s="713"/>
      <c r="H11" s="713"/>
      <c r="I11" s="713"/>
      <c r="J11" s="713"/>
      <c r="K11" s="713"/>
      <c r="L11" s="713"/>
      <c r="M11" s="713"/>
      <c r="N11" s="713"/>
      <c r="O11" s="713"/>
      <c r="P11" s="713"/>
      <c r="Q11" s="713"/>
      <c r="R11" s="713"/>
      <c r="S11" s="713"/>
      <c r="T11" s="713"/>
      <c r="U11" s="713"/>
      <c r="V11" s="713"/>
      <c r="W11" s="713"/>
      <c r="X11" s="713"/>
      <c r="Y11" s="713"/>
      <c r="Z11" s="1182"/>
      <c r="AA11" s="1184"/>
      <c r="AB11" s="713"/>
      <c r="AC11" s="713"/>
      <c r="AD11" s="713"/>
      <c r="AE11" s="713"/>
      <c r="AF11" s="713"/>
      <c r="AG11" s="713"/>
      <c r="AH11" s="713"/>
      <c r="AI11" s="713"/>
      <c r="AJ11" s="713"/>
      <c r="AK11" s="713"/>
      <c r="AL11" s="942"/>
      <c r="AM11" s="66"/>
    </row>
    <row r="12" spans="1:44" ht="14.1" customHeight="1">
      <c r="A12" s="55"/>
      <c r="B12" s="4453" t="s">
        <v>438</v>
      </c>
      <c r="C12" s="4454"/>
      <c r="D12" s="1852" t="s">
        <v>604</v>
      </c>
      <c r="E12" s="1852"/>
      <c r="F12" s="1852"/>
      <c r="G12" s="1852"/>
      <c r="H12" s="1852"/>
      <c r="I12" s="1852"/>
      <c r="J12" s="1852"/>
      <c r="K12" s="1852"/>
      <c r="L12" s="1852"/>
      <c r="M12" s="1852"/>
      <c r="N12" s="1852"/>
      <c r="O12" s="1852"/>
      <c r="P12" s="1852"/>
      <c r="Q12" s="1852"/>
      <c r="R12" s="1852"/>
      <c r="S12" s="1852"/>
      <c r="T12" s="1852"/>
      <c r="U12" s="1852"/>
      <c r="V12" s="1852"/>
      <c r="W12" s="1852"/>
      <c r="X12" s="1852"/>
      <c r="Y12" s="1852"/>
      <c r="Z12" s="80"/>
      <c r="AA12" s="551" t="s">
        <v>15</v>
      </c>
      <c r="AB12" s="1849" t="s">
        <v>1379</v>
      </c>
      <c r="AC12" s="1849"/>
      <c r="AD12" s="1849"/>
      <c r="AE12" s="1849"/>
      <c r="AF12" s="1849"/>
      <c r="AG12" s="1849"/>
      <c r="AH12" s="1849"/>
      <c r="AI12" s="1849"/>
      <c r="AJ12" s="1849"/>
      <c r="AK12" s="1849"/>
      <c r="AL12" s="942"/>
      <c r="AM12" s="66"/>
    </row>
    <row r="13" spans="1:44" ht="14.1" customHeight="1">
      <c r="A13" s="55"/>
      <c r="B13" s="61"/>
      <c r="C13" s="55"/>
      <c r="D13" s="577"/>
      <c r="E13" s="577"/>
      <c r="F13" s="577"/>
      <c r="G13" s="577"/>
      <c r="H13" s="577"/>
      <c r="I13" s="577"/>
      <c r="J13" s="577"/>
      <c r="K13" s="577"/>
      <c r="L13" s="577"/>
      <c r="M13" s="577"/>
      <c r="N13" s="577"/>
      <c r="O13" s="577"/>
      <c r="P13" s="577"/>
      <c r="Q13" s="577"/>
      <c r="R13" s="577"/>
      <c r="S13" s="577"/>
      <c r="T13" s="577"/>
      <c r="U13" s="577"/>
      <c r="V13" s="577"/>
      <c r="W13" s="577"/>
      <c r="X13" s="577"/>
      <c r="Y13" s="577"/>
      <c r="Z13" s="80"/>
      <c r="AA13" s="568"/>
      <c r="AB13" s="1849"/>
      <c r="AC13" s="1849"/>
      <c r="AD13" s="1849"/>
      <c r="AE13" s="1849"/>
      <c r="AF13" s="1849"/>
      <c r="AG13" s="1849"/>
      <c r="AH13" s="1849"/>
      <c r="AI13" s="1849"/>
      <c r="AJ13" s="1849"/>
      <c r="AK13" s="1849"/>
      <c r="AL13" s="942"/>
      <c r="AM13" s="66"/>
    </row>
    <row r="14" spans="1:44" ht="14.1" customHeight="1">
      <c r="A14" s="55"/>
      <c r="B14" s="1185"/>
      <c r="C14" s="713"/>
      <c r="D14" s="712"/>
      <c r="E14" s="712"/>
      <c r="F14" s="712"/>
      <c r="G14" s="712"/>
      <c r="H14" s="712"/>
      <c r="I14" s="712"/>
      <c r="J14" s="712"/>
      <c r="K14" s="712"/>
      <c r="L14" s="712"/>
      <c r="M14" s="712"/>
      <c r="N14" s="712"/>
      <c r="O14" s="712"/>
      <c r="P14" s="712"/>
      <c r="Q14" s="712"/>
      <c r="R14" s="712"/>
      <c r="S14" s="712"/>
      <c r="T14" s="712"/>
      <c r="U14" s="712"/>
      <c r="V14" s="712"/>
      <c r="W14" s="712"/>
      <c r="X14" s="712"/>
      <c r="Y14" s="712"/>
      <c r="Z14" s="80"/>
      <c r="AA14" s="551" t="s">
        <v>883</v>
      </c>
      <c r="AB14" s="1849" t="s">
        <v>884</v>
      </c>
      <c r="AC14" s="1849"/>
      <c r="AD14" s="1849"/>
      <c r="AE14" s="1849"/>
      <c r="AF14" s="1849"/>
      <c r="AG14" s="1849"/>
      <c r="AH14" s="1849"/>
      <c r="AI14" s="1849"/>
      <c r="AJ14" s="1849"/>
      <c r="AK14" s="1849"/>
      <c r="AL14" s="942"/>
      <c r="AM14" s="66"/>
    </row>
    <row r="15" spans="1:44" ht="14.1" customHeight="1">
      <c r="B15" s="4419" t="s">
        <v>455</v>
      </c>
      <c r="C15" s="4420"/>
      <c r="D15" s="2216" t="s">
        <v>605</v>
      </c>
      <c r="E15" s="2216"/>
      <c r="F15" s="2216"/>
      <c r="G15" s="2216"/>
      <c r="H15" s="2216"/>
      <c r="I15" s="2216"/>
      <c r="J15" s="2216"/>
      <c r="K15" s="2216"/>
      <c r="L15" s="2216"/>
      <c r="M15" s="2216"/>
      <c r="N15" s="2216"/>
      <c r="O15" s="2216"/>
      <c r="P15" s="2216"/>
      <c r="Q15" s="2216"/>
      <c r="R15" s="2216"/>
      <c r="S15" s="2216"/>
      <c r="T15" s="2216"/>
      <c r="U15" s="2216"/>
      <c r="V15" s="2216"/>
      <c r="W15" s="2216"/>
      <c r="X15" s="2216"/>
      <c r="Y15" s="2216"/>
      <c r="Z15" s="1111"/>
      <c r="AA15" s="568"/>
      <c r="AB15" s="1849"/>
      <c r="AC15" s="1849"/>
      <c r="AD15" s="1849"/>
      <c r="AE15" s="1849"/>
      <c r="AF15" s="1849"/>
      <c r="AG15" s="1849"/>
      <c r="AH15" s="1849"/>
      <c r="AI15" s="1849"/>
      <c r="AJ15" s="1849"/>
      <c r="AK15" s="1849"/>
      <c r="AL15" s="1180"/>
      <c r="AM15" s="66"/>
    </row>
    <row r="16" spans="1:44" ht="14.1" customHeight="1">
      <c r="A16" s="55"/>
      <c r="B16" s="61"/>
      <c r="C16" s="55"/>
      <c r="D16" s="1852" t="s">
        <v>285</v>
      </c>
      <c r="E16" s="1852"/>
      <c r="F16" s="1852"/>
      <c r="G16" s="1852"/>
      <c r="H16" s="1852"/>
      <c r="I16" s="1852"/>
      <c r="J16" s="1852"/>
      <c r="K16" s="1852"/>
      <c r="L16" s="1852"/>
      <c r="M16" s="1852"/>
      <c r="N16" s="1852"/>
      <c r="O16" s="1852"/>
      <c r="P16" s="1852"/>
      <c r="Q16" s="1852"/>
      <c r="R16" s="1852"/>
      <c r="S16" s="1852"/>
      <c r="T16" s="1852"/>
      <c r="U16" s="1852"/>
      <c r="V16" s="1852"/>
      <c r="W16" s="1852"/>
      <c r="X16" s="1852"/>
      <c r="Y16" s="1852"/>
      <c r="Z16" s="1182"/>
      <c r="AA16" s="553"/>
      <c r="AB16" s="1849"/>
      <c r="AC16" s="1849"/>
      <c r="AD16" s="1849"/>
      <c r="AE16" s="1849"/>
      <c r="AF16" s="1849"/>
      <c r="AG16" s="1849"/>
      <c r="AH16" s="1849"/>
      <c r="AI16" s="1849"/>
      <c r="AJ16" s="1849"/>
      <c r="AK16" s="1849"/>
      <c r="AL16" s="942"/>
      <c r="AM16" s="66"/>
    </row>
    <row r="17" spans="1:39" ht="14.1" customHeight="1">
      <c r="A17" s="55"/>
      <c r="B17" s="1183"/>
      <c r="C17" s="713"/>
      <c r="D17" s="531" t="s">
        <v>35</v>
      </c>
      <c r="E17" s="1852" t="s">
        <v>1467</v>
      </c>
      <c r="F17" s="1852"/>
      <c r="G17" s="1852"/>
      <c r="H17" s="1852"/>
      <c r="I17" s="1852"/>
      <c r="J17" s="1852"/>
      <c r="K17" s="1852"/>
      <c r="L17" s="1852"/>
      <c r="M17" s="1852"/>
      <c r="N17" s="1852"/>
      <c r="O17" s="1852"/>
      <c r="P17" s="1852"/>
      <c r="Q17" s="1852"/>
      <c r="R17" s="1852"/>
      <c r="S17" s="1852"/>
      <c r="T17" s="1852"/>
      <c r="U17" s="1852"/>
      <c r="V17" s="1852"/>
      <c r="W17" s="1852"/>
      <c r="X17" s="1852"/>
      <c r="Y17" s="1852"/>
      <c r="Z17" s="1182"/>
      <c r="AA17" s="553"/>
      <c r="AB17" s="1849"/>
      <c r="AC17" s="1849"/>
      <c r="AD17" s="1849"/>
      <c r="AE17" s="1849"/>
      <c r="AF17" s="1849"/>
      <c r="AG17" s="1849"/>
      <c r="AH17" s="1849"/>
      <c r="AI17" s="1849"/>
      <c r="AJ17" s="1849"/>
      <c r="AK17" s="1849"/>
      <c r="AL17" s="942"/>
      <c r="AM17" s="66"/>
    </row>
    <row r="18" spans="1:39" ht="14.1" customHeight="1">
      <c r="A18" s="55"/>
      <c r="B18" s="1181"/>
      <c r="C18" s="1186"/>
      <c r="Z18" s="713"/>
      <c r="AA18" s="551" t="s">
        <v>487</v>
      </c>
      <c r="AB18" s="1849" t="s">
        <v>286</v>
      </c>
      <c r="AC18" s="1849"/>
      <c r="AD18" s="1849"/>
      <c r="AE18" s="1849"/>
      <c r="AF18" s="1849"/>
      <c r="AG18" s="1849"/>
      <c r="AH18" s="1849"/>
      <c r="AI18" s="1849"/>
      <c r="AJ18" s="1849"/>
      <c r="AK18" s="1849"/>
      <c r="AL18" s="942"/>
      <c r="AM18" s="66"/>
    </row>
    <row r="19" spans="1:39" ht="14.1" customHeight="1">
      <c r="A19" s="55"/>
      <c r="B19" s="1181"/>
      <c r="C19" s="713"/>
      <c r="D19" s="531" t="s">
        <v>32</v>
      </c>
      <c r="E19" s="1899" t="s">
        <v>606</v>
      </c>
      <c r="F19" s="1899"/>
      <c r="G19" s="1899"/>
      <c r="H19" s="1899"/>
      <c r="I19" s="1899"/>
      <c r="J19" s="1899"/>
      <c r="K19" s="1899"/>
      <c r="L19" s="1899"/>
      <c r="M19" s="1899"/>
      <c r="N19" s="1899"/>
      <c r="O19" s="1899"/>
      <c r="P19" s="1899"/>
      <c r="Q19" s="1899"/>
      <c r="R19" s="1899"/>
      <c r="S19" s="1899"/>
      <c r="T19" s="1899"/>
      <c r="U19" s="1899"/>
      <c r="V19" s="1899"/>
      <c r="W19" s="1899"/>
      <c r="X19" s="1899"/>
      <c r="Y19" s="1899"/>
      <c r="Z19" s="79"/>
      <c r="AA19" s="1187"/>
      <c r="AB19" s="2984"/>
      <c r="AC19" s="2984"/>
      <c r="AD19" s="2984"/>
      <c r="AE19" s="2984"/>
      <c r="AF19" s="2984"/>
      <c r="AG19" s="2984"/>
      <c r="AH19" s="2984"/>
      <c r="AI19" s="2984"/>
      <c r="AJ19" s="2984"/>
      <c r="AK19" s="2984"/>
      <c r="AL19" s="942"/>
      <c r="AM19" s="66"/>
    </row>
    <row r="20" spans="1:39" ht="14.1" customHeight="1">
      <c r="A20" s="55"/>
      <c r="B20" s="1181"/>
      <c r="C20" s="713"/>
      <c r="D20" s="1767" t="s">
        <v>78</v>
      </c>
      <c r="E20" s="1768"/>
      <c r="F20" s="1768"/>
      <c r="G20" s="1768"/>
      <c r="H20" s="1768"/>
      <c r="I20" s="1768"/>
      <c r="J20" s="1767" t="s">
        <v>88</v>
      </c>
      <c r="K20" s="1768"/>
      <c r="L20" s="1768"/>
      <c r="M20" s="1768"/>
      <c r="N20" s="1767" t="s">
        <v>89</v>
      </c>
      <c r="O20" s="1768"/>
      <c r="P20" s="1768"/>
      <c r="Q20" s="1768"/>
      <c r="R20" s="1768"/>
      <c r="S20" s="1768"/>
      <c r="T20" s="1768"/>
      <c r="U20" s="1768"/>
      <c r="V20" s="1768"/>
      <c r="W20" s="4455" t="s">
        <v>90</v>
      </c>
      <c r="X20" s="4455"/>
      <c r="Y20" s="4455"/>
      <c r="Z20" s="4455"/>
      <c r="AA20" s="4455"/>
      <c r="AB20" s="4455"/>
      <c r="AC20" s="4455"/>
      <c r="AD20" s="4455"/>
      <c r="AE20" s="4455"/>
      <c r="AF20" s="4457" t="s">
        <v>1323</v>
      </c>
      <c r="AG20" s="4458"/>
      <c r="AH20" s="4458"/>
      <c r="AI20" s="4458"/>
      <c r="AJ20" s="4458"/>
      <c r="AK20" s="4459"/>
      <c r="AL20" s="942"/>
      <c r="AM20" s="66"/>
    </row>
    <row r="21" spans="1:39" ht="14.1" customHeight="1">
      <c r="A21" s="55"/>
      <c r="B21" s="66"/>
      <c r="D21" s="1874"/>
      <c r="E21" s="1607"/>
      <c r="F21" s="1607"/>
      <c r="G21" s="1607"/>
      <c r="H21" s="1607"/>
      <c r="I21" s="1607"/>
      <c r="J21" s="1625"/>
      <c r="K21" s="1626"/>
      <c r="L21" s="1626"/>
      <c r="M21" s="1626"/>
      <c r="N21" s="1625"/>
      <c r="O21" s="1626"/>
      <c r="P21" s="1626"/>
      <c r="Q21" s="1626"/>
      <c r="R21" s="1626"/>
      <c r="S21" s="1626"/>
      <c r="T21" s="1626"/>
      <c r="U21" s="1626"/>
      <c r="V21" s="1626"/>
      <c r="W21" s="4456"/>
      <c r="X21" s="4456"/>
      <c r="Y21" s="4456"/>
      <c r="Z21" s="4456"/>
      <c r="AA21" s="4456"/>
      <c r="AB21" s="4456"/>
      <c r="AC21" s="4456"/>
      <c r="AD21" s="4456"/>
      <c r="AE21" s="4456"/>
      <c r="AF21" s="4460"/>
      <c r="AG21" s="4461"/>
      <c r="AH21" s="4461"/>
      <c r="AI21" s="4461"/>
      <c r="AJ21" s="4461"/>
      <c r="AK21" s="4462"/>
      <c r="AL21" s="942"/>
      <c r="AM21" s="66"/>
    </row>
    <row r="22" spans="1:39" ht="14.1" customHeight="1">
      <c r="A22" s="55"/>
      <c r="B22" s="66"/>
      <c r="D22" s="4479"/>
      <c r="E22" s="4480"/>
      <c r="F22" s="4480"/>
      <c r="G22" s="4480"/>
      <c r="H22" s="4480"/>
      <c r="I22" s="4481"/>
      <c r="J22" s="2573"/>
      <c r="K22" s="2574"/>
      <c r="L22" s="2574"/>
      <c r="M22" s="2574"/>
      <c r="N22" s="4485"/>
      <c r="O22" s="4486"/>
      <c r="P22" s="4486"/>
      <c r="Q22" s="4486"/>
      <c r="R22" s="4486"/>
      <c r="S22" s="4486"/>
      <c r="T22" s="4486"/>
      <c r="U22" s="4486"/>
      <c r="V22" s="4486"/>
      <c r="W22" s="4489"/>
      <c r="X22" s="4489"/>
      <c r="Y22" s="4489"/>
      <c r="Z22" s="4489"/>
      <c r="AA22" s="4489"/>
      <c r="AB22" s="4489"/>
      <c r="AC22" s="4489"/>
      <c r="AD22" s="4489"/>
      <c r="AE22" s="4489"/>
      <c r="AF22" s="4491"/>
      <c r="AG22" s="4298"/>
      <c r="AH22" s="4298"/>
      <c r="AI22" s="4298"/>
      <c r="AJ22" s="4298"/>
      <c r="AK22" s="4299"/>
      <c r="AL22" s="942"/>
      <c r="AM22" s="66"/>
    </row>
    <row r="23" spans="1:39" ht="14.1" customHeight="1">
      <c r="A23" s="55"/>
      <c r="B23" s="66"/>
      <c r="D23" s="4482"/>
      <c r="E23" s="4483"/>
      <c r="F23" s="4483"/>
      <c r="G23" s="4483"/>
      <c r="H23" s="4483"/>
      <c r="I23" s="4484"/>
      <c r="J23" s="2962"/>
      <c r="K23" s="2963"/>
      <c r="L23" s="2963"/>
      <c r="M23" s="2963"/>
      <c r="N23" s="4487"/>
      <c r="O23" s="4488"/>
      <c r="P23" s="4488"/>
      <c r="Q23" s="4488"/>
      <c r="R23" s="4488"/>
      <c r="S23" s="4488"/>
      <c r="T23" s="4488"/>
      <c r="U23" s="4488"/>
      <c r="V23" s="4488"/>
      <c r="W23" s="4490"/>
      <c r="X23" s="4490"/>
      <c r="Y23" s="4490"/>
      <c r="Z23" s="4490"/>
      <c r="AA23" s="4490"/>
      <c r="AB23" s="4490"/>
      <c r="AC23" s="4490"/>
      <c r="AD23" s="4490"/>
      <c r="AE23" s="4490"/>
      <c r="AF23" s="4492"/>
      <c r="AG23" s="4493"/>
      <c r="AH23" s="4493"/>
      <c r="AI23" s="4493"/>
      <c r="AJ23" s="4493"/>
      <c r="AK23" s="4494"/>
      <c r="AL23" s="942"/>
      <c r="AM23" s="66"/>
    </row>
    <row r="24" spans="1:39" ht="14.1" customHeight="1">
      <c r="A24" s="55"/>
      <c r="B24" s="66"/>
      <c r="D24" s="4463"/>
      <c r="E24" s="4464"/>
      <c r="F24" s="4464"/>
      <c r="G24" s="4464"/>
      <c r="H24" s="4464"/>
      <c r="I24" s="4465"/>
      <c r="J24" s="2977"/>
      <c r="K24" s="2978"/>
      <c r="L24" s="2978"/>
      <c r="M24" s="2978"/>
      <c r="N24" s="4469"/>
      <c r="O24" s="4470"/>
      <c r="P24" s="4470"/>
      <c r="Q24" s="4470"/>
      <c r="R24" s="4470"/>
      <c r="S24" s="4470"/>
      <c r="T24" s="4470"/>
      <c r="U24" s="4470"/>
      <c r="V24" s="4470"/>
      <c r="W24" s="4473"/>
      <c r="X24" s="4473"/>
      <c r="Y24" s="4473"/>
      <c r="Z24" s="4473"/>
      <c r="AA24" s="4473"/>
      <c r="AB24" s="4473"/>
      <c r="AC24" s="4473"/>
      <c r="AD24" s="4473"/>
      <c r="AE24" s="4473"/>
      <c r="AF24" s="4475"/>
      <c r="AG24" s="4476"/>
      <c r="AH24" s="4476"/>
      <c r="AI24" s="4476"/>
      <c r="AJ24" s="4476"/>
      <c r="AK24" s="4477"/>
      <c r="AL24" s="942"/>
      <c r="AM24" s="66"/>
    </row>
    <row r="25" spans="1:39" ht="14.1" customHeight="1">
      <c r="A25" s="55"/>
      <c r="B25" s="66"/>
      <c r="D25" s="4466"/>
      <c r="E25" s="4467"/>
      <c r="F25" s="4467"/>
      <c r="G25" s="4467"/>
      <c r="H25" s="4467"/>
      <c r="I25" s="4468"/>
      <c r="J25" s="2576"/>
      <c r="K25" s="2577"/>
      <c r="L25" s="2577"/>
      <c r="M25" s="2577"/>
      <c r="N25" s="4471"/>
      <c r="O25" s="4472"/>
      <c r="P25" s="4472"/>
      <c r="Q25" s="4472"/>
      <c r="R25" s="4472"/>
      <c r="S25" s="4472"/>
      <c r="T25" s="4472"/>
      <c r="U25" s="4472"/>
      <c r="V25" s="4472"/>
      <c r="W25" s="4474"/>
      <c r="X25" s="4474"/>
      <c r="Y25" s="4474"/>
      <c r="Z25" s="4474"/>
      <c r="AA25" s="4474"/>
      <c r="AB25" s="4474"/>
      <c r="AC25" s="4474"/>
      <c r="AD25" s="4474"/>
      <c r="AE25" s="4474"/>
      <c r="AF25" s="4478"/>
      <c r="AG25" s="4310"/>
      <c r="AH25" s="4310"/>
      <c r="AI25" s="4310"/>
      <c r="AJ25" s="4310"/>
      <c r="AK25" s="4311"/>
      <c r="AL25" s="942"/>
      <c r="AM25" s="66"/>
    </row>
    <row r="26" spans="1:39" ht="14.1" customHeight="1">
      <c r="A26" s="55"/>
      <c r="B26" s="1181"/>
      <c r="C26" s="713"/>
      <c r="D26" s="713"/>
      <c r="E26" s="713"/>
      <c r="F26" s="713"/>
      <c r="G26" s="713"/>
      <c r="H26" s="713"/>
      <c r="I26" s="713"/>
      <c r="J26" s="713"/>
      <c r="K26" s="713"/>
      <c r="L26" s="713"/>
      <c r="M26" s="713"/>
      <c r="N26" s="713"/>
      <c r="O26" s="713"/>
      <c r="P26" s="713"/>
      <c r="Q26" s="713"/>
      <c r="R26" s="713"/>
      <c r="S26" s="713"/>
      <c r="T26" s="713"/>
      <c r="U26" s="713"/>
      <c r="V26" s="713"/>
      <c r="W26" s="713"/>
      <c r="X26" s="713"/>
      <c r="Y26" s="713"/>
      <c r="Z26" s="713"/>
      <c r="AA26" s="1188"/>
      <c r="AB26" s="713"/>
      <c r="AC26" s="713"/>
      <c r="AD26" s="713"/>
      <c r="AE26" s="713"/>
      <c r="AF26" s="713"/>
      <c r="AG26" s="713"/>
      <c r="AH26" s="713"/>
      <c r="AI26" s="713"/>
      <c r="AJ26" s="713"/>
      <c r="AK26" s="713"/>
      <c r="AL26" s="942"/>
      <c r="AM26" s="66"/>
    </row>
    <row r="27" spans="1:39" ht="14.1" customHeight="1">
      <c r="A27" s="55"/>
      <c r="B27" s="4419" t="s">
        <v>430</v>
      </c>
      <c r="C27" s="4420"/>
      <c r="D27" s="2216" t="s">
        <v>818</v>
      </c>
      <c r="E27" s="2216"/>
      <c r="F27" s="2216"/>
      <c r="G27" s="2216"/>
      <c r="H27" s="2216"/>
      <c r="I27" s="2216"/>
      <c r="J27" s="2216"/>
      <c r="K27" s="2216"/>
      <c r="L27" s="2216"/>
      <c r="M27" s="2216"/>
      <c r="N27" s="2216"/>
      <c r="O27" s="2216"/>
      <c r="P27" s="2216"/>
      <c r="Q27" s="2216"/>
      <c r="R27" s="2216"/>
      <c r="S27" s="2216"/>
      <c r="T27" s="2216"/>
      <c r="U27" s="2216"/>
      <c r="V27" s="2216"/>
      <c r="W27" s="2216"/>
      <c r="X27" s="2216"/>
      <c r="Y27" s="2216"/>
      <c r="Z27" s="713"/>
      <c r="AA27" s="551" t="s">
        <v>15</v>
      </c>
      <c r="AB27" s="1849" t="s">
        <v>567</v>
      </c>
      <c r="AC27" s="1849"/>
      <c r="AD27" s="1849"/>
      <c r="AE27" s="1849"/>
      <c r="AF27" s="1849"/>
      <c r="AG27" s="1849"/>
      <c r="AH27" s="1849"/>
      <c r="AI27" s="1849"/>
      <c r="AJ27" s="1849"/>
      <c r="AK27" s="1849"/>
      <c r="AL27" s="942"/>
      <c r="AM27" s="66"/>
    </row>
    <row r="28" spans="1:39" ht="14.1" customHeight="1">
      <c r="A28" s="55"/>
      <c r="B28" s="61"/>
      <c r="C28" s="565"/>
      <c r="D28" s="531" t="s">
        <v>35</v>
      </c>
      <c r="E28" s="1852" t="s">
        <v>1664</v>
      </c>
      <c r="F28" s="1852"/>
      <c r="G28" s="1852"/>
      <c r="H28" s="1852"/>
      <c r="I28" s="1852"/>
      <c r="J28" s="1852"/>
      <c r="K28" s="1852"/>
      <c r="L28" s="1852"/>
      <c r="M28" s="1852"/>
      <c r="N28" s="1852"/>
      <c r="O28" s="1852"/>
      <c r="P28" s="1852"/>
      <c r="Q28" s="1852"/>
      <c r="R28" s="1852"/>
      <c r="S28" s="1852"/>
      <c r="T28" s="1852"/>
      <c r="U28" s="1852"/>
      <c r="V28" s="1852"/>
      <c r="W28" s="1852"/>
      <c r="X28" s="1852"/>
      <c r="Y28" s="1852"/>
      <c r="Z28" s="1852"/>
      <c r="AA28" s="68"/>
      <c r="AB28" s="1849"/>
      <c r="AC28" s="1849"/>
      <c r="AD28" s="1849"/>
      <c r="AE28" s="1849"/>
      <c r="AF28" s="1849"/>
      <c r="AG28" s="1849"/>
      <c r="AH28" s="1849"/>
      <c r="AI28" s="1849"/>
      <c r="AJ28" s="1849"/>
      <c r="AK28" s="1849"/>
      <c r="AL28" s="942"/>
      <c r="AM28" s="66"/>
    </row>
    <row r="29" spans="1:39" ht="14.1" customHeight="1">
      <c r="A29" s="55"/>
      <c r="B29" s="61"/>
      <c r="C29" s="565"/>
      <c r="D29" s="531"/>
      <c r="E29" s="55"/>
      <c r="F29" s="55"/>
      <c r="G29" s="55"/>
      <c r="H29" s="55"/>
      <c r="I29" s="55"/>
      <c r="J29" s="55"/>
      <c r="K29" s="55"/>
      <c r="L29" s="55"/>
      <c r="M29" s="55"/>
      <c r="N29" s="55"/>
      <c r="O29" s="55"/>
      <c r="P29" s="55"/>
      <c r="Q29" s="55"/>
      <c r="R29" s="55"/>
      <c r="S29" s="55"/>
      <c r="T29" s="55"/>
      <c r="U29" s="55"/>
      <c r="V29" s="55"/>
      <c r="W29" s="55"/>
      <c r="X29" s="55"/>
      <c r="Y29" s="55"/>
      <c r="Z29" s="55"/>
      <c r="AA29" s="68"/>
      <c r="AB29" s="630"/>
      <c r="AC29" s="630"/>
      <c r="AD29" s="630"/>
      <c r="AE29" s="630"/>
      <c r="AF29" s="630"/>
      <c r="AG29" s="630"/>
      <c r="AH29" s="630"/>
      <c r="AI29" s="630"/>
      <c r="AJ29" s="630"/>
      <c r="AK29" s="630"/>
      <c r="AL29" s="942"/>
      <c r="AM29" s="66"/>
    </row>
    <row r="30" spans="1:39" ht="14.1" customHeight="1">
      <c r="A30" s="55"/>
      <c r="B30" s="61"/>
      <c r="C30" s="565"/>
      <c r="D30" s="531"/>
      <c r="E30" s="55"/>
      <c r="F30" s="55"/>
      <c r="G30" s="55"/>
      <c r="H30" s="55"/>
      <c r="I30" s="55"/>
      <c r="J30" s="55"/>
      <c r="K30" s="55"/>
      <c r="L30" s="55"/>
      <c r="M30" s="55"/>
      <c r="N30" s="55"/>
      <c r="O30" s="55"/>
      <c r="P30" s="55"/>
      <c r="Q30" s="55"/>
      <c r="R30" s="55"/>
      <c r="S30" s="55"/>
      <c r="T30" s="55"/>
      <c r="U30" s="55"/>
      <c r="V30" s="55"/>
      <c r="W30" s="55"/>
      <c r="X30" s="55"/>
      <c r="Y30" s="55"/>
      <c r="Z30" s="55"/>
      <c r="AA30" s="68"/>
      <c r="AB30" s="630"/>
      <c r="AC30" s="630"/>
      <c r="AD30" s="630"/>
      <c r="AE30" s="630"/>
      <c r="AF30" s="630"/>
      <c r="AG30" s="630"/>
      <c r="AH30" s="630"/>
      <c r="AI30" s="630"/>
      <c r="AJ30" s="630"/>
      <c r="AK30" s="630"/>
      <c r="AL30" s="942"/>
      <c r="AM30" s="66"/>
    </row>
    <row r="31" spans="1:39" ht="14.1" customHeight="1">
      <c r="A31" s="55"/>
      <c r="B31" s="61"/>
      <c r="C31" s="565"/>
      <c r="D31" s="531" t="s">
        <v>32</v>
      </c>
      <c r="E31" s="1852" t="s">
        <v>607</v>
      </c>
      <c r="F31" s="1852"/>
      <c r="G31" s="1852"/>
      <c r="H31" s="1852"/>
      <c r="I31" s="1852"/>
      <c r="J31" s="1852"/>
      <c r="K31" s="1852"/>
      <c r="L31" s="1852"/>
      <c r="M31" s="1852"/>
      <c r="N31" s="1852"/>
      <c r="O31" s="1852"/>
      <c r="P31" s="1852"/>
      <c r="Q31" s="1852"/>
      <c r="R31" s="1852"/>
      <c r="S31" s="1852"/>
      <c r="T31" s="1852"/>
      <c r="U31" s="1852"/>
      <c r="V31" s="1852"/>
      <c r="W31" s="1852"/>
      <c r="X31" s="1852"/>
      <c r="Y31" s="1852"/>
      <c r="Z31" s="1852"/>
      <c r="AA31" s="68"/>
      <c r="AB31" s="630"/>
      <c r="AC31" s="630"/>
      <c r="AD31" s="630"/>
      <c r="AE31" s="630"/>
      <c r="AF31" s="630"/>
      <c r="AG31" s="630"/>
      <c r="AH31" s="630"/>
      <c r="AI31" s="630"/>
      <c r="AJ31" s="630"/>
      <c r="AK31" s="630"/>
      <c r="AL31" s="942"/>
      <c r="AM31" s="66"/>
    </row>
    <row r="32" spans="1:39" ht="14.1" customHeight="1">
      <c r="A32" s="55"/>
      <c r="B32" s="61"/>
      <c r="C32" s="713"/>
      <c r="D32" s="1767"/>
      <c r="E32" s="1768"/>
      <c r="F32" s="1768"/>
      <c r="G32" s="1768"/>
      <c r="H32" s="1768"/>
      <c r="I32" s="1768"/>
      <c r="J32" s="1768"/>
      <c r="K32" s="1769"/>
      <c r="L32" s="1751" t="s">
        <v>608</v>
      </c>
      <c r="M32" s="1752"/>
      <c r="N32" s="1752"/>
      <c r="O32" s="1752"/>
      <c r="P32" s="1752"/>
      <c r="Q32" s="1752"/>
      <c r="R32" s="1752"/>
      <c r="S32" s="1751" t="s">
        <v>609</v>
      </c>
      <c r="T32" s="1752"/>
      <c r="U32" s="1752"/>
      <c r="V32" s="1752"/>
      <c r="W32" s="1752"/>
      <c r="X32" s="1752"/>
      <c r="Y32" s="1753"/>
      <c r="Z32" s="713"/>
      <c r="AA32" s="1188"/>
      <c r="AB32" s="1849" t="s">
        <v>755</v>
      </c>
      <c r="AC32" s="1849"/>
      <c r="AD32" s="1849"/>
      <c r="AE32" s="1849"/>
      <c r="AF32" s="1849"/>
      <c r="AG32" s="1849"/>
      <c r="AH32" s="1849"/>
      <c r="AI32" s="1849"/>
      <c r="AJ32" s="1849"/>
      <c r="AK32" s="1849"/>
      <c r="AL32" s="942"/>
      <c r="AM32" s="66"/>
    </row>
    <row r="33" spans="1:39" ht="14.1" customHeight="1">
      <c r="A33" s="55"/>
      <c r="B33" s="1164"/>
      <c r="C33" s="565"/>
      <c r="D33" s="1625"/>
      <c r="E33" s="1626"/>
      <c r="F33" s="1626"/>
      <c r="G33" s="1626"/>
      <c r="H33" s="1626"/>
      <c r="I33" s="1626"/>
      <c r="J33" s="1626"/>
      <c r="K33" s="1770"/>
      <c r="L33" s="1751" t="s">
        <v>124</v>
      </c>
      <c r="M33" s="1752"/>
      <c r="N33" s="1752"/>
      <c r="O33" s="1753"/>
      <c r="P33" s="1751" t="s">
        <v>128</v>
      </c>
      <c r="Q33" s="1752"/>
      <c r="R33" s="1753"/>
      <c r="S33" s="1751" t="s">
        <v>124</v>
      </c>
      <c r="T33" s="1752"/>
      <c r="U33" s="1752"/>
      <c r="V33" s="1753"/>
      <c r="W33" s="1751" t="s">
        <v>128</v>
      </c>
      <c r="X33" s="1752"/>
      <c r="Y33" s="1753"/>
      <c r="Z33" s="713"/>
      <c r="AA33" s="1188"/>
      <c r="AB33" s="1849"/>
      <c r="AC33" s="1849"/>
      <c r="AD33" s="1849"/>
      <c r="AE33" s="1849"/>
      <c r="AF33" s="1849"/>
      <c r="AG33" s="1849"/>
      <c r="AH33" s="1849"/>
      <c r="AI33" s="1849"/>
      <c r="AJ33" s="1849"/>
      <c r="AK33" s="1849"/>
      <c r="AL33" s="942"/>
      <c r="AM33" s="66"/>
    </row>
    <row r="34" spans="1:39" ht="14.1" customHeight="1">
      <c r="A34" s="55"/>
      <c r="B34" s="1164"/>
      <c r="C34" s="565"/>
      <c r="D34" s="1767" t="s">
        <v>120</v>
      </c>
      <c r="E34" s="1768"/>
      <c r="F34" s="1768"/>
      <c r="G34" s="1768"/>
      <c r="H34" s="1768"/>
      <c r="I34" s="1768"/>
      <c r="J34" s="1768"/>
      <c r="K34" s="1769"/>
      <c r="L34" s="4495"/>
      <c r="M34" s="4496"/>
      <c r="N34" s="4496"/>
      <c r="O34" s="4497"/>
      <c r="P34" s="4501"/>
      <c r="Q34" s="4502"/>
      <c r="R34" s="4503"/>
      <c r="S34" s="4495"/>
      <c r="T34" s="4496"/>
      <c r="U34" s="4496"/>
      <c r="V34" s="4497"/>
      <c r="W34" s="4501"/>
      <c r="X34" s="4502"/>
      <c r="Y34" s="4503"/>
      <c r="Z34" s="713"/>
      <c r="AA34" s="1188"/>
      <c r="AB34" s="1849"/>
      <c r="AC34" s="1849"/>
      <c r="AD34" s="1849"/>
      <c r="AE34" s="1849"/>
      <c r="AF34" s="1849"/>
      <c r="AG34" s="1849"/>
      <c r="AH34" s="1849"/>
      <c r="AI34" s="1849"/>
      <c r="AJ34" s="1849"/>
      <c r="AK34" s="1849"/>
      <c r="AL34" s="942"/>
      <c r="AM34" s="66"/>
    </row>
    <row r="35" spans="1:39" ht="14.1" customHeight="1">
      <c r="A35" s="55"/>
      <c r="B35" s="61"/>
      <c r="C35" s="713"/>
      <c r="D35" s="2307"/>
      <c r="E35" s="1723"/>
      <c r="F35" s="1723"/>
      <c r="G35" s="1723"/>
      <c r="H35" s="1723"/>
      <c r="I35" s="1723"/>
      <c r="J35" s="1723"/>
      <c r="K35" s="1724"/>
      <c r="L35" s="4498"/>
      <c r="M35" s="4499"/>
      <c r="N35" s="4499"/>
      <c r="O35" s="4500"/>
      <c r="P35" s="4504"/>
      <c r="Q35" s="4505"/>
      <c r="R35" s="4506"/>
      <c r="S35" s="4498"/>
      <c r="T35" s="4499"/>
      <c r="U35" s="4499"/>
      <c r="V35" s="4500"/>
      <c r="W35" s="4504"/>
      <c r="X35" s="4505"/>
      <c r="Y35" s="4506"/>
      <c r="Z35" s="713"/>
      <c r="AA35" s="568" t="s">
        <v>15</v>
      </c>
      <c r="AB35" s="4140" t="s">
        <v>1154</v>
      </c>
      <c r="AC35" s="4140"/>
      <c r="AD35" s="4140"/>
      <c r="AE35" s="4140"/>
      <c r="AF35" s="4140"/>
      <c r="AG35" s="4140"/>
      <c r="AH35" s="4140"/>
      <c r="AI35" s="4140"/>
      <c r="AJ35" s="4140"/>
      <c r="AK35" s="4140"/>
      <c r="AL35" s="942"/>
      <c r="AM35" s="66"/>
    </row>
    <row r="36" spans="1:39" ht="14.1" customHeight="1">
      <c r="A36" s="55"/>
      <c r="B36" s="61"/>
      <c r="C36" s="713"/>
      <c r="D36" s="2305" t="s">
        <v>121</v>
      </c>
      <c r="E36" s="1739"/>
      <c r="F36" s="1739"/>
      <c r="G36" s="1739"/>
      <c r="H36" s="1739"/>
      <c r="I36" s="1739"/>
      <c r="J36" s="1739"/>
      <c r="K36" s="1740"/>
      <c r="L36" s="4507"/>
      <c r="M36" s="4508"/>
      <c r="N36" s="4508"/>
      <c r="O36" s="4509"/>
      <c r="P36" s="4510"/>
      <c r="Q36" s="4511"/>
      <c r="R36" s="4512"/>
      <c r="S36" s="4507"/>
      <c r="T36" s="4508"/>
      <c r="U36" s="4508"/>
      <c r="V36" s="4509"/>
      <c r="W36" s="4510"/>
      <c r="X36" s="4511"/>
      <c r="Y36" s="4512"/>
      <c r="Z36" s="713"/>
      <c r="AA36" s="551" t="s">
        <v>15</v>
      </c>
      <c r="AB36" s="1849" t="s">
        <v>976</v>
      </c>
      <c r="AC36" s="1849"/>
      <c r="AD36" s="1849"/>
      <c r="AE36" s="1849"/>
      <c r="AF36" s="1849"/>
      <c r="AG36" s="1849"/>
      <c r="AH36" s="1849"/>
      <c r="AI36" s="1849"/>
      <c r="AJ36" s="1849"/>
      <c r="AK36" s="1849"/>
      <c r="AL36" s="942"/>
      <c r="AM36" s="66"/>
    </row>
    <row r="37" spans="1:39" ht="14.1" customHeight="1">
      <c r="A37" s="55"/>
      <c r="B37" s="1183"/>
      <c r="C37" s="713"/>
      <c r="D37" s="2307"/>
      <c r="E37" s="1723"/>
      <c r="F37" s="1723"/>
      <c r="G37" s="1723"/>
      <c r="H37" s="1723"/>
      <c r="I37" s="1723"/>
      <c r="J37" s="1723"/>
      <c r="K37" s="1724"/>
      <c r="L37" s="4507"/>
      <c r="M37" s="4508"/>
      <c r="N37" s="4508"/>
      <c r="O37" s="4509"/>
      <c r="P37" s="4510"/>
      <c r="Q37" s="4511"/>
      <c r="R37" s="4512"/>
      <c r="S37" s="4507"/>
      <c r="T37" s="4508"/>
      <c r="U37" s="4508"/>
      <c r="V37" s="4509"/>
      <c r="W37" s="4510"/>
      <c r="X37" s="4511"/>
      <c r="Y37" s="4512"/>
      <c r="Z37" s="713"/>
      <c r="AA37" s="551"/>
      <c r="AB37" s="1849"/>
      <c r="AC37" s="1849"/>
      <c r="AD37" s="1849"/>
      <c r="AE37" s="1849"/>
      <c r="AF37" s="1849"/>
      <c r="AG37" s="1849"/>
      <c r="AH37" s="1849"/>
      <c r="AI37" s="1849"/>
      <c r="AJ37" s="1849"/>
      <c r="AK37" s="1849"/>
      <c r="AL37" s="942"/>
    </row>
    <row r="38" spans="1:39" ht="14.1" customHeight="1">
      <c r="A38" s="55"/>
      <c r="B38" s="1183"/>
      <c r="C38" s="713"/>
      <c r="D38" s="2305" t="s">
        <v>122</v>
      </c>
      <c r="E38" s="1739"/>
      <c r="F38" s="1739"/>
      <c r="G38" s="1739"/>
      <c r="H38" s="1739"/>
      <c r="I38" s="1739"/>
      <c r="J38" s="1739"/>
      <c r="K38" s="1740"/>
      <c r="L38" s="4507"/>
      <c r="M38" s="4508"/>
      <c r="N38" s="4508"/>
      <c r="O38" s="4509"/>
      <c r="P38" s="4510"/>
      <c r="Q38" s="4511"/>
      <c r="R38" s="4512"/>
      <c r="S38" s="4507"/>
      <c r="T38" s="4508"/>
      <c r="U38" s="4508"/>
      <c r="V38" s="4509"/>
      <c r="W38" s="4510"/>
      <c r="X38" s="4511"/>
      <c r="Y38" s="4512"/>
      <c r="Z38" s="713"/>
      <c r="AA38" s="68"/>
      <c r="AB38" s="1849"/>
      <c r="AC38" s="1849"/>
      <c r="AD38" s="1849"/>
      <c r="AE38" s="1849"/>
      <c r="AF38" s="1849"/>
      <c r="AG38" s="1849"/>
      <c r="AH38" s="1849"/>
      <c r="AI38" s="1849"/>
      <c r="AJ38" s="1849"/>
      <c r="AK38" s="1849"/>
      <c r="AL38" s="942"/>
    </row>
    <row r="39" spans="1:39" ht="14.1" customHeight="1">
      <c r="A39" s="55"/>
      <c r="B39" s="61"/>
      <c r="C39" s="713"/>
      <c r="D39" s="2307"/>
      <c r="E39" s="1723"/>
      <c r="F39" s="1723"/>
      <c r="G39" s="1723"/>
      <c r="H39" s="1723"/>
      <c r="I39" s="1723"/>
      <c r="J39" s="1723"/>
      <c r="K39" s="1724"/>
      <c r="L39" s="4507"/>
      <c r="M39" s="4508"/>
      <c r="N39" s="4508"/>
      <c r="O39" s="4509"/>
      <c r="P39" s="4510"/>
      <c r="Q39" s="4511"/>
      <c r="R39" s="4512"/>
      <c r="S39" s="4507"/>
      <c r="T39" s="4508"/>
      <c r="U39" s="4508"/>
      <c r="V39" s="4509"/>
      <c r="W39" s="4510"/>
      <c r="X39" s="4511"/>
      <c r="Y39" s="4512"/>
      <c r="Z39" s="713"/>
      <c r="AA39" s="68"/>
      <c r="AB39" s="1849"/>
      <c r="AC39" s="1849"/>
      <c r="AD39" s="1849"/>
      <c r="AE39" s="1849"/>
      <c r="AF39" s="1849"/>
      <c r="AG39" s="1849"/>
      <c r="AH39" s="1849"/>
      <c r="AI39" s="1849"/>
      <c r="AJ39" s="1849"/>
      <c r="AK39" s="1849"/>
      <c r="AL39" s="942"/>
    </row>
    <row r="40" spans="1:39" ht="14.1" customHeight="1">
      <c r="A40" s="55"/>
      <c r="B40" s="61"/>
      <c r="C40" s="713"/>
      <c r="D40" s="4513" t="s">
        <v>123</v>
      </c>
      <c r="E40" s="4514"/>
      <c r="F40" s="4514"/>
      <c r="G40" s="4514"/>
      <c r="H40" s="4514"/>
      <c r="I40" s="4514"/>
      <c r="J40" s="4514"/>
      <c r="K40" s="4515"/>
      <c r="L40" s="4498"/>
      <c r="M40" s="4499"/>
      <c r="N40" s="4499"/>
      <c r="O40" s="4500"/>
      <c r="P40" s="4504"/>
      <c r="Q40" s="4505"/>
      <c r="R40" s="4506"/>
      <c r="S40" s="4498"/>
      <c r="T40" s="4499"/>
      <c r="U40" s="4499"/>
      <c r="V40" s="4500"/>
      <c r="W40" s="4504"/>
      <c r="X40" s="4505"/>
      <c r="Y40" s="4506"/>
      <c r="Z40" s="713"/>
      <c r="AA40" s="551" t="s">
        <v>15</v>
      </c>
      <c r="AB40" s="1849" t="s">
        <v>1155</v>
      </c>
      <c r="AC40" s="1849"/>
      <c r="AD40" s="1849"/>
      <c r="AE40" s="1849"/>
      <c r="AF40" s="1849"/>
      <c r="AG40" s="1849"/>
      <c r="AH40" s="1849"/>
      <c r="AI40" s="1849"/>
      <c r="AJ40" s="1849"/>
      <c r="AK40" s="1849"/>
      <c r="AL40" s="942"/>
    </row>
    <row r="41" spans="1:39" ht="14.1" customHeight="1">
      <c r="A41" s="55"/>
      <c r="B41" s="61"/>
      <c r="D41" s="1189" t="s">
        <v>27</v>
      </c>
      <c r="E41" s="2395"/>
      <c r="F41" s="2395"/>
      <c r="G41" s="2395"/>
      <c r="H41" s="2395"/>
      <c r="I41" s="2395"/>
      <c r="J41" s="2395"/>
      <c r="K41" s="1190" t="s">
        <v>140</v>
      </c>
      <c r="L41" s="4516"/>
      <c r="M41" s="4517"/>
      <c r="N41" s="4517"/>
      <c r="O41" s="4518"/>
      <c r="P41" s="4519"/>
      <c r="Q41" s="4520"/>
      <c r="R41" s="4521"/>
      <c r="S41" s="4516"/>
      <c r="T41" s="4517"/>
      <c r="U41" s="4517"/>
      <c r="V41" s="4518"/>
      <c r="W41" s="4519"/>
      <c r="X41" s="4520"/>
      <c r="Y41" s="4521"/>
      <c r="Z41" s="713"/>
      <c r="AA41" s="68"/>
      <c r="AB41" s="1849"/>
      <c r="AC41" s="1849"/>
      <c r="AD41" s="1849"/>
      <c r="AE41" s="1849"/>
      <c r="AF41" s="1849"/>
      <c r="AG41" s="1849"/>
      <c r="AH41" s="1849"/>
      <c r="AI41" s="1849"/>
      <c r="AJ41" s="1849"/>
      <c r="AK41" s="1849"/>
      <c r="AL41" s="942"/>
    </row>
    <row r="42" spans="1:39" ht="14.1" customHeight="1">
      <c r="A42" s="55"/>
      <c r="B42" s="66"/>
      <c r="Z42" s="62"/>
      <c r="AL42" s="942"/>
    </row>
    <row r="43" spans="1:39" ht="14.1" customHeight="1">
      <c r="A43" s="55"/>
      <c r="B43" s="66"/>
      <c r="D43" s="561" t="s">
        <v>38</v>
      </c>
      <c r="E43" s="4421" t="s">
        <v>819</v>
      </c>
      <c r="F43" s="4421"/>
      <c r="G43" s="4421"/>
      <c r="H43" s="4421"/>
      <c r="I43" s="4421"/>
      <c r="J43" s="4421"/>
      <c r="K43" s="4421"/>
      <c r="L43" s="4421"/>
      <c r="M43" s="4421"/>
      <c r="N43" s="4421"/>
      <c r="O43" s="4421"/>
      <c r="P43" s="4421"/>
      <c r="Q43" s="4421"/>
      <c r="R43" s="4421"/>
      <c r="S43" s="4421"/>
      <c r="T43" s="4421"/>
      <c r="U43" s="4421"/>
      <c r="V43" s="4421"/>
      <c r="W43" s="4421"/>
      <c r="X43" s="4421"/>
      <c r="Y43" s="4421"/>
      <c r="Z43" s="705"/>
      <c r="AA43" s="71"/>
      <c r="AB43" s="67"/>
      <c r="AC43" s="67"/>
      <c r="AD43" s="67"/>
      <c r="AE43" s="67"/>
      <c r="AF43" s="67"/>
      <c r="AG43" s="67"/>
      <c r="AH43" s="67"/>
      <c r="AI43" s="67"/>
      <c r="AJ43" s="67"/>
      <c r="AK43" s="67"/>
      <c r="AL43" s="942"/>
    </row>
    <row r="44" spans="1:39" ht="14.1" customHeight="1">
      <c r="A44" s="55"/>
      <c r="B44" s="66"/>
      <c r="E44" s="562"/>
      <c r="F44" s="562"/>
      <c r="G44" s="562"/>
      <c r="H44" s="562"/>
      <c r="I44" s="562"/>
      <c r="J44" s="562"/>
      <c r="K44" s="562"/>
      <c r="L44" s="562"/>
      <c r="M44" s="562"/>
      <c r="N44" s="562"/>
      <c r="O44" s="562"/>
      <c r="P44" s="562"/>
      <c r="Q44" s="562"/>
      <c r="R44" s="562"/>
      <c r="S44" s="562"/>
      <c r="T44" s="562"/>
      <c r="U44" s="562"/>
      <c r="V44" s="562"/>
      <c r="W44" s="562"/>
      <c r="X44" s="562"/>
      <c r="Y44" s="562"/>
      <c r="Z44" s="562"/>
      <c r="AA44" s="1188"/>
      <c r="AB44" s="713"/>
      <c r="AC44" s="713"/>
      <c r="AD44" s="713"/>
      <c r="AE44" s="67"/>
      <c r="AF44" s="67"/>
      <c r="AG44" s="67"/>
      <c r="AH44" s="67"/>
      <c r="AI44" s="67"/>
      <c r="AJ44" s="67"/>
      <c r="AK44" s="67"/>
      <c r="AL44" s="942"/>
    </row>
    <row r="45" spans="1:39" ht="14.1" customHeight="1">
      <c r="A45" s="55"/>
      <c r="B45" s="66"/>
      <c r="D45" s="561" t="s">
        <v>580</v>
      </c>
      <c r="E45" s="2216" t="s">
        <v>1324</v>
      </c>
      <c r="F45" s="2216"/>
      <c r="G45" s="2216"/>
      <c r="H45" s="2216"/>
      <c r="I45" s="2216"/>
      <c r="J45" s="2216"/>
      <c r="K45" s="2216"/>
      <c r="L45" s="2216"/>
      <c r="M45" s="2216"/>
      <c r="N45" s="2216"/>
      <c r="O45" s="2216"/>
      <c r="P45" s="2216"/>
      <c r="Q45" s="2216"/>
      <c r="R45" s="2216"/>
      <c r="S45" s="2216"/>
      <c r="T45" s="2216"/>
      <c r="U45" s="2216"/>
      <c r="V45" s="2216"/>
      <c r="W45" s="2216"/>
      <c r="X45" s="2216"/>
      <c r="Y45" s="2216"/>
      <c r="Z45" s="1191"/>
      <c r="AA45" s="71"/>
      <c r="AB45" s="67"/>
      <c r="AC45" s="67"/>
      <c r="AD45" s="67"/>
      <c r="AE45" s="67"/>
      <c r="AF45" s="67"/>
      <c r="AG45" s="67"/>
      <c r="AH45" s="67"/>
      <c r="AI45" s="67"/>
      <c r="AJ45" s="67"/>
      <c r="AK45" s="67"/>
      <c r="AL45" s="942"/>
    </row>
    <row r="46" spans="1:39" ht="14.1" customHeight="1">
      <c r="A46" s="55"/>
      <c r="B46" s="66"/>
      <c r="D46" s="562"/>
      <c r="E46" s="2947"/>
      <c r="F46" s="2947"/>
      <c r="G46" s="2947"/>
      <c r="H46" s="2947"/>
      <c r="I46" s="2947"/>
      <c r="J46" s="2947"/>
      <c r="K46" s="2947"/>
      <c r="L46" s="2947"/>
      <c r="M46" s="2947"/>
      <c r="N46" s="2947"/>
      <c r="O46" s="2947"/>
      <c r="P46" s="2947"/>
      <c r="Q46" s="2947"/>
      <c r="R46" s="2947"/>
      <c r="S46" s="2947"/>
      <c r="T46" s="2947"/>
      <c r="U46" s="2947"/>
      <c r="V46" s="2947"/>
      <c r="W46" s="2947"/>
      <c r="X46" s="2947"/>
      <c r="Y46" s="2947"/>
      <c r="Z46" s="2947"/>
      <c r="AA46" s="2947"/>
      <c r="AB46" s="2947"/>
      <c r="AC46" s="2947"/>
      <c r="AD46" s="2947"/>
      <c r="AE46" s="2947"/>
      <c r="AF46" s="2947"/>
      <c r="AG46" s="2947"/>
      <c r="AH46" s="2947"/>
      <c r="AI46" s="2947"/>
      <c r="AJ46" s="2947"/>
      <c r="AK46" s="619"/>
      <c r="AL46" s="942"/>
    </row>
    <row r="47" spans="1:39" ht="14.1" customHeight="1">
      <c r="A47" s="55"/>
      <c r="B47" s="66"/>
      <c r="D47" s="562"/>
      <c r="E47" s="2947"/>
      <c r="F47" s="2947"/>
      <c r="G47" s="2947"/>
      <c r="H47" s="2947"/>
      <c r="I47" s="2947"/>
      <c r="J47" s="2947"/>
      <c r="K47" s="2947"/>
      <c r="L47" s="2947"/>
      <c r="M47" s="2947"/>
      <c r="N47" s="2947"/>
      <c r="O47" s="2947"/>
      <c r="P47" s="2947"/>
      <c r="Q47" s="2947"/>
      <c r="R47" s="2947"/>
      <c r="S47" s="2947"/>
      <c r="T47" s="2947"/>
      <c r="U47" s="2947"/>
      <c r="V47" s="2947"/>
      <c r="W47" s="2947"/>
      <c r="X47" s="2947"/>
      <c r="Y47" s="2947"/>
      <c r="Z47" s="2947"/>
      <c r="AA47" s="2947"/>
      <c r="AB47" s="2947"/>
      <c r="AC47" s="2947"/>
      <c r="AD47" s="2947"/>
      <c r="AE47" s="2947"/>
      <c r="AF47" s="2947"/>
      <c r="AG47" s="2947"/>
      <c r="AH47" s="2947"/>
      <c r="AI47" s="2947"/>
      <c r="AJ47" s="2947"/>
      <c r="AK47" s="619"/>
      <c r="AL47" s="942"/>
    </row>
    <row r="48" spans="1:39" ht="14.1" customHeight="1">
      <c r="A48" s="55"/>
      <c r="B48" s="66"/>
      <c r="D48" s="713"/>
      <c r="E48" s="1186"/>
      <c r="F48" s="713"/>
      <c r="G48" s="713"/>
      <c r="H48" s="713"/>
      <c r="I48" s="713"/>
      <c r="J48" s="713"/>
      <c r="K48" s="713"/>
      <c r="L48" s="713"/>
      <c r="M48" s="713"/>
      <c r="N48" s="713"/>
      <c r="O48" s="1186"/>
      <c r="P48" s="713"/>
      <c r="Q48" s="713"/>
      <c r="R48" s="713"/>
      <c r="S48" s="713"/>
      <c r="T48" s="713"/>
      <c r="U48" s="713"/>
      <c r="V48" s="713"/>
      <c r="W48" s="713"/>
      <c r="X48" s="713"/>
      <c r="Y48" s="632"/>
      <c r="Z48" s="1111"/>
      <c r="AA48" s="619"/>
      <c r="AB48" s="619"/>
      <c r="AC48" s="619"/>
      <c r="AD48" s="619"/>
      <c r="AE48" s="619"/>
      <c r="AF48" s="619"/>
      <c r="AG48" s="619"/>
      <c r="AH48" s="619"/>
      <c r="AI48" s="619"/>
      <c r="AJ48" s="619"/>
      <c r="AK48" s="619"/>
      <c r="AL48" s="942"/>
    </row>
    <row r="49" spans="1:38" ht="14.1" customHeight="1">
      <c r="A49" s="55"/>
      <c r="B49" s="66"/>
      <c r="D49" s="531" t="s">
        <v>306</v>
      </c>
      <c r="E49" s="1852" t="s">
        <v>610</v>
      </c>
      <c r="F49" s="1852"/>
      <c r="G49" s="1852"/>
      <c r="H49" s="1852"/>
      <c r="I49" s="1852"/>
      <c r="J49" s="1852"/>
      <c r="K49" s="1852"/>
      <c r="L49" s="1852"/>
      <c r="M49" s="1852"/>
      <c r="N49" s="1852"/>
      <c r="O49" s="1852"/>
      <c r="P49" s="1852"/>
      <c r="Q49" s="1852"/>
      <c r="R49" s="1852"/>
      <c r="S49" s="1852"/>
      <c r="T49" s="1852"/>
      <c r="U49" s="1852"/>
      <c r="V49" s="1852"/>
      <c r="W49" s="1852"/>
      <c r="X49" s="1852"/>
      <c r="Y49" s="1852"/>
      <c r="Z49" s="577"/>
      <c r="AA49" s="568" t="s">
        <v>15</v>
      </c>
      <c r="AB49" s="2227" t="s">
        <v>1156</v>
      </c>
      <c r="AC49" s="2227"/>
      <c r="AD49" s="2227"/>
      <c r="AE49" s="2227"/>
      <c r="AF49" s="2227"/>
      <c r="AG49" s="2227"/>
      <c r="AH49" s="2227"/>
      <c r="AI49" s="2227"/>
      <c r="AJ49" s="2227"/>
      <c r="AK49" s="2227"/>
      <c r="AL49" s="942"/>
    </row>
    <row r="50" spans="1:38" ht="14.1" customHeight="1">
      <c r="A50" s="55"/>
      <c r="B50" s="66"/>
      <c r="AA50" s="71"/>
      <c r="AB50" s="67"/>
      <c r="AC50" s="67"/>
      <c r="AD50" s="67"/>
      <c r="AE50" s="67"/>
      <c r="AF50" s="67"/>
      <c r="AG50" s="67"/>
      <c r="AH50" s="67"/>
      <c r="AI50" s="67"/>
      <c r="AJ50" s="67"/>
      <c r="AK50" s="67"/>
      <c r="AL50" s="942"/>
    </row>
    <row r="51" spans="1:38" ht="14.1" customHeight="1">
      <c r="A51" s="55"/>
      <c r="B51" s="66"/>
      <c r="AA51" s="63"/>
      <c r="AL51" s="942"/>
    </row>
    <row r="52" spans="1:38" ht="14.1" customHeight="1">
      <c r="A52" s="55"/>
      <c r="B52" s="1192"/>
      <c r="C52" s="4451" t="s">
        <v>287</v>
      </c>
      <c r="D52" s="4451"/>
      <c r="E52" s="4451"/>
      <c r="F52" s="4451"/>
      <c r="G52" s="4451"/>
      <c r="H52" s="4451"/>
      <c r="I52" s="4451"/>
      <c r="J52" s="4451"/>
      <c r="K52" s="4451"/>
      <c r="L52" s="4451"/>
      <c r="M52" s="4451"/>
      <c r="N52" s="4451"/>
      <c r="O52" s="4451"/>
      <c r="P52" s="4451"/>
      <c r="Q52" s="4451"/>
      <c r="R52" s="4451"/>
      <c r="S52" s="4451"/>
      <c r="T52" s="4451"/>
      <c r="U52" s="4451"/>
      <c r="V52" s="4451"/>
      <c r="W52" s="4451"/>
      <c r="X52" s="4451"/>
      <c r="Y52" s="4451"/>
      <c r="AA52" s="63"/>
      <c r="AL52" s="651"/>
    </row>
    <row r="53" spans="1:38" ht="14.1" customHeight="1">
      <c r="A53" s="55"/>
      <c r="B53" s="4419" t="s">
        <v>444</v>
      </c>
      <c r="C53" s="4420"/>
      <c r="D53" s="2216" t="s">
        <v>1468</v>
      </c>
      <c r="E53" s="2216"/>
      <c r="F53" s="2216"/>
      <c r="G53" s="2216"/>
      <c r="H53" s="2216"/>
      <c r="I53" s="2216"/>
      <c r="J53" s="2216"/>
      <c r="K53" s="2216"/>
      <c r="L53" s="2216"/>
      <c r="M53" s="2216"/>
      <c r="N53" s="2216"/>
      <c r="O53" s="2216"/>
      <c r="P53" s="2216"/>
      <c r="Q53" s="2216"/>
      <c r="R53" s="2216"/>
      <c r="S53" s="2216"/>
      <c r="T53" s="2216"/>
      <c r="U53" s="2216"/>
      <c r="V53" s="2216"/>
      <c r="W53" s="2216"/>
      <c r="X53" s="2216"/>
      <c r="Y53" s="2216"/>
      <c r="AA53" s="551" t="s">
        <v>127</v>
      </c>
      <c r="AB53" s="1849" t="s">
        <v>568</v>
      </c>
      <c r="AC53" s="1849"/>
      <c r="AD53" s="1849"/>
      <c r="AE53" s="1849"/>
      <c r="AF53" s="1849"/>
      <c r="AG53" s="1849"/>
      <c r="AH53" s="1849"/>
      <c r="AI53" s="1849"/>
      <c r="AJ53" s="1849"/>
      <c r="AK53" s="1849"/>
      <c r="AL53" s="651"/>
    </row>
    <row r="54" spans="1:38" ht="14.1" customHeight="1">
      <c r="A54" s="55"/>
      <c r="B54" s="61"/>
      <c r="D54" s="561" t="s">
        <v>35</v>
      </c>
      <c r="E54" s="4421" t="s">
        <v>611</v>
      </c>
      <c r="F54" s="4421"/>
      <c r="G54" s="4421"/>
      <c r="H54" s="4421"/>
      <c r="I54" s="4421"/>
      <c r="J54" s="4421"/>
      <c r="K54" s="4421"/>
      <c r="L54" s="4421"/>
      <c r="M54" s="4421"/>
      <c r="N54" s="4421"/>
      <c r="O54" s="4421"/>
      <c r="P54" s="4421"/>
      <c r="Q54" s="4421"/>
      <c r="R54" s="4421"/>
      <c r="S54" s="4421"/>
      <c r="T54" s="4421"/>
      <c r="U54" s="4421"/>
      <c r="V54" s="4421"/>
      <c r="W54" s="4421"/>
      <c r="X54" s="4421"/>
      <c r="Y54" s="4421"/>
      <c r="AA54" s="553"/>
      <c r="AB54" s="1849"/>
      <c r="AC54" s="1849"/>
      <c r="AD54" s="1849"/>
      <c r="AE54" s="1849"/>
      <c r="AF54" s="1849"/>
      <c r="AG54" s="1849"/>
      <c r="AH54" s="1849"/>
      <c r="AI54" s="1849"/>
      <c r="AJ54" s="1849"/>
      <c r="AK54" s="1849"/>
      <c r="AL54" s="651"/>
    </row>
    <row r="55" spans="1:38" ht="14.1" customHeight="1">
      <c r="A55" s="55"/>
      <c r="B55" s="1193"/>
      <c r="D55" s="2146" t="s">
        <v>1060</v>
      </c>
      <c r="E55" s="2147"/>
      <c r="F55" s="2147"/>
      <c r="G55" s="2147"/>
      <c r="H55" s="2148"/>
      <c r="I55" s="2146" t="s">
        <v>1061</v>
      </c>
      <c r="J55" s="2147"/>
      <c r="K55" s="2147"/>
      <c r="L55" s="2147"/>
      <c r="M55" s="2147"/>
      <c r="N55" s="2147"/>
      <c r="O55" s="2147"/>
      <c r="P55" s="2147"/>
      <c r="Q55" s="2147"/>
      <c r="R55" s="2147"/>
      <c r="S55" s="2147"/>
      <c r="T55" s="2147"/>
      <c r="U55" s="2148"/>
      <c r="V55" s="1751" t="s">
        <v>86</v>
      </c>
      <c r="W55" s="1752"/>
      <c r="X55" s="1752"/>
      <c r="Y55" s="1753"/>
      <c r="AA55" s="551" t="s">
        <v>127</v>
      </c>
      <c r="AB55" s="1849" t="s">
        <v>1544</v>
      </c>
      <c r="AC55" s="1849"/>
      <c r="AD55" s="1849"/>
      <c r="AE55" s="1849"/>
      <c r="AF55" s="1849"/>
      <c r="AG55" s="1849"/>
      <c r="AH55" s="1849"/>
      <c r="AI55" s="1849"/>
      <c r="AJ55" s="1849"/>
      <c r="AK55" s="1849"/>
      <c r="AL55" s="942"/>
    </row>
    <row r="56" spans="1:38" ht="14.1" customHeight="1">
      <c r="A56" s="55"/>
      <c r="B56" s="69"/>
      <c r="D56" s="4522"/>
      <c r="E56" s="4523"/>
      <c r="F56" s="4523"/>
      <c r="G56" s="4523"/>
      <c r="H56" s="4524"/>
      <c r="I56" s="4525"/>
      <c r="J56" s="2725"/>
      <c r="K56" s="2725"/>
      <c r="L56" s="2725"/>
      <c r="M56" s="2725"/>
      <c r="N56" s="2725"/>
      <c r="O56" s="2725"/>
      <c r="P56" s="2725"/>
      <c r="Q56" s="2725"/>
      <c r="R56" s="2725"/>
      <c r="S56" s="2725"/>
      <c r="T56" s="2725"/>
      <c r="U56" s="2725"/>
      <c r="V56" s="4526"/>
      <c r="W56" s="4527"/>
      <c r="X56" s="4527"/>
      <c r="Y56" s="4528"/>
      <c r="AA56" s="551"/>
      <c r="AB56" s="1849"/>
      <c r="AC56" s="1849"/>
      <c r="AD56" s="1849"/>
      <c r="AE56" s="1849"/>
      <c r="AF56" s="1849"/>
      <c r="AG56" s="1849"/>
      <c r="AH56" s="1849"/>
      <c r="AI56" s="1849"/>
      <c r="AJ56" s="1849"/>
      <c r="AK56" s="1849"/>
      <c r="AL56" s="942"/>
    </row>
    <row r="57" spans="1:38" ht="14.1" customHeight="1">
      <c r="A57" s="55"/>
      <c r="B57" s="66"/>
      <c r="D57" s="4443"/>
      <c r="E57" s="2366"/>
      <c r="F57" s="2366"/>
      <c r="G57" s="2366"/>
      <c r="H57" s="4444"/>
      <c r="I57" s="4443"/>
      <c r="J57" s="2366"/>
      <c r="K57" s="2366"/>
      <c r="L57" s="2366"/>
      <c r="M57" s="2366"/>
      <c r="N57" s="2366"/>
      <c r="O57" s="2366"/>
      <c r="P57" s="2366"/>
      <c r="Q57" s="2366"/>
      <c r="R57" s="2366"/>
      <c r="S57" s="2366"/>
      <c r="T57" s="2366"/>
      <c r="U57" s="2366"/>
      <c r="V57" s="4445"/>
      <c r="W57" s="4446"/>
      <c r="X57" s="4446"/>
      <c r="Y57" s="4447"/>
      <c r="AA57" s="63"/>
      <c r="AB57" s="1849"/>
      <c r="AC57" s="1849"/>
      <c r="AD57" s="1849"/>
      <c r="AE57" s="1849"/>
      <c r="AF57" s="1849"/>
      <c r="AG57" s="1849"/>
      <c r="AH57" s="1849"/>
      <c r="AI57" s="1849"/>
      <c r="AJ57" s="1849"/>
      <c r="AK57" s="1849"/>
      <c r="AL57" s="942"/>
    </row>
    <row r="58" spans="1:38" ht="14.1" customHeight="1">
      <c r="A58" s="55"/>
      <c r="B58" s="1193"/>
      <c r="C58" s="561"/>
      <c r="D58" s="4443"/>
      <c r="E58" s="2366"/>
      <c r="F58" s="2366"/>
      <c r="G58" s="2366"/>
      <c r="H58" s="4444"/>
      <c r="I58" s="4443"/>
      <c r="J58" s="2366"/>
      <c r="K58" s="2366"/>
      <c r="L58" s="2366"/>
      <c r="M58" s="2366"/>
      <c r="N58" s="2366"/>
      <c r="O58" s="2366"/>
      <c r="P58" s="2366"/>
      <c r="Q58" s="2366"/>
      <c r="R58" s="2366"/>
      <c r="S58" s="2366"/>
      <c r="T58" s="2366"/>
      <c r="U58" s="2366"/>
      <c r="V58" s="4445"/>
      <c r="W58" s="4446"/>
      <c r="X58" s="4446"/>
      <c r="Y58" s="4447"/>
      <c r="AA58" s="63"/>
      <c r="AB58" s="1849"/>
      <c r="AC58" s="1849"/>
      <c r="AD58" s="1849"/>
      <c r="AE58" s="1849"/>
      <c r="AF58" s="1849"/>
      <c r="AG58" s="1849"/>
      <c r="AH58" s="1849"/>
      <c r="AI58" s="1849"/>
      <c r="AJ58" s="1849"/>
      <c r="AK58" s="1849"/>
      <c r="AL58" s="942"/>
    </row>
    <row r="59" spans="1:38" ht="14.1" customHeight="1">
      <c r="A59" s="55"/>
      <c r="B59" s="61"/>
      <c r="D59" s="4443"/>
      <c r="E59" s="2366"/>
      <c r="F59" s="2366"/>
      <c r="G59" s="2366"/>
      <c r="H59" s="4444"/>
      <c r="I59" s="4443"/>
      <c r="J59" s="2366"/>
      <c r="K59" s="2366"/>
      <c r="L59" s="2366"/>
      <c r="M59" s="2366"/>
      <c r="N59" s="2366"/>
      <c r="O59" s="2366"/>
      <c r="P59" s="2366"/>
      <c r="Q59" s="2366"/>
      <c r="R59" s="2366"/>
      <c r="S59" s="2366"/>
      <c r="T59" s="2366"/>
      <c r="U59" s="2366"/>
      <c r="V59" s="4445"/>
      <c r="W59" s="4446"/>
      <c r="X59" s="4446"/>
      <c r="Y59" s="4447"/>
      <c r="AA59" s="122"/>
      <c r="AB59" s="1849"/>
      <c r="AC59" s="1849"/>
      <c r="AD59" s="1849"/>
      <c r="AE59" s="1849"/>
      <c r="AF59" s="1849"/>
      <c r="AG59" s="1849"/>
      <c r="AH59" s="1849"/>
      <c r="AI59" s="1849"/>
      <c r="AJ59" s="1849"/>
      <c r="AK59" s="1849"/>
      <c r="AL59" s="621"/>
    </row>
    <row r="60" spans="1:38" ht="14.1" customHeight="1">
      <c r="B60" s="61"/>
      <c r="D60" s="4443"/>
      <c r="E60" s="2366"/>
      <c r="F60" s="2366"/>
      <c r="G60" s="2366"/>
      <c r="H60" s="4444"/>
      <c r="I60" s="4443"/>
      <c r="J60" s="2366"/>
      <c r="K60" s="2366"/>
      <c r="L60" s="2366"/>
      <c r="M60" s="2366"/>
      <c r="N60" s="2366"/>
      <c r="O60" s="2366"/>
      <c r="P60" s="2366"/>
      <c r="Q60" s="2366"/>
      <c r="R60" s="2366"/>
      <c r="S60" s="2366"/>
      <c r="T60" s="2366"/>
      <c r="U60" s="2366"/>
      <c r="V60" s="4445"/>
      <c r="W60" s="4446"/>
      <c r="X60" s="4446"/>
      <c r="Y60" s="4447"/>
      <c r="AA60" s="63"/>
      <c r="AL60" s="621"/>
    </row>
    <row r="61" spans="1:38" ht="11.25" customHeight="1">
      <c r="B61" s="61"/>
      <c r="D61" s="4443"/>
      <c r="E61" s="2366"/>
      <c r="F61" s="2366"/>
      <c r="G61" s="2366"/>
      <c r="H61" s="4444"/>
      <c r="I61" s="4443"/>
      <c r="J61" s="2366"/>
      <c r="K61" s="2366"/>
      <c r="L61" s="2366"/>
      <c r="M61" s="2366"/>
      <c r="N61" s="2366"/>
      <c r="O61" s="2366"/>
      <c r="P61" s="2366"/>
      <c r="Q61" s="2366"/>
      <c r="R61" s="2366"/>
      <c r="S61" s="2366"/>
      <c r="T61" s="2366"/>
      <c r="U61" s="2366"/>
      <c r="V61" s="4445"/>
      <c r="W61" s="4446"/>
      <c r="X61" s="4446"/>
      <c r="Y61" s="4447"/>
      <c r="AA61" s="63"/>
      <c r="AL61" s="621"/>
    </row>
    <row r="62" spans="1:38">
      <c r="B62" s="66"/>
      <c r="D62" s="4443"/>
      <c r="E62" s="2366"/>
      <c r="F62" s="2366"/>
      <c r="G62" s="2366"/>
      <c r="H62" s="4444"/>
      <c r="I62" s="4443"/>
      <c r="J62" s="2366"/>
      <c r="K62" s="2366"/>
      <c r="L62" s="2366"/>
      <c r="M62" s="2366"/>
      <c r="N62" s="2366"/>
      <c r="O62" s="2366"/>
      <c r="P62" s="2366"/>
      <c r="Q62" s="2366"/>
      <c r="R62" s="2366"/>
      <c r="S62" s="2366"/>
      <c r="T62" s="2366"/>
      <c r="U62" s="2366"/>
      <c r="V62" s="4445"/>
      <c r="W62" s="4446"/>
      <c r="X62" s="4446"/>
      <c r="Y62" s="4447"/>
      <c r="AA62" s="63"/>
      <c r="AL62" s="942"/>
    </row>
    <row r="63" spans="1:38">
      <c r="B63" s="66"/>
      <c r="D63" s="4437"/>
      <c r="E63" s="4438"/>
      <c r="F63" s="4438"/>
      <c r="G63" s="4438"/>
      <c r="H63" s="4439"/>
      <c r="I63" s="4437"/>
      <c r="J63" s="4438"/>
      <c r="K63" s="4438"/>
      <c r="L63" s="4438"/>
      <c r="M63" s="4438"/>
      <c r="N63" s="4438"/>
      <c r="O63" s="4438"/>
      <c r="P63" s="4438"/>
      <c r="Q63" s="4438"/>
      <c r="R63" s="4438"/>
      <c r="S63" s="4438"/>
      <c r="T63" s="4438"/>
      <c r="U63" s="4438"/>
      <c r="V63" s="4440"/>
      <c r="W63" s="4441"/>
      <c r="X63" s="4441"/>
      <c r="Y63" s="4442"/>
      <c r="AA63" s="63"/>
      <c r="AL63" s="64"/>
    </row>
    <row r="64" spans="1:38" ht="12.75" thickBot="1">
      <c r="B64" s="623"/>
      <c r="C64" s="128"/>
      <c r="D64" s="128"/>
      <c r="E64" s="128"/>
      <c r="F64" s="128"/>
      <c r="G64" s="128"/>
      <c r="H64" s="128"/>
      <c r="I64" s="128"/>
      <c r="J64" s="128"/>
      <c r="K64" s="128"/>
      <c r="L64" s="128"/>
      <c r="M64" s="128"/>
      <c r="N64" s="128"/>
      <c r="O64" s="128"/>
      <c r="P64" s="128"/>
      <c r="Q64" s="128"/>
      <c r="R64" s="128"/>
      <c r="S64" s="128"/>
      <c r="T64" s="128"/>
      <c r="U64" s="128"/>
      <c r="V64" s="128"/>
      <c r="W64" s="128"/>
      <c r="X64" s="128"/>
      <c r="Y64" s="128"/>
      <c r="Z64" s="128"/>
      <c r="AA64" s="624"/>
      <c r="AB64" s="128"/>
      <c r="AC64" s="128"/>
      <c r="AD64" s="128"/>
      <c r="AE64" s="128"/>
      <c r="AF64" s="128"/>
      <c r="AG64" s="128"/>
      <c r="AH64" s="128"/>
      <c r="AI64" s="128"/>
      <c r="AJ64" s="128"/>
      <c r="AK64" s="128"/>
      <c r="AL64" s="783"/>
    </row>
  </sheetData>
  <sheetProtection algorithmName="SHA-512" hashValue="1AZrBVp9OECazEncLdqXzOvw6S1392VHztAAg7QmMJlP5eH03i8yHuVy1ixfDdl20XJYhydO7dxmMWa5aJ4XuQ==" saltValue="5X5zmCJ+dbyRXdOc5mO6WA==" spinCount="100000" sheet="1" objects="1" scenarios="1"/>
  <mergeCells count="112">
    <mergeCell ref="AB55:AK59"/>
    <mergeCell ref="E49:Y49"/>
    <mergeCell ref="AB49:AK49"/>
    <mergeCell ref="S38:V39"/>
    <mergeCell ref="W38:Y39"/>
    <mergeCell ref="D40:K40"/>
    <mergeCell ref="L40:O41"/>
    <mergeCell ref="P40:R41"/>
    <mergeCell ref="S40:V41"/>
    <mergeCell ref="W40:Y41"/>
    <mergeCell ref="AB40:AK41"/>
    <mergeCell ref="E41:J41"/>
    <mergeCell ref="E43:Y43"/>
    <mergeCell ref="E45:Y45"/>
    <mergeCell ref="E46:AJ47"/>
    <mergeCell ref="E54:Y54"/>
    <mergeCell ref="D55:H55"/>
    <mergeCell ref="I55:U55"/>
    <mergeCell ref="V55:Y55"/>
    <mergeCell ref="D56:H56"/>
    <mergeCell ref="I56:U56"/>
    <mergeCell ref="V56:Y56"/>
    <mergeCell ref="D59:H59"/>
    <mergeCell ref="I59:U59"/>
    <mergeCell ref="D36:K37"/>
    <mergeCell ref="L36:O37"/>
    <mergeCell ref="P36:R37"/>
    <mergeCell ref="S36:V37"/>
    <mergeCell ref="W36:Y37"/>
    <mergeCell ref="AB36:AK39"/>
    <mergeCell ref="D38:K39"/>
    <mergeCell ref="L38:O39"/>
    <mergeCell ref="P38:R39"/>
    <mergeCell ref="B27:C27"/>
    <mergeCell ref="D27:Y27"/>
    <mergeCell ref="AB27:AK28"/>
    <mergeCell ref="E28:Z28"/>
    <mergeCell ref="D32:K33"/>
    <mergeCell ref="L32:R32"/>
    <mergeCell ref="S32:Y32"/>
    <mergeCell ref="AB32:AK34"/>
    <mergeCell ref="L33:O33"/>
    <mergeCell ref="P33:R33"/>
    <mergeCell ref="S33:V33"/>
    <mergeCell ref="W33:Y33"/>
    <mergeCell ref="D34:K35"/>
    <mergeCell ref="L34:O35"/>
    <mergeCell ref="P34:R35"/>
    <mergeCell ref="S34:V35"/>
    <mergeCell ref="W34:Y35"/>
    <mergeCell ref="AB35:AK35"/>
    <mergeCell ref="E31:Z31"/>
    <mergeCell ref="AB18:AK19"/>
    <mergeCell ref="E19:Y19"/>
    <mergeCell ref="D20:I21"/>
    <mergeCell ref="J20:M21"/>
    <mergeCell ref="N20:V21"/>
    <mergeCell ref="W20:AE21"/>
    <mergeCell ref="AF20:AK21"/>
    <mergeCell ref="D24:I25"/>
    <mergeCell ref="J24:M25"/>
    <mergeCell ref="N24:V25"/>
    <mergeCell ref="W24:AE25"/>
    <mergeCell ref="AF24:AK25"/>
    <mergeCell ref="D22:I23"/>
    <mergeCell ref="J22:M23"/>
    <mergeCell ref="N22:V23"/>
    <mergeCell ref="W22:AE23"/>
    <mergeCell ref="AF22:AK23"/>
    <mergeCell ref="A1:AL1"/>
    <mergeCell ref="B3:Z3"/>
    <mergeCell ref="AA3:AL3"/>
    <mergeCell ref="C52:Y52"/>
    <mergeCell ref="B53:C53"/>
    <mergeCell ref="D53:Y53"/>
    <mergeCell ref="AB53:AK54"/>
    <mergeCell ref="B5:C5"/>
    <mergeCell ref="D5:Y5"/>
    <mergeCell ref="B7:C7"/>
    <mergeCell ref="D7:Y7"/>
    <mergeCell ref="AB7:AK7"/>
    <mergeCell ref="D16:Y16"/>
    <mergeCell ref="E17:Y17"/>
    <mergeCell ref="AB8:AK9"/>
    <mergeCell ref="B9:C9"/>
    <mergeCell ref="D9:Y10"/>
    <mergeCell ref="AB10:AK10"/>
    <mergeCell ref="B12:C12"/>
    <mergeCell ref="D12:Y12"/>
    <mergeCell ref="AB12:AK13"/>
    <mergeCell ref="B15:C15"/>
    <mergeCell ref="D15:Y15"/>
    <mergeCell ref="AB14:AK17"/>
    <mergeCell ref="V59:Y59"/>
    <mergeCell ref="D60:H60"/>
    <mergeCell ref="I60:U60"/>
    <mergeCell ref="V60:Y60"/>
    <mergeCell ref="D57:H57"/>
    <mergeCell ref="I57:U57"/>
    <mergeCell ref="V57:Y57"/>
    <mergeCell ref="D58:H58"/>
    <mergeCell ref="I58:U58"/>
    <mergeCell ref="V58:Y58"/>
    <mergeCell ref="D63:H63"/>
    <mergeCell ref="I63:U63"/>
    <mergeCell ref="V63:Y63"/>
    <mergeCell ref="D61:H61"/>
    <mergeCell ref="I61:U61"/>
    <mergeCell ref="V61:Y61"/>
    <mergeCell ref="D62:H62"/>
    <mergeCell ref="I62:U62"/>
    <mergeCell ref="V62:Y62"/>
  </mergeCells>
  <phoneticPr fontId="4"/>
  <conditionalFormatting sqref="D22 J22 N22 AF22 D24 J24 N24 AF24">
    <cfRule type="containsBlanks" dxfId="53" priority="15">
      <formula>LEN(TRIM(D22))=0</formula>
    </cfRule>
  </conditionalFormatting>
  <conditionalFormatting sqref="D56:D63">
    <cfRule type="containsBlanks" dxfId="52" priority="2">
      <formula>LEN(TRIM(D56))=0</formula>
    </cfRule>
  </conditionalFormatting>
  <conditionalFormatting sqref="E46">
    <cfRule type="containsBlanks" dxfId="51" priority="3">
      <formula>LEN(TRIM(E46))=0</formula>
    </cfRule>
  </conditionalFormatting>
  <conditionalFormatting sqref="E41:J41">
    <cfRule type="containsBlanks" dxfId="50" priority="4">
      <formula>LEN(TRIM(E41))=0</formula>
    </cfRule>
  </conditionalFormatting>
  <conditionalFormatting sqref="I56:Y63">
    <cfRule type="containsBlanks" dxfId="49" priority="1">
      <formula>LEN(TRIM(I56))=0</formula>
    </cfRule>
  </conditionalFormatting>
  <conditionalFormatting sqref="L34">
    <cfRule type="containsBlanks" dxfId="48" priority="12">
      <formula>LEN(TRIM(L34))=0</formula>
    </cfRule>
  </conditionalFormatting>
  <conditionalFormatting sqref="L36 L38 L40">
    <cfRule type="containsBlanks" dxfId="47" priority="11">
      <formula>LEN(TRIM(L36))=0</formula>
    </cfRule>
  </conditionalFormatting>
  <conditionalFormatting sqref="P34">
    <cfRule type="containsBlanks" dxfId="46" priority="10">
      <formula>LEN(TRIM(P34))=0</formula>
    </cfRule>
  </conditionalFormatting>
  <conditionalFormatting sqref="P36 P38 P40">
    <cfRule type="containsBlanks" dxfId="45" priority="9">
      <formula>LEN(TRIM(P36))=0</formula>
    </cfRule>
  </conditionalFormatting>
  <conditionalFormatting sqref="S34">
    <cfRule type="containsBlanks" dxfId="44" priority="8">
      <formula>LEN(TRIM(S34))=0</formula>
    </cfRule>
  </conditionalFormatting>
  <conditionalFormatting sqref="S36 S38 S40">
    <cfRule type="containsBlanks" dxfId="43" priority="7">
      <formula>LEN(TRIM(S36))=0</formula>
    </cfRule>
  </conditionalFormatting>
  <conditionalFormatting sqref="W22">
    <cfRule type="containsBlanks" dxfId="42" priority="14">
      <formula>LEN(TRIM(W22))=0</formula>
    </cfRule>
  </conditionalFormatting>
  <conditionalFormatting sqref="W24">
    <cfRule type="containsBlanks" dxfId="41" priority="13">
      <formula>LEN(TRIM(W24))=0</formula>
    </cfRule>
  </conditionalFormatting>
  <conditionalFormatting sqref="W34">
    <cfRule type="containsBlanks" dxfId="40" priority="6">
      <formula>LEN(TRIM(W34))=0</formula>
    </cfRule>
  </conditionalFormatting>
  <conditionalFormatting sqref="W36 W38 W40">
    <cfRule type="containsBlanks" dxfId="39" priority="5">
      <formula>LEN(TRIM(W36))=0</formula>
    </cfRule>
  </conditionalFormatting>
  <dataValidations count="1">
    <dataValidation type="list" allowBlank="1" showInputMessage="1" showErrorMessage="1" sqref="P40 P34 P36 P38 W38 W40 W34 W36" xr:uid="{0D73CECF-61D7-4C79-B202-5F0F37F511A6}">
      <formula1>"有,無"</formula1>
    </dataValidation>
  </dataValidations>
  <printOptions horizontalCentered="1"/>
  <pageMargins left="0.70866141732283472" right="0.31496062992125984" top="0.39370078740157483" bottom="0.39370078740157483" header="0.19685039370078741" footer="0.31496062992125984"/>
  <pageSetup paperSize="9" scale="97" fitToWidth="0" fitToHeight="0"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180673" r:id="rId4" name="Check Box 24">
              <controlPr defaultSize="0" autoFill="0" autoLine="0" autoPict="0">
                <anchor moveWithCells="1">
                  <from>
                    <xdr:col>19</xdr:col>
                    <xdr:colOff>57150</xdr:colOff>
                    <xdr:row>13</xdr:row>
                    <xdr:rowOff>142875</xdr:rowOff>
                  </from>
                  <to>
                    <xdr:col>23</xdr:col>
                    <xdr:colOff>19050</xdr:colOff>
                    <xdr:row>15</xdr:row>
                    <xdr:rowOff>9525</xdr:rowOff>
                  </to>
                </anchor>
              </controlPr>
            </control>
          </mc:Choice>
        </mc:AlternateContent>
        <mc:AlternateContent xmlns:mc="http://schemas.openxmlformats.org/markup-compatibility/2006">
          <mc:Choice Requires="x14">
            <control shapeId="1180674" r:id="rId5" name="Check Box 25">
              <controlPr defaultSize="0" autoFill="0" autoLine="0" autoPict="0">
                <anchor moveWithCells="1">
                  <from>
                    <xdr:col>22</xdr:col>
                    <xdr:colOff>66675</xdr:colOff>
                    <xdr:row>13</xdr:row>
                    <xdr:rowOff>142875</xdr:rowOff>
                  </from>
                  <to>
                    <xdr:col>26</xdr:col>
                    <xdr:colOff>28575</xdr:colOff>
                    <xdr:row>15</xdr:row>
                    <xdr:rowOff>9525</xdr:rowOff>
                  </to>
                </anchor>
              </controlPr>
            </control>
          </mc:Choice>
        </mc:AlternateContent>
        <mc:AlternateContent xmlns:mc="http://schemas.openxmlformats.org/markup-compatibility/2006">
          <mc:Choice Requires="x14">
            <control shapeId="1180675" r:id="rId6" name="Check Box 30">
              <controlPr defaultSize="0" autoFill="0" autoLine="0" autoPict="0">
                <anchor moveWithCells="1">
                  <from>
                    <xdr:col>19</xdr:col>
                    <xdr:colOff>57150</xdr:colOff>
                    <xdr:row>11</xdr:row>
                    <xdr:rowOff>152400</xdr:rowOff>
                  </from>
                  <to>
                    <xdr:col>23</xdr:col>
                    <xdr:colOff>19050</xdr:colOff>
                    <xdr:row>13</xdr:row>
                    <xdr:rowOff>19050</xdr:rowOff>
                  </to>
                </anchor>
              </controlPr>
            </control>
          </mc:Choice>
        </mc:AlternateContent>
        <mc:AlternateContent xmlns:mc="http://schemas.openxmlformats.org/markup-compatibility/2006">
          <mc:Choice Requires="x14">
            <control shapeId="1180676" r:id="rId7" name="Check Box 31">
              <controlPr defaultSize="0" autoFill="0" autoLine="0" autoPict="0">
                <anchor moveWithCells="1">
                  <from>
                    <xdr:col>22</xdr:col>
                    <xdr:colOff>66675</xdr:colOff>
                    <xdr:row>11</xdr:row>
                    <xdr:rowOff>152400</xdr:rowOff>
                  </from>
                  <to>
                    <xdr:col>26</xdr:col>
                    <xdr:colOff>28575</xdr:colOff>
                    <xdr:row>13</xdr:row>
                    <xdr:rowOff>19050</xdr:rowOff>
                  </to>
                </anchor>
              </controlPr>
            </control>
          </mc:Choice>
        </mc:AlternateContent>
        <mc:AlternateContent xmlns:mc="http://schemas.openxmlformats.org/markup-compatibility/2006">
          <mc:Choice Requires="x14">
            <control shapeId="1180679" r:id="rId8" name="Check Box 39">
              <controlPr defaultSize="0" autoFill="0" autoLine="0" autoPict="0">
                <anchor moveWithCells="1">
                  <from>
                    <xdr:col>19</xdr:col>
                    <xdr:colOff>57150</xdr:colOff>
                    <xdr:row>5</xdr:row>
                    <xdr:rowOff>152400</xdr:rowOff>
                  </from>
                  <to>
                    <xdr:col>23</xdr:col>
                    <xdr:colOff>19050</xdr:colOff>
                    <xdr:row>7</xdr:row>
                    <xdr:rowOff>19050</xdr:rowOff>
                  </to>
                </anchor>
              </controlPr>
            </control>
          </mc:Choice>
        </mc:AlternateContent>
        <mc:AlternateContent xmlns:mc="http://schemas.openxmlformats.org/markup-compatibility/2006">
          <mc:Choice Requires="x14">
            <control shapeId="1180680" r:id="rId9" name="Check Box 40">
              <controlPr defaultSize="0" autoFill="0" autoLine="0" autoPict="0">
                <anchor moveWithCells="1">
                  <from>
                    <xdr:col>22</xdr:col>
                    <xdr:colOff>66675</xdr:colOff>
                    <xdr:row>5</xdr:row>
                    <xdr:rowOff>152400</xdr:rowOff>
                  </from>
                  <to>
                    <xdr:col>26</xdr:col>
                    <xdr:colOff>28575</xdr:colOff>
                    <xdr:row>7</xdr:row>
                    <xdr:rowOff>19050</xdr:rowOff>
                  </to>
                </anchor>
              </controlPr>
            </control>
          </mc:Choice>
        </mc:AlternateContent>
        <mc:AlternateContent xmlns:mc="http://schemas.openxmlformats.org/markup-compatibility/2006">
          <mc:Choice Requires="x14">
            <control shapeId="1180683" r:id="rId10" name="Check Box 26">
              <controlPr defaultSize="0" autoFill="0" autoLine="0" autoPict="0">
                <anchor moveWithCells="1" sizeWithCells="1">
                  <from>
                    <xdr:col>19</xdr:col>
                    <xdr:colOff>57150</xdr:colOff>
                    <xdr:row>9</xdr:row>
                    <xdr:rowOff>0</xdr:rowOff>
                  </from>
                  <to>
                    <xdr:col>23</xdr:col>
                    <xdr:colOff>19050</xdr:colOff>
                    <xdr:row>10</xdr:row>
                    <xdr:rowOff>38100</xdr:rowOff>
                  </to>
                </anchor>
              </controlPr>
            </control>
          </mc:Choice>
        </mc:AlternateContent>
        <mc:AlternateContent xmlns:mc="http://schemas.openxmlformats.org/markup-compatibility/2006">
          <mc:Choice Requires="x14">
            <control shapeId="1180684" r:id="rId11" name="Check Box 27">
              <controlPr defaultSize="0" autoFill="0" autoLine="0" autoPict="0">
                <anchor moveWithCells="1" sizeWithCells="1">
                  <from>
                    <xdr:col>22</xdr:col>
                    <xdr:colOff>76200</xdr:colOff>
                    <xdr:row>9</xdr:row>
                    <xdr:rowOff>0</xdr:rowOff>
                  </from>
                  <to>
                    <xdr:col>26</xdr:col>
                    <xdr:colOff>38100</xdr:colOff>
                    <xdr:row>10</xdr:row>
                    <xdr:rowOff>38100</xdr:rowOff>
                  </to>
                </anchor>
              </controlPr>
            </control>
          </mc:Choice>
        </mc:AlternateContent>
        <mc:AlternateContent xmlns:mc="http://schemas.openxmlformats.org/markup-compatibility/2006">
          <mc:Choice Requires="x14">
            <control shapeId="1180685" r:id="rId12" name="Check Box 32">
              <controlPr defaultSize="0" autoFill="0" autoLine="0" autoPict="0">
                <anchor moveWithCells="1" sizeWithCells="1">
                  <from>
                    <xdr:col>19</xdr:col>
                    <xdr:colOff>57150</xdr:colOff>
                    <xdr:row>15</xdr:row>
                    <xdr:rowOff>123825</xdr:rowOff>
                  </from>
                  <to>
                    <xdr:col>23</xdr:col>
                    <xdr:colOff>19050</xdr:colOff>
                    <xdr:row>16</xdr:row>
                    <xdr:rowOff>171450</xdr:rowOff>
                  </to>
                </anchor>
              </controlPr>
            </control>
          </mc:Choice>
        </mc:AlternateContent>
        <mc:AlternateContent xmlns:mc="http://schemas.openxmlformats.org/markup-compatibility/2006">
          <mc:Choice Requires="x14">
            <control shapeId="1180686" r:id="rId13" name="Check Box 33">
              <controlPr defaultSize="0" autoFill="0" autoLine="0" autoPict="0">
                <anchor moveWithCells="1" sizeWithCells="1">
                  <from>
                    <xdr:col>22</xdr:col>
                    <xdr:colOff>66675</xdr:colOff>
                    <xdr:row>15</xdr:row>
                    <xdr:rowOff>123825</xdr:rowOff>
                  </from>
                  <to>
                    <xdr:col>26</xdr:col>
                    <xdr:colOff>28575</xdr:colOff>
                    <xdr:row>16</xdr:row>
                    <xdr:rowOff>171450</xdr:rowOff>
                  </to>
                </anchor>
              </controlPr>
            </control>
          </mc:Choice>
        </mc:AlternateContent>
        <mc:AlternateContent xmlns:mc="http://schemas.openxmlformats.org/markup-compatibility/2006">
          <mc:Choice Requires="x14">
            <control shapeId="1180687" r:id="rId14" name="Check Box 15">
              <controlPr defaultSize="0" autoFill="0" autoLine="0" autoPict="0">
                <anchor moveWithCells="1" sizeWithCells="1">
                  <from>
                    <xdr:col>19</xdr:col>
                    <xdr:colOff>57150</xdr:colOff>
                    <xdr:row>42</xdr:row>
                    <xdr:rowOff>152400</xdr:rowOff>
                  </from>
                  <to>
                    <xdr:col>23</xdr:col>
                    <xdr:colOff>19050</xdr:colOff>
                    <xdr:row>44</xdr:row>
                    <xdr:rowOff>19050</xdr:rowOff>
                  </to>
                </anchor>
              </controlPr>
            </control>
          </mc:Choice>
        </mc:AlternateContent>
        <mc:AlternateContent xmlns:mc="http://schemas.openxmlformats.org/markup-compatibility/2006">
          <mc:Choice Requires="x14">
            <control shapeId="1180688" r:id="rId15" name="Check Box 16">
              <controlPr defaultSize="0" autoFill="0" autoLine="0" autoPict="0">
                <anchor moveWithCells="1" sizeWithCells="1">
                  <from>
                    <xdr:col>22</xdr:col>
                    <xdr:colOff>66675</xdr:colOff>
                    <xdr:row>42</xdr:row>
                    <xdr:rowOff>152400</xdr:rowOff>
                  </from>
                  <to>
                    <xdr:col>26</xdr:col>
                    <xdr:colOff>28575</xdr:colOff>
                    <xdr:row>44</xdr:row>
                    <xdr:rowOff>19050</xdr:rowOff>
                  </to>
                </anchor>
              </controlPr>
            </control>
          </mc:Choice>
        </mc:AlternateContent>
        <mc:AlternateContent xmlns:mc="http://schemas.openxmlformats.org/markup-compatibility/2006">
          <mc:Choice Requires="x14">
            <control shapeId="1180689" r:id="rId16" name="Check Box 17">
              <controlPr defaultSize="0" autoFill="0" autoLine="0" autoPict="0">
                <anchor moveWithCells="1" sizeWithCells="1">
                  <from>
                    <xdr:col>19</xdr:col>
                    <xdr:colOff>57150</xdr:colOff>
                    <xdr:row>49</xdr:row>
                    <xdr:rowOff>0</xdr:rowOff>
                  </from>
                  <to>
                    <xdr:col>23</xdr:col>
                    <xdr:colOff>19050</xdr:colOff>
                    <xdr:row>50</xdr:row>
                    <xdr:rowOff>28575</xdr:rowOff>
                  </to>
                </anchor>
              </controlPr>
            </control>
          </mc:Choice>
        </mc:AlternateContent>
        <mc:AlternateContent xmlns:mc="http://schemas.openxmlformats.org/markup-compatibility/2006">
          <mc:Choice Requires="x14">
            <control shapeId="1180690" r:id="rId17" name="Check Box 18">
              <controlPr defaultSize="0" autoFill="0" autoLine="0" autoPict="0">
                <anchor moveWithCells="1" sizeWithCells="1">
                  <from>
                    <xdr:col>22</xdr:col>
                    <xdr:colOff>66675</xdr:colOff>
                    <xdr:row>49</xdr:row>
                    <xdr:rowOff>0</xdr:rowOff>
                  </from>
                  <to>
                    <xdr:col>26</xdr:col>
                    <xdr:colOff>28575</xdr:colOff>
                    <xdr:row>50</xdr:row>
                    <xdr:rowOff>28575</xdr:rowOff>
                  </to>
                </anchor>
              </controlPr>
            </control>
          </mc:Choice>
        </mc:AlternateContent>
        <mc:AlternateContent xmlns:mc="http://schemas.openxmlformats.org/markup-compatibility/2006">
          <mc:Choice Requires="x14">
            <control shapeId="1180697" r:id="rId18" name="Check Box 25">
              <controlPr defaultSize="0" autoFill="0" autoLine="0" autoPict="0">
                <anchor moveWithCells="1" sizeWithCells="1">
                  <from>
                    <xdr:col>18</xdr:col>
                    <xdr:colOff>161925</xdr:colOff>
                    <xdr:row>28</xdr:row>
                    <xdr:rowOff>38100</xdr:rowOff>
                  </from>
                  <to>
                    <xdr:col>22</xdr:col>
                    <xdr:colOff>114300</xdr:colOff>
                    <xdr:row>29</xdr:row>
                    <xdr:rowOff>76200</xdr:rowOff>
                  </to>
                </anchor>
              </controlPr>
            </control>
          </mc:Choice>
        </mc:AlternateContent>
        <mc:AlternateContent xmlns:mc="http://schemas.openxmlformats.org/markup-compatibility/2006">
          <mc:Choice Requires="x14">
            <control shapeId="1180698" r:id="rId19" name="Check Box 26">
              <controlPr defaultSize="0" autoFill="0" autoLine="0" autoPict="0">
                <anchor moveWithCells="1" sizeWithCells="1">
                  <from>
                    <xdr:col>21</xdr:col>
                    <xdr:colOff>171450</xdr:colOff>
                    <xdr:row>28</xdr:row>
                    <xdr:rowOff>38100</xdr:rowOff>
                  </from>
                  <to>
                    <xdr:col>25</xdr:col>
                    <xdr:colOff>133350</xdr:colOff>
                    <xdr:row>29</xdr:row>
                    <xdr:rowOff>76200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4F5BB9-1244-4380-9AD4-DDCF45344204}">
  <sheetPr>
    <tabColor theme="7" tint="0.59999389629810485"/>
  </sheetPr>
  <dimension ref="A1:AJ38"/>
  <sheetViews>
    <sheetView showGridLines="0" tabSelected="1" topLeftCell="B1" zoomScaleNormal="100" zoomScaleSheetLayoutView="100" workbookViewId="0">
      <selection activeCell="AE2" sqref="AE2"/>
    </sheetView>
  </sheetViews>
  <sheetFormatPr defaultColWidth="9" defaultRowHeight="13.5"/>
  <cols>
    <col min="1" max="1" width="1.625" hidden="1" customWidth="1"/>
    <col min="2" max="34" width="2.625" customWidth="1"/>
    <col min="35" max="35" width="3.375" customWidth="1"/>
    <col min="36" max="36" width="1.625" customWidth="1"/>
    <col min="38" max="59" width="2.625" customWidth="1"/>
  </cols>
  <sheetData>
    <row r="1" spans="1:36" ht="23.1" customHeight="1">
      <c r="A1" s="317"/>
      <c r="B1" s="317"/>
      <c r="C1" s="317"/>
      <c r="D1" s="317"/>
      <c r="E1" s="317"/>
      <c r="F1" s="317"/>
      <c r="G1" s="317"/>
      <c r="H1" s="317"/>
      <c r="I1" s="317"/>
      <c r="J1" s="317"/>
      <c r="K1" s="317"/>
      <c r="L1" s="317"/>
      <c r="M1" s="317"/>
      <c r="N1" s="317"/>
      <c r="O1" s="317"/>
      <c r="P1" s="317"/>
      <c r="Q1" s="317"/>
      <c r="R1" s="317"/>
      <c r="S1" s="317"/>
      <c r="T1" s="317"/>
      <c r="U1" s="317"/>
      <c r="V1" s="317"/>
      <c r="W1" s="317"/>
      <c r="X1" s="317"/>
      <c r="Y1" s="317"/>
      <c r="Z1" s="317"/>
      <c r="AA1" s="317"/>
      <c r="AB1" s="317"/>
      <c r="AC1" s="317"/>
      <c r="AD1" s="317"/>
      <c r="AE1" s="317"/>
      <c r="AF1" s="317"/>
      <c r="AG1" s="317"/>
      <c r="AH1" s="317"/>
      <c r="AI1" s="317"/>
      <c r="AJ1" s="317"/>
    </row>
    <row r="2" spans="1:36" ht="23.1" customHeight="1">
      <c r="A2" s="317"/>
      <c r="B2" s="317"/>
      <c r="C2" s="317"/>
      <c r="D2" s="317"/>
      <c r="E2" s="317"/>
      <c r="F2" s="317"/>
      <c r="G2" s="317"/>
      <c r="H2" s="317"/>
      <c r="I2" s="317"/>
      <c r="J2" s="317"/>
      <c r="K2" s="317"/>
      <c r="L2" s="317"/>
      <c r="M2" s="317"/>
      <c r="N2" s="1474" t="s">
        <v>821</v>
      </c>
      <c r="O2" s="1474"/>
      <c r="P2" s="1474"/>
      <c r="Q2" s="1474"/>
      <c r="R2" s="1474">
        <v>8</v>
      </c>
      <c r="S2" s="1474"/>
      <c r="T2" s="1474"/>
      <c r="U2" s="1474" t="s">
        <v>427</v>
      </c>
      <c r="V2" s="1474"/>
      <c r="W2" s="1474"/>
      <c r="X2" s="1474"/>
      <c r="Y2" s="317"/>
      <c r="Z2" s="317"/>
      <c r="AA2" s="317"/>
      <c r="AB2" s="317"/>
      <c r="AC2" s="317"/>
      <c r="AD2" s="317"/>
      <c r="AE2" s="317"/>
      <c r="AF2" s="317"/>
      <c r="AG2" s="317"/>
      <c r="AH2" s="317"/>
      <c r="AI2" s="317"/>
      <c r="AJ2" s="317"/>
    </row>
    <row r="3" spans="1:36" ht="23.1" customHeight="1">
      <c r="A3" s="317"/>
      <c r="B3" s="317"/>
      <c r="C3" s="317"/>
      <c r="D3" s="317"/>
      <c r="E3" s="317"/>
      <c r="F3" s="317"/>
      <c r="G3" s="317"/>
      <c r="H3" s="317"/>
      <c r="I3" s="317"/>
      <c r="J3" s="317"/>
      <c r="K3" s="317"/>
      <c r="L3" s="317"/>
      <c r="M3" s="317"/>
      <c r="N3" s="317"/>
      <c r="O3" s="317"/>
      <c r="P3" s="317"/>
      <c r="Q3" s="317"/>
      <c r="R3" s="317"/>
      <c r="S3" s="317"/>
      <c r="T3" s="317"/>
      <c r="U3" s="317"/>
      <c r="V3" s="317"/>
      <c r="W3" s="317"/>
      <c r="X3" s="317"/>
      <c r="Y3" s="317"/>
      <c r="Z3" s="317"/>
      <c r="AA3" s="317"/>
      <c r="AB3" s="317"/>
      <c r="AC3" s="317"/>
      <c r="AD3" s="317"/>
      <c r="AE3" s="317"/>
      <c r="AF3" s="317"/>
      <c r="AG3" s="317"/>
      <c r="AH3" s="317"/>
      <c r="AI3" s="317"/>
      <c r="AJ3" s="317"/>
    </row>
    <row r="4" spans="1:36" ht="23.1" customHeight="1">
      <c r="A4" s="317"/>
      <c r="B4" s="317"/>
      <c r="C4" s="1474" t="s">
        <v>1193</v>
      </c>
      <c r="D4" s="1474"/>
      <c r="E4" s="1474"/>
      <c r="F4" s="1474"/>
      <c r="G4" s="1474"/>
      <c r="H4" s="1474"/>
      <c r="I4" s="1474"/>
      <c r="J4" s="1474"/>
      <c r="K4" s="1474"/>
      <c r="L4" s="1474"/>
      <c r="M4" s="1474"/>
      <c r="N4" s="1474"/>
      <c r="O4" s="1474"/>
      <c r="P4" s="1474"/>
      <c r="Q4" s="1474"/>
      <c r="R4" s="1474"/>
      <c r="S4" s="1474"/>
      <c r="T4" s="1474"/>
      <c r="U4" s="1474"/>
      <c r="V4" s="1474"/>
      <c r="W4" s="1474"/>
      <c r="X4" s="1474"/>
      <c r="Y4" s="1474"/>
      <c r="Z4" s="1474"/>
      <c r="AA4" s="1474"/>
      <c r="AB4" s="1474"/>
      <c r="AC4" s="1474"/>
      <c r="AD4" s="1474"/>
      <c r="AE4" s="1474"/>
      <c r="AF4" s="1474"/>
      <c r="AG4" s="1474"/>
      <c r="AH4" s="1474"/>
      <c r="AI4" s="1474"/>
      <c r="AJ4" s="1474"/>
    </row>
    <row r="5" spans="1:36" ht="23.1" customHeight="1">
      <c r="A5" s="319"/>
      <c r="B5" s="319"/>
      <c r="C5" s="318"/>
      <c r="D5" s="318"/>
      <c r="E5" s="318"/>
      <c r="F5" s="318"/>
      <c r="G5" s="318"/>
      <c r="H5" s="318"/>
      <c r="I5" s="318"/>
      <c r="J5" s="318"/>
      <c r="K5" s="318"/>
      <c r="L5" s="318"/>
      <c r="M5" s="318"/>
      <c r="N5" s="318"/>
      <c r="O5" s="318"/>
      <c r="P5" s="318"/>
      <c r="Q5" s="318"/>
      <c r="R5" s="318"/>
      <c r="S5" s="318"/>
      <c r="T5" s="318"/>
      <c r="U5" s="318"/>
      <c r="V5" s="318"/>
      <c r="W5" s="318"/>
      <c r="X5" s="318"/>
      <c r="Y5" s="318"/>
      <c r="Z5" s="318"/>
      <c r="AA5" s="318"/>
      <c r="AB5" s="318"/>
      <c r="AC5" s="318"/>
      <c r="AD5" s="318"/>
      <c r="AE5" s="318"/>
      <c r="AF5" s="318"/>
      <c r="AG5" s="318"/>
      <c r="AH5" s="318"/>
      <c r="AI5" s="318"/>
      <c r="AJ5" s="318"/>
    </row>
    <row r="6" spans="1:36" ht="23.1" customHeight="1" thickBot="1">
      <c r="A6" s="319"/>
      <c r="B6" s="319"/>
      <c r="C6" s="318"/>
      <c r="D6" s="318"/>
      <c r="E6" s="318"/>
      <c r="F6" s="318"/>
      <c r="G6" s="318"/>
      <c r="H6" s="318"/>
      <c r="I6" s="318"/>
      <c r="J6" s="318"/>
      <c r="K6" s="318"/>
      <c r="L6" s="318"/>
      <c r="M6" s="318"/>
      <c r="N6" s="318"/>
      <c r="O6" s="318"/>
      <c r="P6" s="318"/>
      <c r="Q6" s="318"/>
      <c r="R6" s="318"/>
      <c r="S6" s="318"/>
      <c r="T6" s="318"/>
      <c r="U6" s="318"/>
      <c r="V6" s="318"/>
      <c r="W6" s="318"/>
      <c r="X6" s="318"/>
      <c r="Y6" s="318"/>
      <c r="Z6" s="318"/>
      <c r="AA6" s="318"/>
      <c r="AB6" s="318"/>
      <c r="AC6" s="318"/>
      <c r="AD6" s="318"/>
      <c r="AE6" s="318"/>
      <c r="AF6" s="318"/>
      <c r="AG6" s="318"/>
      <c r="AH6" s="318"/>
      <c r="AI6" s="318"/>
      <c r="AJ6" s="318"/>
    </row>
    <row r="7" spans="1:36" ht="14.1" customHeight="1">
      <c r="A7" s="319"/>
      <c r="B7" s="319"/>
      <c r="C7" s="318"/>
      <c r="D7" s="1475" t="s">
        <v>1614</v>
      </c>
      <c r="E7" s="1476"/>
      <c r="F7" s="1476"/>
      <c r="G7" s="1476"/>
      <c r="H7" s="1476"/>
      <c r="I7" s="1476"/>
      <c r="J7" s="1476"/>
      <c r="K7" s="1477"/>
      <c r="L7" s="1484" ph="1"/>
      <c r="M7" s="1485"/>
      <c r="N7" s="1485"/>
      <c r="O7" s="1485"/>
      <c r="P7" s="1485"/>
      <c r="Q7" s="1485"/>
      <c r="R7" s="1485"/>
      <c r="S7" s="1485"/>
      <c r="T7" s="1485"/>
      <c r="U7" s="1485"/>
      <c r="V7" s="1485"/>
      <c r="W7" s="1485"/>
      <c r="X7" s="1485"/>
      <c r="Y7" s="1485"/>
      <c r="Z7" s="1485"/>
      <c r="AA7" s="1490" t="s">
        <v>1034</v>
      </c>
      <c r="AB7" s="1491"/>
      <c r="AC7" s="1491"/>
      <c r="AD7" s="1491"/>
      <c r="AE7" s="1491"/>
      <c r="AF7" s="1491"/>
      <c r="AG7" s="1491"/>
      <c r="AH7" s="1491"/>
      <c r="AI7" s="1491"/>
      <c r="AJ7" s="1492"/>
    </row>
    <row r="8" spans="1:36" ht="18" customHeight="1">
      <c r="A8" s="319"/>
      <c r="B8" s="319"/>
      <c r="C8" s="318"/>
      <c r="D8" s="1478"/>
      <c r="E8" s="1479"/>
      <c r="F8" s="1479"/>
      <c r="G8" s="1479"/>
      <c r="H8" s="1479"/>
      <c r="I8" s="1479"/>
      <c r="J8" s="1479"/>
      <c r="K8" s="1480"/>
      <c r="L8" s="1486" ph="1"/>
      <c r="M8" s="1487"/>
      <c r="N8" s="1487"/>
      <c r="O8" s="1487"/>
      <c r="P8" s="1487"/>
      <c r="Q8" s="1487"/>
      <c r="R8" s="1487"/>
      <c r="S8" s="1487"/>
      <c r="T8" s="1487"/>
      <c r="U8" s="1487"/>
      <c r="V8" s="1487"/>
      <c r="W8" s="1487"/>
      <c r="X8" s="1487"/>
      <c r="Y8" s="1487"/>
      <c r="Z8" s="1487"/>
      <c r="AA8" s="1493" t="s">
        <v>1246</v>
      </c>
      <c r="AB8" s="1494"/>
      <c r="AC8" s="1495" ph="1"/>
      <c r="AD8" s="1496" ph="1"/>
      <c r="AE8" s="1496" ph="1"/>
      <c r="AF8" s="1496" ph="1"/>
      <c r="AG8" s="1496" ph="1"/>
      <c r="AH8" s="1496" ph="1"/>
      <c r="AI8" s="1496" ph="1"/>
      <c r="AJ8" s="1497" ph="1"/>
    </row>
    <row r="9" spans="1:36" ht="18" customHeight="1" thickBot="1">
      <c r="A9" s="319"/>
      <c r="B9" s="319"/>
      <c r="C9" s="318"/>
      <c r="D9" s="1481"/>
      <c r="E9" s="1482"/>
      <c r="F9" s="1482"/>
      <c r="G9" s="1482"/>
      <c r="H9" s="1482"/>
      <c r="I9" s="1482"/>
      <c r="J9" s="1482"/>
      <c r="K9" s="1483"/>
      <c r="L9" s="1488"/>
      <c r="M9" s="1489"/>
      <c r="N9" s="1489"/>
      <c r="O9" s="1489"/>
      <c r="P9" s="1489"/>
      <c r="Q9" s="1489"/>
      <c r="R9" s="1489"/>
      <c r="S9" s="1489"/>
      <c r="T9" s="1489"/>
      <c r="U9" s="1489"/>
      <c r="V9" s="1489"/>
      <c r="W9" s="1489"/>
      <c r="X9" s="1489"/>
      <c r="Y9" s="1489"/>
      <c r="Z9" s="1489"/>
      <c r="AA9" s="1498" t="s">
        <v>240</v>
      </c>
      <c r="AB9" s="1499"/>
      <c r="AC9" s="1500" ph="1"/>
      <c r="AD9" s="1501" ph="1"/>
      <c r="AE9" s="1501" ph="1"/>
      <c r="AF9" s="1501" ph="1"/>
      <c r="AG9" s="1501" ph="1"/>
      <c r="AH9" s="1501" ph="1"/>
      <c r="AI9" s="1501" ph="1"/>
      <c r="AJ9" s="1502" ph="1"/>
    </row>
    <row r="10" spans="1:36" ht="14.1" customHeight="1">
      <c r="A10" s="319"/>
      <c r="B10" s="319"/>
      <c r="C10" s="318"/>
      <c r="D10" s="1522" t="s">
        <v>808</v>
      </c>
      <c r="E10" s="1523"/>
      <c r="F10" s="1523"/>
      <c r="G10" s="1523"/>
      <c r="H10" s="1523"/>
      <c r="I10" s="1523"/>
      <c r="J10" s="1523"/>
      <c r="K10" s="1524"/>
      <c r="L10" s="1484"/>
      <c r="M10" s="1485"/>
      <c r="N10" s="1485"/>
      <c r="O10" s="1485"/>
      <c r="P10" s="1485"/>
      <c r="Q10" s="1485"/>
      <c r="R10" s="1485"/>
      <c r="S10" s="1485"/>
      <c r="T10" s="1485"/>
      <c r="U10" s="1485"/>
      <c r="V10" s="1485"/>
      <c r="W10" s="1485"/>
      <c r="X10" s="1485"/>
      <c r="Y10" s="1485"/>
      <c r="Z10" s="1485"/>
      <c r="AA10" s="1503" t="s">
        <v>1033</v>
      </c>
      <c r="AB10" s="1504"/>
      <c r="AC10" s="1504"/>
      <c r="AD10" s="1504"/>
      <c r="AE10" s="1504"/>
      <c r="AF10" s="1504"/>
      <c r="AG10" s="1504"/>
      <c r="AH10" s="1504"/>
      <c r="AI10" s="1504"/>
      <c r="AJ10" s="1505"/>
    </row>
    <row r="11" spans="1:36" ht="30" customHeight="1" thickBot="1">
      <c r="A11" s="319"/>
      <c r="B11" s="319"/>
      <c r="C11" s="318"/>
      <c r="D11" s="1525"/>
      <c r="E11" s="1526"/>
      <c r="F11" s="1526"/>
      <c r="G11" s="1526"/>
      <c r="H11" s="1526"/>
      <c r="I11" s="1526"/>
      <c r="J11" s="1526"/>
      <c r="K11" s="1527"/>
      <c r="L11" s="1488"/>
      <c r="M11" s="1489"/>
      <c r="N11" s="1489"/>
      <c r="O11" s="1489"/>
      <c r="P11" s="1489"/>
      <c r="Q11" s="1489"/>
      <c r="R11" s="1489"/>
      <c r="S11" s="1489"/>
      <c r="T11" s="1489"/>
      <c r="U11" s="1489"/>
      <c r="V11" s="1489"/>
      <c r="W11" s="1489"/>
      <c r="X11" s="1489"/>
      <c r="Y11" s="1489"/>
      <c r="Z11" s="1489"/>
      <c r="AA11" s="1506"/>
      <c r="AB11" s="1507"/>
      <c r="AC11" s="1507"/>
      <c r="AD11" s="1507"/>
      <c r="AE11" s="1507"/>
      <c r="AF11" s="1507"/>
      <c r="AG11" s="1507"/>
      <c r="AH11" s="1507"/>
      <c r="AI11" s="1507"/>
      <c r="AJ11" s="1508"/>
    </row>
    <row r="12" spans="1:36" ht="14.1" customHeight="1" thickBot="1">
      <c r="A12" s="319"/>
      <c r="B12" s="319"/>
      <c r="C12" s="318"/>
      <c r="D12" s="321"/>
      <c r="E12" s="321"/>
      <c r="F12" s="321"/>
      <c r="G12" s="321"/>
      <c r="H12" s="321"/>
      <c r="I12" s="321"/>
      <c r="J12" s="321"/>
      <c r="K12" s="321"/>
      <c r="L12" s="322"/>
      <c r="M12" s="322"/>
      <c r="N12" s="322"/>
      <c r="O12" s="322"/>
      <c r="P12" s="322"/>
      <c r="Q12" s="322"/>
      <c r="R12" s="322"/>
      <c r="S12" s="322"/>
      <c r="T12" s="322"/>
      <c r="U12" s="322"/>
      <c r="V12" s="322"/>
      <c r="W12" s="322"/>
      <c r="X12" s="322"/>
      <c r="Y12" s="322"/>
      <c r="Z12" s="322"/>
      <c r="AA12" s="322"/>
      <c r="AB12" s="322"/>
      <c r="AC12" s="323"/>
      <c r="AD12" s="323"/>
      <c r="AE12" s="323"/>
      <c r="AF12" s="323"/>
      <c r="AG12" s="323"/>
      <c r="AH12" s="323"/>
      <c r="AI12" s="323"/>
      <c r="AJ12" s="323"/>
    </row>
    <row r="13" spans="1:36" ht="14.1" customHeight="1">
      <c r="A13" s="319"/>
      <c r="B13" s="319"/>
      <c r="C13" s="318"/>
      <c r="D13" s="1522" t="s">
        <v>822</v>
      </c>
      <c r="E13" s="1523"/>
      <c r="F13" s="1523"/>
      <c r="G13" s="1523"/>
      <c r="H13" s="1523"/>
      <c r="I13" s="1523"/>
      <c r="J13" s="1523"/>
      <c r="K13" s="1524"/>
      <c r="L13" s="1515" ph="1"/>
      <c r="M13" s="1516"/>
      <c r="N13" s="1516"/>
      <c r="O13" s="1516"/>
      <c r="P13" s="1516"/>
      <c r="Q13" s="1516"/>
      <c r="R13" s="1516"/>
      <c r="S13" s="1516"/>
      <c r="T13" s="1516"/>
      <c r="U13" s="1516"/>
      <c r="V13" s="1516"/>
      <c r="W13" s="1516"/>
      <c r="X13" s="1516"/>
      <c r="Y13" s="1516"/>
      <c r="Z13" s="1516"/>
      <c r="AA13" s="1490" t="s">
        <v>813</v>
      </c>
      <c r="AB13" s="1491"/>
      <c r="AC13" s="1491"/>
      <c r="AD13" s="1491"/>
      <c r="AE13" s="1491"/>
      <c r="AF13" s="1491"/>
      <c r="AG13" s="1491"/>
      <c r="AH13" s="1491"/>
      <c r="AI13" s="1491"/>
      <c r="AJ13" s="1492"/>
    </row>
    <row r="14" spans="1:36" ht="30" customHeight="1" thickBot="1">
      <c r="A14" s="319"/>
      <c r="B14" s="319"/>
      <c r="C14" s="318"/>
      <c r="D14" s="1525"/>
      <c r="E14" s="1526"/>
      <c r="F14" s="1526"/>
      <c r="G14" s="1526"/>
      <c r="H14" s="1526"/>
      <c r="I14" s="1526"/>
      <c r="J14" s="1526"/>
      <c r="K14" s="1527"/>
      <c r="L14" s="1517"/>
      <c r="M14" s="1518"/>
      <c r="N14" s="1518"/>
      <c r="O14" s="1518"/>
      <c r="P14" s="1518"/>
      <c r="Q14" s="1518"/>
      <c r="R14" s="1518"/>
      <c r="S14" s="1518"/>
      <c r="T14" s="1518"/>
      <c r="U14" s="1518"/>
      <c r="V14" s="1518"/>
      <c r="W14" s="1518"/>
      <c r="X14" s="1518"/>
      <c r="Y14" s="1518"/>
      <c r="Z14" s="1518"/>
      <c r="AA14" s="1519"/>
      <c r="AB14" s="1520"/>
      <c r="AC14" s="1520"/>
      <c r="AD14" s="1520"/>
      <c r="AE14" s="1520"/>
      <c r="AF14" s="1520"/>
      <c r="AG14" s="1520"/>
      <c r="AH14" s="1520"/>
      <c r="AI14" s="1520"/>
      <c r="AJ14" s="1521"/>
    </row>
    <row r="15" spans="1:36" ht="13.5" customHeight="1">
      <c r="A15" s="319"/>
      <c r="B15" s="319"/>
      <c r="C15" s="318"/>
      <c r="D15" s="1509" t="s">
        <v>798</v>
      </c>
      <c r="E15" s="1510"/>
      <c r="F15" s="1510"/>
      <c r="G15" s="1510"/>
      <c r="H15" s="1510"/>
      <c r="I15" s="1510"/>
      <c r="J15" s="1510"/>
      <c r="K15" s="1511"/>
      <c r="L15" s="1515"/>
      <c r="M15" s="1516"/>
      <c r="N15" s="1516"/>
      <c r="O15" s="1516"/>
      <c r="P15" s="1516"/>
      <c r="Q15" s="1516"/>
      <c r="R15" s="1516"/>
      <c r="S15" s="1516"/>
      <c r="T15" s="1516"/>
      <c r="U15" s="1516"/>
      <c r="V15" s="1516"/>
      <c r="W15" s="1516"/>
      <c r="X15" s="1516"/>
      <c r="Y15" s="1516"/>
      <c r="Z15" s="1516"/>
      <c r="AA15" s="1503" t="s">
        <v>1030</v>
      </c>
      <c r="AB15" s="1504"/>
      <c r="AC15" s="1504"/>
      <c r="AD15" s="1504"/>
      <c r="AE15" s="1504"/>
      <c r="AF15" s="1504"/>
      <c r="AG15" s="1504"/>
      <c r="AH15" s="1504"/>
      <c r="AI15" s="1504"/>
      <c r="AJ15" s="1505"/>
    </row>
    <row r="16" spans="1:36" ht="30" customHeight="1" thickBot="1">
      <c r="A16" s="319"/>
      <c r="B16" s="319"/>
      <c r="C16" s="318"/>
      <c r="D16" s="1512"/>
      <c r="E16" s="1513"/>
      <c r="F16" s="1513"/>
      <c r="G16" s="1513"/>
      <c r="H16" s="1513"/>
      <c r="I16" s="1513"/>
      <c r="J16" s="1513"/>
      <c r="K16" s="1514"/>
      <c r="L16" s="1517"/>
      <c r="M16" s="1518"/>
      <c r="N16" s="1518"/>
      <c r="O16" s="1518"/>
      <c r="P16" s="1518"/>
      <c r="Q16" s="1518"/>
      <c r="R16" s="1518"/>
      <c r="S16" s="1518"/>
      <c r="T16" s="1518"/>
      <c r="U16" s="1518"/>
      <c r="V16" s="1518"/>
      <c r="W16" s="1518"/>
      <c r="X16" s="1518"/>
      <c r="Y16" s="1518"/>
      <c r="Z16" s="1518"/>
      <c r="AA16" s="1519"/>
      <c r="AB16" s="1520"/>
      <c r="AC16" s="1520"/>
      <c r="AD16" s="1520"/>
      <c r="AE16" s="1520"/>
      <c r="AF16" s="1520"/>
      <c r="AG16" s="1520"/>
      <c r="AH16" s="1520"/>
      <c r="AI16" s="1520"/>
      <c r="AJ16" s="1521"/>
    </row>
    <row r="17" spans="1:36" ht="14.1" customHeight="1">
      <c r="A17" s="319"/>
      <c r="B17" s="319"/>
      <c r="C17" s="318"/>
      <c r="D17" s="1528" t="s">
        <v>1031</v>
      </c>
      <c r="E17" s="1529"/>
      <c r="F17" s="1529"/>
      <c r="G17" s="1529"/>
      <c r="H17" s="1529"/>
      <c r="I17" s="1529"/>
      <c r="J17" s="1529"/>
      <c r="K17" s="1530"/>
      <c r="L17" s="1484"/>
      <c r="M17" s="1485"/>
      <c r="N17" s="1485"/>
      <c r="O17" s="1485"/>
      <c r="P17" s="1485"/>
      <c r="Q17" s="1485"/>
      <c r="R17" s="1485"/>
      <c r="S17" s="1485"/>
      <c r="T17" s="1485"/>
      <c r="U17" s="1485"/>
      <c r="V17" s="1485"/>
      <c r="W17" s="1485"/>
      <c r="X17" s="1485"/>
      <c r="Y17" s="1485"/>
      <c r="Z17" s="1485"/>
      <c r="AA17" s="1503" t="s">
        <v>1032</v>
      </c>
      <c r="AB17" s="1504"/>
      <c r="AC17" s="1504"/>
      <c r="AD17" s="1504"/>
      <c r="AE17" s="1504"/>
      <c r="AF17" s="1504"/>
      <c r="AG17" s="1504"/>
      <c r="AH17" s="1504"/>
      <c r="AI17" s="1504"/>
      <c r="AJ17" s="1505"/>
    </row>
    <row r="18" spans="1:36" ht="18" customHeight="1">
      <c r="A18" s="319"/>
      <c r="B18" s="319"/>
      <c r="C18" s="318"/>
      <c r="D18" s="1531"/>
      <c r="E18" s="1532"/>
      <c r="F18" s="1532"/>
      <c r="G18" s="1532"/>
      <c r="H18" s="1532"/>
      <c r="I18" s="1532"/>
      <c r="J18" s="1532"/>
      <c r="K18" s="1533"/>
      <c r="L18" s="1486"/>
      <c r="M18" s="1487"/>
      <c r="N18" s="1487"/>
      <c r="O18" s="1487"/>
      <c r="P18" s="1487"/>
      <c r="Q18" s="1487"/>
      <c r="R18" s="1487"/>
      <c r="S18" s="1487"/>
      <c r="T18" s="1487"/>
      <c r="U18" s="1487"/>
      <c r="V18" s="1487"/>
      <c r="W18" s="1487"/>
      <c r="X18" s="1487"/>
      <c r="Y18" s="1487"/>
      <c r="Z18" s="1487"/>
      <c r="AA18" s="1493" t="s">
        <v>1246</v>
      </c>
      <c r="AB18" s="1494"/>
      <c r="AC18" s="1495" ph="1"/>
      <c r="AD18" s="1496" ph="1"/>
      <c r="AE18" s="1496" ph="1"/>
      <c r="AF18" s="1496" ph="1"/>
      <c r="AG18" s="1496" ph="1"/>
      <c r="AH18" s="1496" ph="1"/>
      <c r="AI18" s="1496" ph="1"/>
      <c r="AJ18" s="1497" ph="1"/>
    </row>
    <row r="19" spans="1:36" ht="18" customHeight="1" thickBot="1">
      <c r="A19" s="319"/>
      <c r="B19" s="319"/>
      <c r="C19" s="318"/>
      <c r="D19" s="1534"/>
      <c r="E19" s="1535"/>
      <c r="F19" s="1535"/>
      <c r="G19" s="1535"/>
      <c r="H19" s="1535"/>
      <c r="I19" s="1535"/>
      <c r="J19" s="1535"/>
      <c r="K19" s="1536"/>
      <c r="L19" s="1488"/>
      <c r="M19" s="1489"/>
      <c r="N19" s="1489"/>
      <c r="O19" s="1489"/>
      <c r="P19" s="1489"/>
      <c r="Q19" s="1489"/>
      <c r="R19" s="1489"/>
      <c r="S19" s="1489"/>
      <c r="T19" s="1489"/>
      <c r="U19" s="1489"/>
      <c r="V19" s="1489"/>
      <c r="W19" s="1489"/>
      <c r="X19" s="1489"/>
      <c r="Y19" s="1489"/>
      <c r="Z19" s="1489"/>
      <c r="AA19" s="1498" t="s">
        <v>240</v>
      </c>
      <c r="AB19" s="1499"/>
      <c r="AC19" s="1500" ph="1"/>
      <c r="AD19" s="1501" ph="1"/>
      <c r="AE19" s="1501" ph="1"/>
      <c r="AF19" s="1501" ph="1"/>
      <c r="AG19" s="1501" ph="1"/>
      <c r="AH19" s="1501" ph="1"/>
      <c r="AI19" s="1501" ph="1"/>
      <c r="AJ19" s="1502" ph="1"/>
    </row>
    <row r="20" spans="1:36" ht="23.1" customHeight="1" thickBot="1">
      <c r="A20" s="319"/>
      <c r="B20" s="319"/>
      <c r="C20" s="318"/>
      <c r="D20" s="324"/>
      <c r="E20" s="324"/>
      <c r="F20" s="324"/>
      <c r="G20" s="324"/>
      <c r="H20" s="324"/>
      <c r="I20" s="324"/>
      <c r="J20" s="324"/>
      <c r="K20" s="324"/>
      <c r="L20" s="325"/>
      <c r="M20" s="325"/>
      <c r="N20" s="325"/>
      <c r="O20" s="325"/>
      <c r="P20" s="325"/>
      <c r="Q20" s="325"/>
      <c r="R20" s="325"/>
      <c r="S20" s="325"/>
      <c r="T20" s="325"/>
      <c r="U20" s="325"/>
      <c r="V20" s="325"/>
      <c r="W20" s="325"/>
      <c r="X20" s="325"/>
      <c r="Y20" s="325"/>
      <c r="Z20" s="325"/>
      <c r="AA20" s="325"/>
      <c r="AB20" s="325"/>
      <c r="AC20" s="325"/>
      <c r="AD20" s="325"/>
      <c r="AE20" s="325"/>
      <c r="AF20" s="325"/>
      <c r="AG20" s="325"/>
      <c r="AH20" s="325"/>
      <c r="AI20" s="325"/>
      <c r="AJ20" s="325"/>
    </row>
    <row r="21" spans="1:36" ht="30" customHeight="1">
      <c r="A21" s="319"/>
      <c r="B21" s="326"/>
      <c r="C21" s="318"/>
      <c r="Q21" s="327"/>
      <c r="R21" s="1537" t="s">
        <v>138</v>
      </c>
      <c r="S21" s="1537"/>
      <c r="T21" s="1537"/>
      <c r="U21" s="1537"/>
      <c r="V21" s="1537"/>
      <c r="W21" s="1537"/>
      <c r="X21" s="1537"/>
      <c r="Y21" s="1537"/>
      <c r="Z21" s="328"/>
      <c r="AA21" s="1538"/>
      <c r="AB21" s="1539"/>
      <c r="AC21" s="1539"/>
      <c r="AD21" s="1539"/>
      <c r="AE21" s="320" t="s">
        <v>21</v>
      </c>
      <c r="AF21" s="251"/>
      <c r="AG21" s="320" t="s">
        <v>22</v>
      </c>
      <c r="AH21" s="251"/>
      <c r="AI21" s="320" t="s">
        <v>125</v>
      </c>
      <c r="AJ21" s="329"/>
    </row>
    <row r="22" spans="1:36" ht="30" customHeight="1">
      <c r="A22" s="319"/>
      <c r="B22" s="319"/>
      <c r="C22" s="318"/>
      <c r="Q22" s="330"/>
      <c r="R22" s="1540" t="s">
        <v>1</v>
      </c>
      <c r="S22" s="1540"/>
      <c r="T22" s="1540"/>
      <c r="U22" s="1540"/>
      <c r="V22" s="1540"/>
      <c r="W22" s="1540"/>
      <c r="X22" s="1540"/>
      <c r="Y22" s="1540"/>
      <c r="Z22" s="331"/>
      <c r="AA22" s="1541"/>
      <c r="AB22" s="1542"/>
      <c r="AC22" s="1542"/>
      <c r="AD22" s="1542"/>
      <c r="AE22" s="332" t="s">
        <v>21</v>
      </c>
      <c r="AF22" s="240"/>
      <c r="AG22" s="332" t="s">
        <v>22</v>
      </c>
      <c r="AH22" s="240"/>
      <c r="AI22" s="332" t="s">
        <v>125</v>
      </c>
      <c r="AJ22" s="333"/>
    </row>
    <row r="23" spans="1:36" ht="30" customHeight="1" thickBot="1">
      <c r="A23" s="319"/>
      <c r="B23" s="319"/>
      <c r="C23" s="318"/>
      <c r="Q23" s="334"/>
      <c r="R23" s="1545" t="s">
        <v>2</v>
      </c>
      <c r="S23" s="1545"/>
      <c r="T23" s="1545"/>
      <c r="U23" s="1545"/>
      <c r="V23" s="1545"/>
      <c r="W23" s="1545"/>
      <c r="X23" s="1545"/>
      <c r="Y23" s="1545"/>
      <c r="Z23" s="335"/>
      <c r="AA23" s="1546"/>
      <c r="AB23" s="1547"/>
      <c r="AC23" s="1547"/>
      <c r="AD23" s="1547"/>
      <c r="AE23" s="336" t="s">
        <v>21</v>
      </c>
      <c r="AF23" s="241"/>
      <c r="AG23" s="336" t="s">
        <v>22</v>
      </c>
      <c r="AH23" s="241"/>
      <c r="AI23" s="336" t="s">
        <v>125</v>
      </c>
      <c r="AJ23" s="337"/>
    </row>
    <row r="24" spans="1:36" ht="15" customHeight="1" thickTop="1">
      <c r="A24" s="319"/>
      <c r="B24" s="319"/>
      <c r="C24" s="318"/>
      <c r="Q24" s="1548" t="s">
        <v>137</v>
      </c>
      <c r="R24" s="1549"/>
      <c r="S24" s="1552" t="s">
        <v>135</v>
      </c>
      <c r="T24" s="1552"/>
      <c r="U24" s="1552"/>
      <c r="V24" s="1552"/>
      <c r="W24" s="1553"/>
      <c r="X24" s="1554"/>
      <c r="Y24" s="1555"/>
      <c r="Z24" s="1558" t="s">
        <v>139</v>
      </c>
      <c r="AA24" s="1560" t="s">
        <v>116</v>
      </c>
      <c r="AB24" s="1562"/>
      <c r="AC24" s="1562"/>
      <c r="AD24" s="1562"/>
      <c r="AE24" s="1558" t="s">
        <v>21</v>
      </c>
      <c r="AF24" s="1564"/>
      <c r="AG24" s="1558" t="s">
        <v>22</v>
      </c>
      <c r="AH24" s="1564"/>
      <c r="AI24" s="1558" t="s">
        <v>125</v>
      </c>
      <c r="AJ24" s="1543" t="s">
        <v>140</v>
      </c>
    </row>
    <row r="25" spans="1:36" ht="15" customHeight="1">
      <c r="A25" s="319"/>
      <c r="B25" s="319"/>
      <c r="C25" s="318"/>
      <c r="Q25" s="1550"/>
      <c r="R25" s="1551"/>
      <c r="S25" s="1566" t="s">
        <v>141</v>
      </c>
      <c r="T25" s="1567"/>
      <c r="U25" s="1567"/>
      <c r="V25" s="1567"/>
      <c r="W25" s="1568"/>
      <c r="X25" s="1556"/>
      <c r="Y25" s="1557"/>
      <c r="Z25" s="1559"/>
      <c r="AA25" s="1561"/>
      <c r="AB25" s="1563"/>
      <c r="AC25" s="1563"/>
      <c r="AD25" s="1563"/>
      <c r="AE25" s="1559"/>
      <c r="AF25" s="1565"/>
      <c r="AG25" s="1559"/>
      <c r="AH25" s="1565"/>
      <c r="AI25" s="1559"/>
      <c r="AJ25" s="1544"/>
    </row>
    <row r="26" spans="1:36" ht="15" customHeight="1">
      <c r="Q26" s="1550"/>
      <c r="R26" s="1551"/>
      <c r="S26" s="1569" t="s">
        <v>136</v>
      </c>
      <c r="T26" s="1569"/>
      <c r="U26" s="1569"/>
      <c r="V26" s="1569"/>
      <c r="W26" s="1570"/>
      <c r="X26" s="1571"/>
      <c r="Y26" s="1572"/>
      <c r="Z26" s="1573" t="s">
        <v>139</v>
      </c>
      <c r="AA26" s="1574" t="s">
        <v>116</v>
      </c>
      <c r="AB26" s="1590"/>
      <c r="AC26" s="1590"/>
      <c r="AD26" s="1590"/>
      <c r="AE26" s="1573" t="s">
        <v>21</v>
      </c>
      <c r="AF26" s="1592"/>
      <c r="AG26" s="1573" t="s">
        <v>22</v>
      </c>
      <c r="AH26" s="1592"/>
      <c r="AI26" s="1573" t="s">
        <v>125</v>
      </c>
      <c r="AJ26" s="1575" t="s">
        <v>140</v>
      </c>
    </row>
    <row r="27" spans="1:36" ht="15" customHeight="1" thickBot="1">
      <c r="Q27" s="1550"/>
      <c r="R27" s="1551"/>
      <c r="S27" s="1576" t="s">
        <v>141</v>
      </c>
      <c r="T27" s="1552"/>
      <c r="U27" s="1552"/>
      <c r="V27" s="1552"/>
      <c r="W27" s="1553"/>
      <c r="X27" s="1554"/>
      <c r="Y27" s="1555"/>
      <c r="Z27" s="1558"/>
      <c r="AA27" s="1560"/>
      <c r="AB27" s="1591"/>
      <c r="AC27" s="1591"/>
      <c r="AD27" s="1591"/>
      <c r="AE27" s="1558"/>
      <c r="AF27" s="1564"/>
      <c r="AG27" s="1558"/>
      <c r="AH27" s="1564"/>
      <c r="AI27" s="1558"/>
      <c r="AJ27" s="1543"/>
    </row>
    <row r="28" spans="1:36" ht="15" customHeight="1">
      <c r="Q28" s="341"/>
      <c r="R28" s="341"/>
      <c r="S28" s="342"/>
      <c r="T28" s="342"/>
      <c r="U28" s="342"/>
      <c r="V28" s="342"/>
      <c r="W28" s="342"/>
      <c r="X28" s="343"/>
      <c r="Y28" s="343"/>
      <c r="Z28" s="344"/>
      <c r="AA28" s="345"/>
      <c r="AB28" s="346"/>
      <c r="AC28" s="346"/>
      <c r="AD28" s="346"/>
      <c r="AE28" s="344"/>
      <c r="AF28" s="347"/>
      <c r="AG28" s="344"/>
      <c r="AH28" s="347"/>
      <c r="AI28" s="344"/>
      <c r="AJ28" s="344"/>
    </row>
    <row r="29" spans="1:36" ht="15" customHeight="1">
      <c r="Q29" s="348"/>
      <c r="R29" s="348"/>
      <c r="S29" s="338"/>
      <c r="T29" s="338"/>
      <c r="U29" s="338"/>
      <c r="V29" s="338"/>
      <c r="W29" s="338"/>
      <c r="X29" s="349"/>
      <c r="Y29" s="349"/>
      <c r="Z29" s="339"/>
      <c r="AA29" s="340"/>
      <c r="AB29" s="350"/>
      <c r="AC29" s="350"/>
      <c r="AD29" s="350"/>
      <c r="AE29" s="339"/>
      <c r="AF29" s="351"/>
      <c r="AG29" s="339"/>
      <c r="AH29" s="351"/>
      <c r="AI29" s="339"/>
      <c r="AJ29" s="339"/>
    </row>
    <row r="30" spans="1:36" ht="20.100000000000001" customHeight="1">
      <c r="E30" s="352" t="s">
        <v>916</v>
      </c>
      <c r="F30" s="1577" t="s">
        <v>917</v>
      </c>
      <c r="G30" s="1577"/>
      <c r="H30" s="1577"/>
      <c r="I30" s="1577"/>
      <c r="J30" s="1577"/>
      <c r="K30" s="1577"/>
      <c r="L30" s="1577"/>
      <c r="M30" s="1577"/>
      <c r="N30" s="1577"/>
      <c r="O30" s="1577"/>
      <c r="P30" s="1577"/>
      <c r="Q30" s="1577"/>
      <c r="R30" s="1577"/>
      <c r="S30" s="1577"/>
      <c r="T30" s="1577"/>
      <c r="U30" s="1577"/>
      <c r="V30" s="1577"/>
      <c r="W30" s="1577"/>
      <c r="X30" s="1577"/>
      <c r="Y30" s="1577"/>
      <c r="Z30" s="1577"/>
      <c r="AA30" s="1577"/>
      <c r="AB30" s="1577"/>
      <c r="AC30" s="1577"/>
      <c r="AD30" s="1577"/>
      <c r="AE30" s="1577"/>
      <c r="AF30" s="1577"/>
      <c r="AG30" s="1577"/>
      <c r="AH30" s="1577"/>
      <c r="AI30" s="1577"/>
      <c r="AJ30" s="339"/>
    </row>
    <row r="31" spans="1:36" ht="20.100000000000001" customHeight="1">
      <c r="E31" s="353"/>
      <c r="F31" s="1577"/>
      <c r="G31" s="1577"/>
      <c r="H31" s="1577"/>
      <c r="I31" s="1577"/>
      <c r="J31" s="1577"/>
      <c r="K31" s="1577"/>
      <c r="L31" s="1577"/>
      <c r="M31" s="1577"/>
      <c r="N31" s="1577"/>
      <c r="O31" s="1577"/>
      <c r="P31" s="1577"/>
      <c r="Q31" s="1577"/>
      <c r="R31" s="1577"/>
      <c r="S31" s="1577"/>
      <c r="T31" s="1577"/>
      <c r="U31" s="1577"/>
      <c r="V31" s="1577"/>
      <c r="W31" s="1577"/>
      <c r="X31" s="1577"/>
      <c r="Y31" s="1577"/>
      <c r="Z31" s="1577"/>
      <c r="AA31" s="1577"/>
      <c r="AB31" s="1577"/>
      <c r="AC31" s="1577"/>
      <c r="AD31" s="1577"/>
      <c r="AE31" s="1577"/>
      <c r="AF31" s="1577"/>
      <c r="AG31" s="1577"/>
      <c r="AH31" s="1577"/>
      <c r="AI31" s="1577"/>
      <c r="AJ31" s="339"/>
    </row>
    <row r="32" spans="1:36" ht="20.100000000000001" customHeight="1">
      <c r="E32" s="352" t="s">
        <v>916</v>
      </c>
      <c r="F32" s="1577" t="s">
        <v>918</v>
      </c>
      <c r="G32" s="1577"/>
      <c r="H32" s="1577"/>
      <c r="I32" s="1577"/>
      <c r="J32" s="1577"/>
      <c r="K32" s="1577"/>
      <c r="L32" s="1577"/>
      <c r="M32" s="1577"/>
      <c r="N32" s="1577"/>
      <c r="O32" s="1577"/>
      <c r="P32" s="1577"/>
      <c r="Q32" s="1577"/>
      <c r="R32" s="1577"/>
      <c r="S32" s="1577"/>
      <c r="T32" s="1577"/>
      <c r="U32" s="1577"/>
      <c r="V32" s="1577"/>
      <c r="W32" s="1577"/>
      <c r="X32" s="1577"/>
      <c r="Y32" s="1577"/>
      <c r="Z32" s="1577"/>
      <c r="AA32" s="1577"/>
      <c r="AB32" s="1577"/>
      <c r="AC32" s="1577"/>
      <c r="AD32" s="1577"/>
      <c r="AE32" s="1577"/>
      <c r="AF32" s="1577"/>
      <c r="AG32" s="1577"/>
      <c r="AH32" s="1577"/>
      <c r="AI32" s="1577"/>
      <c r="AJ32" s="339"/>
    </row>
    <row r="33" spans="5:36" ht="20.100000000000001" customHeight="1">
      <c r="E33" s="353"/>
      <c r="F33" s="1577"/>
      <c r="G33" s="1577"/>
      <c r="H33" s="1577"/>
      <c r="I33" s="1577"/>
      <c r="J33" s="1577"/>
      <c r="K33" s="1577"/>
      <c r="L33" s="1577"/>
      <c r="M33" s="1577"/>
      <c r="N33" s="1577"/>
      <c r="O33" s="1577"/>
      <c r="P33" s="1577"/>
      <c r="Q33" s="1577"/>
      <c r="R33" s="1577"/>
      <c r="S33" s="1577"/>
      <c r="T33" s="1577"/>
      <c r="U33" s="1577"/>
      <c r="V33" s="1577"/>
      <c r="W33" s="1577"/>
      <c r="X33" s="1577"/>
      <c r="Y33" s="1577"/>
      <c r="Z33" s="1577"/>
      <c r="AA33" s="1577"/>
      <c r="AB33" s="1577"/>
      <c r="AC33" s="1577"/>
      <c r="AD33" s="1577"/>
      <c r="AE33" s="1577"/>
      <c r="AF33" s="1577"/>
      <c r="AG33" s="1577"/>
      <c r="AH33" s="1577"/>
      <c r="AI33" s="1577"/>
      <c r="AJ33" s="339"/>
    </row>
    <row r="34" spans="5:36" ht="15" customHeight="1">
      <c r="E34" s="353"/>
      <c r="F34" s="1577"/>
      <c r="G34" s="1577"/>
      <c r="H34" s="1577"/>
      <c r="I34" s="1577"/>
      <c r="J34" s="1577"/>
      <c r="K34" s="1577"/>
      <c r="L34" s="1577"/>
      <c r="M34" s="1577"/>
      <c r="N34" s="1577"/>
      <c r="O34" s="1577"/>
      <c r="P34" s="1577"/>
      <c r="Q34" s="1577"/>
      <c r="R34" s="1577"/>
      <c r="S34" s="1577"/>
      <c r="T34" s="1577"/>
      <c r="U34" s="1577"/>
      <c r="V34" s="1577"/>
      <c r="W34" s="1577"/>
      <c r="X34" s="1577"/>
      <c r="Y34" s="1577"/>
      <c r="Z34" s="1577"/>
      <c r="AA34" s="1577"/>
      <c r="AB34" s="1577"/>
      <c r="AC34" s="1577"/>
      <c r="AD34" s="1577"/>
      <c r="AE34" s="1577"/>
      <c r="AF34" s="1577"/>
      <c r="AG34" s="1577"/>
      <c r="AH34" s="1577"/>
      <c r="AI34" s="1577"/>
      <c r="AJ34" s="339"/>
    </row>
    <row r="35" spans="5:36" ht="10.5" customHeight="1" thickBot="1"/>
    <row r="36" spans="5:36" ht="27.95" customHeight="1">
      <c r="E36" s="1578" t="s">
        <v>1520</v>
      </c>
      <c r="F36" s="1579"/>
      <c r="G36" s="1579"/>
      <c r="H36" s="1579"/>
      <c r="I36" s="1579"/>
      <c r="J36" s="1579"/>
      <c r="K36" s="1579"/>
      <c r="L36" s="1579"/>
      <c r="M36" s="1579"/>
      <c r="N36" s="1579"/>
      <c r="O36" s="1579"/>
      <c r="P36" s="1579"/>
      <c r="Q36" s="1579"/>
      <c r="R36" s="1579"/>
      <c r="S36" s="1580"/>
      <c r="Z36" s="1584" t="s">
        <v>1514</v>
      </c>
      <c r="AA36" s="1585"/>
      <c r="AB36" s="1585"/>
      <c r="AC36" s="1585"/>
      <c r="AD36" s="1585"/>
      <c r="AE36" s="1585"/>
      <c r="AF36" s="1585"/>
      <c r="AG36" s="1585"/>
      <c r="AH36" s="1585"/>
      <c r="AI36" s="1585"/>
      <c r="AJ36" s="1586"/>
    </row>
    <row r="37" spans="5:36" ht="27.95" customHeight="1" thickBot="1">
      <c r="E37" s="1581"/>
      <c r="F37" s="1582"/>
      <c r="G37" s="1582"/>
      <c r="H37" s="1582"/>
      <c r="I37" s="1582"/>
      <c r="J37" s="1582"/>
      <c r="K37" s="1582"/>
      <c r="L37" s="1582"/>
      <c r="M37" s="1582"/>
      <c r="N37" s="1582"/>
      <c r="O37" s="1582"/>
      <c r="P37" s="1582"/>
      <c r="Q37" s="1582"/>
      <c r="R37" s="1582"/>
      <c r="S37" s="1583"/>
      <c r="Z37" s="1587" ph="1"/>
      <c r="AA37" s="1588" ph="1"/>
      <c r="AB37" s="1588" ph="1"/>
      <c r="AC37" s="1588" ph="1"/>
      <c r="AD37" s="1588" ph="1"/>
      <c r="AE37" s="1588" ph="1"/>
      <c r="AF37" s="1588" ph="1"/>
      <c r="AG37" s="1588" ph="1"/>
      <c r="AH37" s="1588" ph="1"/>
      <c r="AI37" s="1588" ph="1"/>
      <c r="AJ37" s="1589" ph="1"/>
    </row>
    <row r="38" spans="5:36" ht="12" customHeight="1">
      <c r="Z38" s="353"/>
      <c r="AA38" s="353"/>
      <c r="AB38" s="353"/>
      <c r="AC38" s="353"/>
      <c r="AD38" s="353"/>
      <c r="AE38" s="353"/>
      <c r="AF38" s="353"/>
      <c r="AG38" s="353"/>
      <c r="AH38" s="353"/>
      <c r="AI38" s="353"/>
      <c r="AJ38" s="353"/>
    </row>
  </sheetData>
  <sheetProtection formatCells="0" formatColumns="0" formatRows="0"/>
  <mergeCells count="71">
    <mergeCell ref="AJ26:AJ27"/>
    <mergeCell ref="S27:W27"/>
    <mergeCell ref="F30:AI31"/>
    <mergeCell ref="F32:AI34"/>
    <mergeCell ref="E36:S37"/>
    <mergeCell ref="Z36:AJ36"/>
    <mergeCell ref="Z37:AJ37"/>
    <mergeCell ref="AD26:AD27"/>
    <mergeCell ref="AE26:AE27"/>
    <mergeCell ref="AF26:AF27"/>
    <mergeCell ref="AG26:AG27"/>
    <mergeCell ref="AH26:AH27"/>
    <mergeCell ref="AI26:AI27"/>
    <mergeCell ref="AB26:AC27"/>
    <mergeCell ref="S25:W25"/>
    <mergeCell ref="S26:W26"/>
    <mergeCell ref="X26:Y27"/>
    <mergeCell ref="Z26:Z27"/>
    <mergeCell ref="AA26:AA27"/>
    <mergeCell ref="AJ24:AJ25"/>
    <mergeCell ref="R23:Y23"/>
    <mergeCell ref="AA23:AB23"/>
    <mergeCell ref="AC23:AD23"/>
    <mergeCell ref="Q24:R27"/>
    <mergeCell ref="S24:W24"/>
    <mergeCell ref="X24:Y25"/>
    <mergeCell ref="Z24:Z25"/>
    <mergeCell ref="AA24:AA25"/>
    <mergeCell ref="AB24:AC25"/>
    <mergeCell ref="AD24:AD25"/>
    <mergeCell ref="AE24:AE25"/>
    <mergeCell ref="AF24:AF25"/>
    <mergeCell ref="AG24:AG25"/>
    <mergeCell ref="AH24:AH25"/>
    <mergeCell ref="AI24:AI25"/>
    <mergeCell ref="R21:Y21"/>
    <mergeCell ref="AA21:AB21"/>
    <mergeCell ref="AC21:AD21"/>
    <mergeCell ref="R22:Y22"/>
    <mergeCell ref="AA22:AB22"/>
    <mergeCell ref="AC22:AD22"/>
    <mergeCell ref="D17:K19"/>
    <mergeCell ref="L17:Z19"/>
    <mergeCell ref="AA17:AJ17"/>
    <mergeCell ref="AA18:AB18"/>
    <mergeCell ref="AC18:AJ18"/>
    <mergeCell ref="AA19:AB19"/>
    <mergeCell ref="AC19:AJ19"/>
    <mergeCell ref="L10:Z11"/>
    <mergeCell ref="AA10:AJ10"/>
    <mergeCell ref="AA11:AJ11"/>
    <mergeCell ref="D15:K16"/>
    <mergeCell ref="L15:Z16"/>
    <mergeCell ref="AA15:AJ15"/>
    <mergeCell ref="AA16:AJ16"/>
    <mergeCell ref="D13:K14"/>
    <mergeCell ref="L13:Z14"/>
    <mergeCell ref="AA13:AJ13"/>
    <mergeCell ref="AA14:AJ14"/>
    <mergeCell ref="D10:K11"/>
    <mergeCell ref="N2:Q2"/>
    <mergeCell ref="R2:T2"/>
    <mergeCell ref="U2:X2"/>
    <mergeCell ref="C4:AJ4"/>
    <mergeCell ref="D7:K9"/>
    <mergeCell ref="L7:Z9"/>
    <mergeCell ref="AA7:AJ7"/>
    <mergeCell ref="AA8:AB8"/>
    <mergeCell ref="AC8:AJ8"/>
    <mergeCell ref="AA9:AB9"/>
    <mergeCell ref="AC9:AJ9"/>
  </mergeCells>
  <phoneticPr fontId="4"/>
  <conditionalFormatting sqref="L7:L8 L10 L17:L18">
    <cfRule type="containsBlanks" dxfId="467" priority="6">
      <formula>LEN(TRIM(L7))=0</formula>
    </cfRule>
  </conditionalFormatting>
  <conditionalFormatting sqref="L13">
    <cfRule type="containsBlanks" dxfId="466" priority="7">
      <formula>LEN(TRIM(L13))=0</formula>
    </cfRule>
  </conditionalFormatting>
  <conditionalFormatting sqref="L15 AA16">
    <cfRule type="containsBlanks" dxfId="465" priority="5">
      <formula>LEN(TRIM(L15))=0</formula>
    </cfRule>
  </conditionalFormatting>
  <conditionalFormatting sqref="X24:Y27">
    <cfRule type="containsBlanks" dxfId="464" priority="10">
      <formula>LEN(TRIM(X24))=0</formula>
    </cfRule>
  </conditionalFormatting>
  <conditionalFormatting sqref="Z37:AJ37">
    <cfRule type="containsBlanks" dxfId="463" priority="1">
      <formula>LEN(TRIM(Z37))=0</formula>
    </cfRule>
  </conditionalFormatting>
  <conditionalFormatting sqref="AA21:AB23 AB24:AC27">
    <cfRule type="containsBlanks" dxfId="462" priority="9">
      <formula>LEN(TRIM(AA21))=0</formula>
    </cfRule>
  </conditionalFormatting>
  <conditionalFormatting sqref="AC8:AC9 AA11:AJ11 AA14:AJ14 AC18:AC19">
    <cfRule type="containsBlanks" dxfId="461" priority="4">
      <formula>LEN(TRIM(AA8))=0</formula>
    </cfRule>
  </conditionalFormatting>
  <conditionalFormatting sqref="AC21:AD23 AF21:AF27 AH21:AH27 AD24:AD27">
    <cfRule type="containsBlanks" dxfId="460" priority="11">
      <formula>LEN(TRIM(AC21))=0</formula>
    </cfRule>
  </conditionalFormatting>
  <dataValidations count="2">
    <dataValidation type="list" allowBlank="1" showInputMessage="1" showErrorMessage="1" sqref="AA21:AB23 AB24:AC27" xr:uid="{94A89151-8EC3-4FE5-8CDD-1FD622EB9AD1}">
      <formula1>"　,昭和,平成,令和"</formula1>
    </dataValidation>
    <dataValidation imeMode="off" allowBlank="1" showInputMessage="1" showErrorMessage="1" sqref="AA10 AA16:AJ16 AA14:AJ14 AA11:AJ11 L17:Z19" xr:uid="{6693E22A-488A-44F0-8087-B22F31086499}"/>
  </dataValidations>
  <printOptions horizontalCentered="1"/>
  <pageMargins left="0.6692913385826772" right="0.39" top="0.98425196850393704" bottom="0.98425196850393704" header="0.51181102362204722" footer="0.51181102362204722"/>
  <pageSetup paperSize="9" orientation="portrait" cellComments="asDisplayed" r:id="rId1"/>
  <headerFooter alignWithMargins="0">
    <oddHeader>&amp;RVer.2</oddHeader>
  </headerFooter>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76BDC1-B253-4A0C-94A0-C60DD403D57D}">
  <sheetPr>
    <tabColor theme="7" tint="0.59999389629810485"/>
  </sheetPr>
  <dimension ref="A1:BC72"/>
  <sheetViews>
    <sheetView showGridLines="0" view="pageBreakPreview" zoomScaleNormal="100" zoomScaleSheetLayoutView="100" workbookViewId="0">
      <selection sqref="A1:AL1"/>
    </sheetView>
  </sheetViews>
  <sheetFormatPr defaultColWidth="8" defaultRowHeight="12"/>
  <cols>
    <col min="1" max="2" width="1.375" style="11" customWidth="1"/>
    <col min="3" max="40" width="2.375" style="11" customWidth="1"/>
    <col min="41" max="75" width="2.625" style="11" customWidth="1"/>
    <col min="76" max="16384" width="8" style="11"/>
  </cols>
  <sheetData>
    <row r="1" spans="1:44" ht="14.1" customHeight="1">
      <c r="A1" s="1780" t="s">
        <v>1212</v>
      </c>
      <c r="B1" s="1780"/>
      <c r="C1" s="1780"/>
      <c r="D1" s="1780"/>
      <c r="E1" s="1780"/>
      <c r="F1" s="1780"/>
      <c r="G1" s="1780"/>
      <c r="H1" s="1780"/>
      <c r="I1" s="1780"/>
      <c r="J1" s="1780"/>
      <c r="K1" s="1780"/>
      <c r="L1" s="1780"/>
      <c r="M1" s="1780"/>
      <c r="N1" s="1780"/>
      <c r="O1" s="1780"/>
      <c r="P1" s="1780"/>
      <c r="Q1" s="1780"/>
      <c r="R1" s="1780"/>
      <c r="S1" s="1780"/>
      <c r="T1" s="1780"/>
      <c r="U1" s="1780"/>
      <c r="V1" s="1780"/>
      <c r="W1" s="1780"/>
      <c r="X1" s="1780"/>
      <c r="Y1" s="1780"/>
      <c r="Z1" s="1780"/>
      <c r="AA1" s="1780"/>
      <c r="AB1" s="1780"/>
      <c r="AC1" s="1780"/>
      <c r="AD1" s="1780"/>
      <c r="AE1" s="1780"/>
      <c r="AF1" s="1780"/>
      <c r="AG1" s="1780"/>
      <c r="AH1" s="1780"/>
      <c r="AI1" s="1780"/>
      <c r="AJ1" s="1780"/>
      <c r="AK1" s="1780"/>
      <c r="AL1" s="1780"/>
      <c r="AN1" s="1354"/>
      <c r="AO1" s="1354"/>
      <c r="AP1" s="1354"/>
      <c r="AQ1" s="1354"/>
      <c r="AR1" s="1354"/>
    </row>
    <row r="2" spans="1:44" ht="5.0999999999999996" customHeight="1" thickBot="1"/>
    <row r="3" spans="1:44" ht="14.1" customHeight="1">
      <c r="B3" s="3135" t="s">
        <v>284</v>
      </c>
      <c r="C3" s="3136"/>
      <c r="D3" s="3136"/>
      <c r="E3" s="3136"/>
      <c r="F3" s="3136"/>
      <c r="G3" s="3136"/>
      <c r="H3" s="3136"/>
      <c r="I3" s="3136"/>
      <c r="J3" s="3136"/>
      <c r="K3" s="3136"/>
      <c r="L3" s="3136"/>
      <c r="M3" s="3136"/>
      <c r="N3" s="3136"/>
      <c r="O3" s="3136"/>
      <c r="P3" s="3136"/>
      <c r="Q3" s="3136"/>
      <c r="R3" s="3136"/>
      <c r="S3" s="3136"/>
      <c r="T3" s="3136"/>
      <c r="U3" s="3136"/>
      <c r="V3" s="3136"/>
      <c r="W3" s="3136"/>
      <c r="X3" s="3136"/>
      <c r="Y3" s="3136"/>
      <c r="Z3" s="3137"/>
      <c r="AA3" s="3138" t="s">
        <v>118</v>
      </c>
      <c r="AB3" s="3136"/>
      <c r="AC3" s="3136"/>
      <c r="AD3" s="3136"/>
      <c r="AE3" s="3136"/>
      <c r="AF3" s="3136"/>
      <c r="AG3" s="3136"/>
      <c r="AH3" s="3136"/>
      <c r="AI3" s="3136"/>
      <c r="AJ3" s="3136"/>
      <c r="AK3" s="3136"/>
      <c r="AL3" s="3139"/>
    </row>
    <row r="4" spans="1:44" ht="6.95" customHeight="1">
      <c r="B4" s="155"/>
      <c r="C4" s="45"/>
      <c r="D4" s="45"/>
      <c r="E4" s="45"/>
      <c r="F4" s="45"/>
      <c r="G4" s="45"/>
      <c r="H4" s="45"/>
      <c r="I4" s="45"/>
      <c r="J4" s="45"/>
      <c r="K4" s="45"/>
      <c r="L4" s="45"/>
      <c r="M4" s="45"/>
      <c r="N4" s="45"/>
      <c r="O4" s="45"/>
      <c r="P4" s="45"/>
      <c r="Q4" s="45"/>
      <c r="R4" s="45"/>
      <c r="S4" s="45"/>
      <c r="T4" s="45"/>
      <c r="U4" s="45"/>
      <c r="V4" s="45"/>
      <c r="W4" s="45"/>
      <c r="X4" s="45"/>
      <c r="Y4" s="45"/>
      <c r="Z4" s="45"/>
      <c r="AA4" s="156"/>
      <c r="AB4" s="45"/>
      <c r="AC4" s="45"/>
      <c r="AD4" s="45"/>
      <c r="AE4" s="45"/>
      <c r="AF4" s="45"/>
      <c r="AG4" s="45"/>
      <c r="AH4" s="45"/>
      <c r="AI4" s="45"/>
      <c r="AJ4" s="45"/>
      <c r="AK4" s="45"/>
      <c r="AL4" s="157"/>
      <c r="AM4" s="16"/>
    </row>
    <row r="5" spans="1:44" ht="14.1" customHeight="1">
      <c r="B5" s="1355"/>
      <c r="C5" s="44"/>
      <c r="D5" s="209" t="s">
        <v>32</v>
      </c>
      <c r="E5" s="2255" t="s">
        <v>1469</v>
      </c>
      <c r="F5" s="2255"/>
      <c r="G5" s="2255"/>
      <c r="H5" s="2255"/>
      <c r="I5" s="2255"/>
      <c r="J5" s="2255"/>
      <c r="K5" s="2255"/>
      <c r="L5" s="2255"/>
      <c r="M5" s="2255"/>
      <c r="N5" s="2255"/>
      <c r="O5" s="2255"/>
      <c r="P5" s="2255"/>
      <c r="Q5" s="2255"/>
      <c r="R5" s="2255"/>
      <c r="S5" s="2255"/>
      <c r="T5" s="2255"/>
      <c r="U5" s="2255"/>
      <c r="V5" s="2255"/>
      <c r="W5" s="2255"/>
      <c r="X5" s="2255"/>
      <c r="Y5" s="2255"/>
      <c r="Z5" s="1356"/>
      <c r="AA5" s="217" t="s">
        <v>127</v>
      </c>
      <c r="AB5" s="4182" t="s">
        <v>1544</v>
      </c>
      <c r="AC5" s="4182"/>
      <c r="AD5" s="4182"/>
      <c r="AE5" s="4182"/>
      <c r="AF5" s="4182"/>
      <c r="AG5" s="4182"/>
      <c r="AH5" s="4182"/>
      <c r="AI5" s="4182"/>
      <c r="AJ5" s="4182"/>
      <c r="AK5" s="4182"/>
      <c r="AL5" s="208"/>
      <c r="AM5" s="16"/>
    </row>
    <row r="6" spans="1:44" ht="14.1" customHeight="1">
      <c r="B6" s="1357"/>
      <c r="C6" s="1358"/>
      <c r="E6" s="2255"/>
      <c r="F6" s="2255"/>
      <c r="G6" s="2255"/>
      <c r="H6" s="2255"/>
      <c r="I6" s="2255"/>
      <c r="J6" s="2255"/>
      <c r="K6" s="2255"/>
      <c r="L6" s="2255"/>
      <c r="M6" s="2255"/>
      <c r="N6" s="2255"/>
      <c r="O6" s="2255"/>
      <c r="P6" s="2255"/>
      <c r="Q6" s="2255"/>
      <c r="R6" s="2255"/>
      <c r="S6" s="2255"/>
      <c r="T6" s="2255"/>
      <c r="U6" s="2255"/>
      <c r="V6" s="2255"/>
      <c r="W6" s="2255"/>
      <c r="X6" s="2255"/>
      <c r="Y6" s="2255"/>
      <c r="Z6" s="222"/>
      <c r="AA6" s="217"/>
      <c r="AB6" s="4182"/>
      <c r="AC6" s="4182"/>
      <c r="AD6" s="4182"/>
      <c r="AE6" s="4182"/>
      <c r="AF6" s="4182"/>
      <c r="AG6" s="4182"/>
      <c r="AH6" s="4182"/>
      <c r="AI6" s="4182"/>
      <c r="AJ6" s="4182"/>
      <c r="AK6" s="4182"/>
      <c r="AL6" s="208"/>
      <c r="AM6" s="16"/>
    </row>
    <row r="7" spans="1:44" ht="14.1" customHeight="1">
      <c r="B7" s="13"/>
      <c r="E7" s="3351"/>
      <c r="F7" s="3351"/>
      <c r="G7" s="3351"/>
      <c r="H7" s="3351"/>
      <c r="I7" s="3351"/>
      <c r="J7" s="3351"/>
      <c r="K7" s="3351"/>
      <c r="L7" s="3351"/>
      <c r="M7" s="3351"/>
      <c r="N7" s="3351"/>
      <c r="O7" s="3351"/>
      <c r="P7" s="3351"/>
      <c r="Q7" s="3351"/>
      <c r="R7" s="3351"/>
      <c r="S7" s="3351"/>
      <c r="T7" s="3351"/>
      <c r="U7" s="3351"/>
      <c r="V7" s="3351"/>
      <c r="W7" s="3351"/>
      <c r="X7" s="3351"/>
      <c r="Y7" s="3351"/>
      <c r="Z7" s="44"/>
      <c r="AA7" s="10"/>
      <c r="AB7" s="4182"/>
      <c r="AC7" s="4182"/>
      <c r="AD7" s="4182"/>
      <c r="AE7" s="4182"/>
      <c r="AF7" s="4182"/>
      <c r="AG7" s="4182"/>
      <c r="AH7" s="4182"/>
      <c r="AI7" s="4182"/>
      <c r="AJ7" s="4182"/>
      <c r="AK7" s="4182"/>
      <c r="AL7" s="208"/>
      <c r="AM7" s="16"/>
    </row>
    <row r="8" spans="1:44" ht="14.1" customHeight="1">
      <c r="B8" s="1357"/>
      <c r="E8" s="3351"/>
      <c r="F8" s="3351"/>
      <c r="G8" s="3351"/>
      <c r="H8" s="3351"/>
      <c r="I8" s="3351"/>
      <c r="J8" s="3351"/>
      <c r="K8" s="3351"/>
      <c r="L8" s="3351"/>
      <c r="M8" s="3351"/>
      <c r="N8" s="3351"/>
      <c r="O8" s="3351"/>
      <c r="P8" s="3351"/>
      <c r="Q8" s="3351"/>
      <c r="R8" s="3351"/>
      <c r="S8" s="3351"/>
      <c r="T8" s="3351"/>
      <c r="U8" s="3351"/>
      <c r="V8" s="3351"/>
      <c r="W8" s="3351"/>
      <c r="X8" s="3351"/>
      <c r="Y8" s="3351"/>
      <c r="Z8" s="53"/>
      <c r="AA8" s="10"/>
      <c r="AB8" s="4182"/>
      <c r="AC8" s="4182"/>
      <c r="AD8" s="4182"/>
      <c r="AE8" s="4182"/>
      <c r="AF8" s="4182"/>
      <c r="AG8" s="4182"/>
      <c r="AH8" s="4182"/>
      <c r="AI8" s="4182"/>
      <c r="AJ8" s="4182"/>
      <c r="AK8" s="4182"/>
      <c r="AL8" s="236"/>
      <c r="AM8" s="16"/>
    </row>
    <row r="9" spans="1:44" ht="14.1" customHeight="1">
      <c r="B9" s="1359"/>
      <c r="D9" s="210"/>
      <c r="E9" s="210"/>
      <c r="F9" s="210"/>
      <c r="G9" s="210"/>
      <c r="H9" s="210"/>
      <c r="I9" s="210"/>
      <c r="J9" s="210"/>
      <c r="K9" s="210"/>
      <c r="L9" s="210"/>
      <c r="M9" s="210"/>
      <c r="N9" s="210"/>
      <c r="O9" s="210"/>
      <c r="P9" s="210"/>
      <c r="Q9" s="210"/>
      <c r="R9" s="210"/>
      <c r="S9" s="210"/>
      <c r="T9" s="210"/>
      <c r="U9" s="210"/>
      <c r="V9" s="1360"/>
      <c r="W9" s="1360"/>
      <c r="X9" s="1360"/>
      <c r="Y9" s="1360"/>
      <c r="Z9" s="53"/>
      <c r="AA9" s="1361"/>
      <c r="AB9" s="4182"/>
      <c r="AC9" s="4182"/>
      <c r="AD9" s="4182"/>
      <c r="AE9" s="4182"/>
      <c r="AF9" s="4182"/>
      <c r="AG9" s="4182"/>
      <c r="AH9" s="4182"/>
      <c r="AI9" s="4182"/>
      <c r="AJ9" s="4182"/>
      <c r="AK9" s="4182"/>
      <c r="AL9" s="236"/>
      <c r="AM9" s="16"/>
    </row>
    <row r="10" spans="1:44" ht="14.1" customHeight="1">
      <c r="A10" s="220"/>
      <c r="B10" s="3144" t="s">
        <v>443</v>
      </c>
      <c r="C10" s="3145"/>
      <c r="D10" s="3146" t="s">
        <v>1470</v>
      </c>
      <c r="E10" s="3146"/>
      <c r="F10" s="3146"/>
      <c r="G10" s="3146"/>
      <c r="H10" s="3146"/>
      <c r="I10" s="3146"/>
      <c r="J10" s="3146"/>
      <c r="K10" s="3146"/>
      <c r="L10" s="3146"/>
      <c r="M10" s="3146"/>
      <c r="N10" s="3146"/>
      <c r="O10" s="3146"/>
      <c r="P10" s="3146"/>
      <c r="Q10" s="3146"/>
      <c r="R10" s="3146"/>
      <c r="S10" s="3146"/>
      <c r="T10" s="3146"/>
      <c r="U10" s="3146"/>
      <c r="V10" s="3146"/>
      <c r="W10" s="3146"/>
      <c r="X10" s="3146"/>
      <c r="Y10" s="3146"/>
      <c r="Z10" s="220"/>
      <c r="AA10" s="217" t="s">
        <v>15</v>
      </c>
      <c r="AB10" s="4182" t="s">
        <v>566</v>
      </c>
      <c r="AC10" s="4182"/>
      <c r="AD10" s="4182"/>
      <c r="AE10" s="4182"/>
      <c r="AF10" s="4182"/>
      <c r="AG10" s="4182"/>
      <c r="AH10" s="4182"/>
      <c r="AI10" s="4182"/>
      <c r="AJ10" s="4182"/>
      <c r="AK10" s="4182"/>
      <c r="AL10" s="236"/>
      <c r="AM10" s="16"/>
    </row>
    <row r="11" spans="1:44" ht="14.1" customHeight="1">
      <c r="A11" s="220"/>
      <c r="B11" s="13"/>
      <c r="D11" s="209" t="s">
        <v>35</v>
      </c>
      <c r="E11" s="3146" t="s">
        <v>886</v>
      </c>
      <c r="F11" s="3146"/>
      <c r="G11" s="3146"/>
      <c r="H11" s="3146"/>
      <c r="I11" s="3146"/>
      <c r="J11" s="3146"/>
      <c r="K11" s="3146"/>
      <c r="L11" s="3146"/>
      <c r="M11" s="3146"/>
      <c r="N11" s="3146"/>
      <c r="O11" s="3146"/>
      <c r="P11" s="3146"/>
      <c r="Q11" s="3146"/>
      <c r="R11" s="3146"/>
      <c r="S11" s="3146"/>
      <c r="T11" s="3146"/>
      <c r="U11" s="3146"/>
      <c r="V11" s="3146"/>
      <c r="W11" s="3146"/>
      <c r="X11" s="3146"/>
      <c r="Y11" s="3146"/>
      <c r="Z11" s="220"/>
      <c r="AA11" s="150"/>
      <c r="AB11" s="4182"/>
      <c r="AC11" s="4182"/>
      <c r="AD11" s="4182"/>
      <c r="AE11" s="4182"/>
      <c r="AF11" s="4182"/>
      <c r="AG11" s="4182"/>
      <c r="AH11" s="4182"/>
      <c r="AI11" s="4182"/>
      <c r="AJ11" s="4182"/>
      <c r="AK11" s="4182"/>
      <c r="AL11" s="236"/>
      <c r="AM11" s="16"/>
    </row>
    <row r="12" spans="1:44" ht="14.1" customHeight="1">
      <c r="A12" s="220"/>
      <c r="B12" s="13"/>
      <c r="C12" s="220"/>
      <c r="D12" s="220"/>
      <c r="F12" s="220"/>
      <c r="H12" s="220"/>
      <c r="I12" s="220"/>
      <c r="J12" s="220"/>
      <c r="K12" s="220"/>
      <c r="L12" s="220"/>
      <c r="M12" s="220"/>
      <c r="N12" s="220"/>
      <c r="O12" s="220"/>
      <c r="P12" s="220"/>
      <c r="Q12" s="220"/>
      <c r="R12" s="41"/>
      <c r="S12" s="41"/>
      <c r="T12" s="1362"/>
      <c r="U12" s="239"/>
      <c r="V12" s="239"/>
      <c r="W12" s="220"/>
      <c r="X12" s="220"/>
      <c r="Y12" s="220"/>
      <c r="AA12" s="217" t="s">
        <v>487</v>
      </c>
      <c r="AB12" s="4182" t="s">
        <v>802</v>
      </c>
      <c r="AC12" s="4182"/>
      <c r="AD12" s="4182"/>
      <c r="AE12" s="4182"/>
      <c r="AF12" s="4182"/>
      <c r="AG12" s="4182"/>
      <c r="AH12" s="4182"/>
      <c r="AI12" s="4182"/>
      <c r="AJ12" s="4182"/>
      <c r="AK12" s="4182"/>
      <c r="AL12" s="236"/>
      <c r="AM12" s="16"/>
    </row>
    <row r="13" spans="1:44" ht="14.1" customHeight="1">
      <c r="A13" s="220"/>
      <c r="B13" s="13"/>
      <c r="C13" s="220"/>
      <c r="E13" s="3347" t="s">
        <v>288</v>
      </c>
      <c r="F13" s="3347"/>
      <c r="G13" s="3347"/>
      <c r="H13" s="3347"/>
      <c r="I13" s="3347"/>
      <c r="J13" s="3347"/>
      <c r="K13" s="3347"/>
      <c r="L13" s="3347"/>
      <c r="M13" s="3347"/>
      <c r="N13" s="3347"/>
      <c r="O13" s="3347"/>
      <c r="P13" s="3347"/>
      <c r="Q13" s="3347"/>
      <c r="R13" s="3347"/>
      <c r="S13" s="3347"/>
      <c r="T13" s="3347"/>
      <c r="U13" s="3347"/>
      <c r="V13" s="3347"/>
      <c r="W13" s="3347"/>
      <c r="X13" s="3347"/>
      <c r="Y13" s="3347"/>
      <c r="Z13" s="210"/>
      <c r="AA13" s="150"/>
      <c r="AB13" s="4182"/>
      <c r="AC13" s="4182"/>
      <c r="AD13" s="4182"/>
      <c r="AE13" s="4182"/>
      <c r="AF13" s="4182"/>
      <c r="AG13" s="4182"/>
      <c r="AH13" s="4182"/>
      <c r="AI13" s="4182"/>
      <c r="AJ13" s="4182"/>
      <c r="AK13" s="4182"/>
      <c r="AL13" s="236"/>
      <c r="AM13" s="16"/>
    </row>
    <row r="14" spans="1:44" ht="14.1" customHeight="1">
      <c r="A14" s="220"/>
      <c r="B14" s="1357"/>
      <c r="E14" s="209" t="s">
        <v>15</v>
      </c>
      <c r="F14" s="3146" t="s">
        <v>612</v>
      </c>
      <c r="G14" s="3146"/>
      <c r="H14" s="3146"/>
      <c r="I14" s="3146"/>
      <c r="J14" s="3146"/>
      <c r="K14" s="3146"/>
      <c r="L14" s="3359" t="s">
        <v>613</v>
      </c>
      <c r="M14" s="3359"/>
      <c r="N14" s="4530"/>
      <c r="O14" s="4530"/>
      <c r="P14" s="3359" t="s">
        <v>803</v>
      </c>
      <c r="Q14" s="3359"/>
      <c r="R14" s="3359"/>
      <c r="S14" s="3359"/>
      <c r="T14" s="3359"/>
      <c r="U14" s="3359"/>
      <c r="V14" s="4530"/>
      <c r="W14" s="4530"/>
      <c r="X14" s="11" t="s">
        <v>81</v>
      </c>
      <c r="Z14" s="222"/>
      <c r="AA14" s="10"/>
      <c r="AL14" s="236"/>
      <c r="AM14" s="16"/>
    </row>
    <row r="15" spans="1:44" ht="14.1" customHeight="1">
      <c r="A15" s="220"/>
      <c r="B15" s="16"/>
      <c r="D15" s="210"/>
      <c r="E15" s="210"/>
      <c r="F15" s="210"/>
      <c r="G15" s="210"/>
      <c r="H15" s="210"/>
      <c r="I15" s="210"/>
      <c r="J15" s="210"/>
      <c r="K15" s="210"/>
      <c r="L15" s="210"/>
      <c r="M15" s="210"/>
      <c r="N15" s="210"/>
      <c r="O15" s="210"/>
      <c r="P15" s="210"/>
      <c r="Q15" s="210"/>
      <c r="R15" s="210"/>
      <c r="S15" s="210"/>
      <c r="T15" s="210"/>
      <c r="U15" s="210"/>
      <c r="V15" s="1360"/>
      <c r="W15" s="1360"/>
      <c r="X15" s="1360"/>
      <c r="Y15" s="1360"/>
      <c r="AA15" s="10"/>
      <c r="AL15" s="236"/>
      <c r="AM15" s="16"/>
    </row>
    <row r="16" spans="1:44" ht="14.1" customHeight="1">
      <c r="A16" s="220"/>
      <c r="B16" s="16"/>
      <c r="D16" s="209" t="s">
        <v>32</v>
      </c>
      <c r="E16" s="3347" t="s">
        <v>1062</v>
      </c>
      <c r="F16" s="3347"/>
      <c r="G16" s="3347"/>
      <c r="H16" s="3347"/>
      <c r="I16" s="3347"/>
      <c r="J16" s="3347"/>
      <c r="K16" s="3347"/>
      <c r="L16" s="3347"/>
      <c r="M16" s="3347"/>
      <c r="N16" s="3347"/>
      <c r="O16" s="3347"/>
      <c r="P16" s="3347"/>
      <c r="Q16" s="3347"/>
      <c r="R16" s="3347"/>
      <c r="S16" s="3347"/>
      <c r="T16" s="3347"/>
      <c r="U16" s="3347"/>
      <c r="V16" s="3347"/>
      <c r="W16" s="3347"/>
      <c r="X16" s="3347"/>
      <c r="Y16" s="3347"/>
      <c r="AA16" s="10"/>
      <c r="AL16" s="236"/>
      <c r="AM16" s="16"/>
    </row>
    <row r="17" spans="1:55" ht="14.1" customHeight="1">
      <c r="A17" s="220"/>
      <c r="B17" s="13"/>
      <c r="C17" s="220"/>
      <c r="D17" s="209" t="s">
        <v>580</v>
      </c>
      <c r="E17" s="3146" t="s">
        <v>1157</v>
      </c>
      <c r="F17" s="3146"/>
      <c r="G17" s="3146"/>
      <c r="H17" s="3146"/>
      <c r="I17" s="3146"/>
      <c r="J17" s="3146"/>
      <c r="K17" s="3146"/>
      <c r="L17" s="3146"/>
      <c r="M17" s="3146"/>
      <c r="N17" s="3146"/>
      <c r="O17" s="3146"/>
      <c r="P17" s="3146"/>
      <c r="Q17" s="3146"/>
      <c r="R17" s="3146"/>
      <c r="S17" s="3146"/>
      <c r="T17" s="3146"/>
      <c r="U17" s="3146"/>
      <c r="V17" s="3146"/>
      <c r="W17" s="3146"/>
      <c r="X17" s="3146"/>
      <c r="Y17" s="3146"/>
      <c r="Z17" s="220"/>
      <c r="AA17" s="10"/>
      <c r="AL17" s="236"/>
      <c r="AM17" s="16"/>
    </row>
    <row r="18" spans="1:55" ht="14.1" customHeight="1">
      <c r="A18" s="220"/>
      <c r="B18" s="13"/>
      <c r="C18" s="220"/>
      <c r="E18" s="3351"/>
      <c r="F18" s="3351"/>
      <c r="G18" s="3351"/>
      <c r="H18" s="3351"/>
      <c r="I18" s="3351"/>
      <c r="J18" s="3351"/>
      <c r="K18" s="3351"/>
      <c r="L18" s="3351"/>
      <c r="M18" s="3351"/>
      <c r="N18" s="3351"/>
      <c r="O18" s="3351"/>
      <c r="P18" s="3351"/>
      <c r="Q18" s="3351"/>
      <c r="R18" s="3351"/>
      <c r="S18" s="3351"/>
      <c r="T18" s="3351"/>
      <c r="U18" s="3351"/>
      <c r="V18" s="3351"/>
      <c r="W18" s="3351"/>
      <c r="X18" s="3351"/>
      <c r="Y18" s="3351"/>
      <c r="Z18" s="3351"/>
      <c r="AA18" s="3351"/>
      <c r="AB18" s="3351"/>
      <c r="AC18" s="3351"/>
      <c r="AD18" s="3351"/>
      <c r="AE18" s="3351"/>
      <c r="AF18" s="3351"/>
      <c r="AG18" s="3351"/>
      <c r="AH18" s="3351"/>
      <c r="AI18" s="3351"/>
      <c r="AJ18" s="3351"/>
      <c r="AK18" s="1363"/>
      <c r="AL18" s="151"/>
      <c r="AM18" s="16"/>
    </row>
    <row r="19" spans="1:55" ht="14.1" customHeight="1">
      <c r="A19" s="220"/>
      <c r="B19" s="13"/>
      <c r="C19" s="220"/>
      <c r="Z19" s="220"/>
      <c r="AA19" s="10"/>
      <c r="AL19" s="174"/>
      <c r="AM19" s="16"/>
    </row>
    <row r="20" spans="1:55" ht="14.1" customHeight="1">
      <c r="A20" s="220"/>
      <c r="B20" s="13"/>
      <c r="C20" s="220"/>
      <c r="D20" s="234" t="s">
        <v>38</v>
      </c>
      <c r="E20" s="2255" t="s">
        <v>614</v>
      </c>
      <c r="F20" s="2255"/>
      <c r="G20" s="2255"/>
      <c r="H20" s="2255"/>
      <c r="I20" s="2255"/>
      <c r="J20" s="2255"/>
      <c r="K20" s="2255"/>
      <c r="L20" s="2255"/>
      <c r="M20" s="2255"/>
      <c r="N20" s="2255"/>
      <c r="O20" s="2255"/>
      <c r="P20" s="2255"/>
      <c r="Q20" s="2255"/>
      <c r="R20" s="2255"/>
      <c r="S20" s="2255"/>
      <c r="T20" s="2255"/>
      <c r="U20" s="2255"/>
      <c r="V20" s="2255"/>
      <c r="W20" s="2255"/>
      <c r="X20" s="2255"/>
      <c r="Y20" s="2255"/>
      <c r="Z20" s="53"/>
      <c r="AA20" s="217" t="s">
        <v>15</v>
      </c>
      <c r="AB20" s="4531" t="s">
        <v>887</v>
      </c>
      <c r="AC20" s="4531"/>
      <c r="AD20" s="4531"/>
      <c r="AE20" s="4531"/>
      <c r="AF20" s="4531"/>
      <c r="AG20" s="4531"/>
      <c r="AH20" s="4531"/>
      <c r="AI20" s="4531"/>
      <c r="AJ20" s="4531"/>
      <c r="AK20" s="4531"/>
      <c r="AL20" s="174"/>
      <c r="AM20" s="16"/>
    </row>
    <row r="21" spans="1:55" ht="14.1" customHeight="1">
      <c r="A21" s="220"/>
      <c r="B21" s="13"/>
      <c r="C21" s="220"/>
      <c r="E21" s="2255"/>
      <c r="F21" s="2255"/>
      <c r="G21" s="2255"/>
      <c r="H21" s="2255"/>
      <c r="I21" s="2255"/>
      <c r="J21" s="2255"/>
      <c r="K21" s="2255"/>
      <c r="L21" s="2255"/>
      <c r="M21" s="2255"/>
      <c r="N21" s="2255"/>
      <c r="O21" s="2255"/>
      <c r="P21" s="2255"/>
      <c r="Q21" s="2255"/>
      <c r="R21" s="2255"/>
      <c r="S21" s="2255"/>
      <c r="T21" s="2255"/>
      <c r="U21" s="2255"/>
      <c r="V21" s="2255"/>
      <c r="W21" s="2255"/>
      <c r="X21" s="2255"/>
      <c r="Y21" s="2255"/>
      <c r="Z21" s="53"/>
      <c r="AA21" s="10"/>
      <c r="AL21" s="174"/>
      <c r="AM21" s="16"/>
    </row>
    <row r="22" spans="1:55" ht="14.1" customHeight="1">
      <c r="A22" s="220"/>
      <c r="B22" s="16"/>
      <c r="E22" s="220"/>
      <c r="F22" s="220"/>
      <c r="G22" s="220"/>
      <c r="H22" s="220"/>
      <c r="I22" s="220"/>
      <c r="J22" s="220"/>
      <c r="K22" s="220"/>
      <c r="L22" s="220"/>
      <c r="M22" s="220"/>
      <c r="Z22" s="220"/>
      <c r="AA22" s="150"/>
      <c r="AB22" s="227"/>
      <c r="AC22" s="227"/>
      <c r="AD22" s="227"/>
      <c r="AE22" s="227"/>
      <c r="AF22" s="227"/>
      <c r="AG22" s="227"/>
      <c r="AH22" s="227"/>
      <c r="AI22" s="227"/>
      <c r="AJ22" s="227"/>
      <c r="AK22" s="227"/>
      <c r="AL22" s="174"/>
      <c r="AM22" s="16"/>
    </row>
    <row r="23" spans="1:55" ht="14.1" customHeight="1">
      <c r="A23" s="220"/>
      <c r="B23" s="16"/>
      <c r="D23" s="209" t="s">
        <v>306</v>
      </c>
      <c r="E23" s="3347" t="s">
        <v>1325</v>
      </c>
      <c r="F23" s="3347"/>
      <c r="G23" s="3347"/>
      <c r="H23" s="3347"/>
      <c r="I23" s="3347"/>
      <c r="J23" s="3347"/>
      <c r="K23" s="3347"/>
      <c r="L23" s="3347"/>
      <c r="M23" s="3347"/>
      <c r="N23" s="3347"/>
      <c r="O23" s="3347"/>
      <c r="P23" s="3347"/>
      <c r="Q23" s="3347"/>
      <c r="R23" s="3347"/>
      <c r="S23" s="3347"/>
      <c r="T23" s="3347"/>
      <c r="U23" s="3347"/>
      <c r="V23" s="3347"/>
      <c r="W23" s="3347"/>
      <c r="X23" s="3347"/>
      <c r="Y23" s="3347"/>
      <c r="AA23" s="156"/>
      <c r="AB23" s="227"/>
      <c r="AC23" s="227"/>
      <c r="AD23" s="227"/>
      <c r="AE23" s="227"/>
      <c r="AF23" s="227"/>
      <c r="AG23" s="227"/>
      <c r="AH23" s="227"/>
      <c r="AI23" s="227"/>
      <c r="AJ23" s="227"/>
      <c r="AK23" s="227"/>
      <c r="AL23" s="15"/>
      <c r="AM23" s="16"/>
    </row>
    <row r="24" spans="1:55" ht="14.1" customHeight="1">
      <c r="A24" s="220"/>
      <c r="B24" s="16"/>
      <c r="D24" s="209" t="s">
        <v>457</v>
      </c>
      <c r="E24" s="3146" t="s">
        <v>1158</v>
      </c>
      <c r="F24" s="3146"/>
      <c r="G24" s="3146"/>
      <c r="H24" s="3146"/>
      <c r="I24" s="3146"/>
      <c r="J24" s="3146"/>
      <c r="K24" s="3146"/>
      <c r="L24" s="3146"/>
      <c r="M24" s="3146"/>
      <c r="N24" s="3146"/>
      <c r="O24" s="3146"/>
      <c r="P24" s="3146"/>
      <c r="Q24" s="3146"/>
      <c r="R24" s="3146"/>
      <c r="S24" s="3146"/>
      <c r="T24" s="3146"/>
      <c r="U24" s="3146"/>
      <c r="V24" s="3146"/>
      <c r="W24" s="3146"/>
      <c r="X24" s="3146"/>
      <c r="Y24" s="3146"/>
      <c r="Z24" s="222"/>
      <c r="AA24" s="10"/>
      <c r="AB24" s="227"/>
      <c r="AC24" s="227"/>
      <c r="AD24" s="227"/>
      <c r="AE24" s="227"/>
      <c r="AF24" s="227"/>
      <c r="AG24" s="227"/>
      <c r="AH24" s="227"/>
      <c r="AI24" s="227"/>
      <c r="AJ24" s="227"/>
      <c r="AK24" s="227"/>
      <c r="AL24" s="15"/>
      <c r="AM24" s="16"/>
    </row>
    <row r="25" spans="1:55" ht="14.1" customHeight="1">
      <c r="A25" s="220"/>
      <c r="B25" s="16"/>
      <c r="E25" s="3351"/>
      <c r="F25" s="3351"/>
      <c r="G25" s="3351"/>
      <c r="H25" s="3351"/>
      <c r="I25" s="3351"/>
      <c r="J25" s="3351"/>
      <c r="K25" s="3351"/>
      <c r="L25" s="3351"/>
      <c r="M25" s="3351"/>
      <c r="N25" s="3351"/>
      <c r="O25" s="3351"/>
      <c r="P25" s="3351"/>
      <c r="Q25" s="3351"/>
      <c r="R25" s="3351"/>
      <c r="S25" s="3351"/>
      <c r="T25" s="3351"/>
      <c r="U25" s="3351"/>
      <c r="V25" s="3351"/>
      <c r="W25" s="3351"/>
      <c r="X25" s="3351"/>
      <c r="Y25" s="3351"/>
      <c r="Z25" s="3351"/>
      <c r="AA25" s="3351"/>
      <c r="AB25" s="3351"/>
      <c r="AC25" s="3351"/>
      <c r="AD25" s="3351"/>
      <c r="AE25" s="3351"/>
      <c r="AF25" s="3351"/>
      <c r="AG25" s="3351"/>
      <c r="AH25" s="3351"/>
      <c r="AI25" s="3351"/>
      <c r="AJ25" s="3351"/>
      <c r="AK25" s="222"/>
      <c r="AL25" s="15"/>
      <c r="AM25" s="16"/>
    </row>
    <row r="26" spans="1:55" ht="14.1" customHeight="1">
      <c r="A26" s="220"/>
      <c r="B26" s="13"/>
      <c r="C26" s="220"/>
      <c r="Z26" s="222"/>
      <c r="AA26" s="10"/>
      <c r="AB26" s="230"/>
      <c r="AC26" s="230"/>
      <c r="AD26" s="230"/>
      <c r="AE26" s="230"/>
      <c r="AF26" s="230"/>
      <c r="AG26" s="230"/>
      <c r="AH26" s="230"/>
      <c r="AI26" s="230"/>
      <c r="AJ26" s="230"/>
      <c r="AK26" s="230"/>
      <c r="AL26" s="151"/>
      <c r="AM26" s="16"/>
      <c r="AY26" s="3359"/>
      <c r="AZ26" s="3359"/>
      <c r="BA26" s="3359"/>
      <c r="BB26" s="3359"/>
      <c r="BC26" s="3359"/>
    </row>
    <row r="27" spans="1:55" ht="14.1" customHeight="1">
      <c r="A27" s="220"/>
      <c r="B27" s="13"/>
      <c r="C27" s="220"/>
      <c r="D27" s="220" t="s">
        <v>307</v>
      </c>
      <c r="E27" s="3347" t="s">
        <v>615</v>
      </c>
      <c r="F27" s="3347"/>
      <c r="G27" s="3347"/>
      <c r="H27" s="3347"/>
      <c r="I27" s="3347"/>
      <c r="J27" s="3347"/>
      <c r="K27" s="3347"/>
      <c r="L27" s="3347"/>
      <c r="M27" s="3347"/>
      <c r="N27" s="3347"/>
      <c r="O27" s="3347"/>
      <c r="P27" s="3347"/>
      <c r="Q27" s="3347"/>
      <c r="R27" s="3347"/>
      <c r="S27" s="3347"/>
      <c r="T27" s="3347"/>
      <c r="U27" s="3347"/>
      <c r="V27" s="3347"/>
      <c r="W27" s="3347"/>
      <c r="X27" s="3347"/>
      <c r="Y27" s="3347"/>
      <c r="AA27" s="150"/>
      <c r="AB27" s="230"/>
      <c r="AC27" s="230"/>
      <c r="AD27" s="230"/>
      <c r="AE27" s="230"/>
      <c r="AF27" s="230"/>
      <c r="AG27" s="230"/>
      <c r="AH27" s="230"/>
      <c r="AI27" s="230"/>
      <c r="AJ27" s="230"/>
      <c r="AK27" s="230"/>
      <c r="AL27" s="151"/>
      <c r="AM27" s="16"/>
      <c r="AY27" s="41"/>
      <c r="AZ27" s="41"/>
      <c r="BA27" s="41"/>
      <c r="BB27" s="41"/>
      <c r="BC27" s="41"/>
    </row>
    <row r="28" spans="1:55" ht="14.1" customHeight="1">
      <c r="A28" s="220"/>
      <c r="B28" s="13"/>
      <c r="Z28" s="220"/>
      <c r="AA28" s="10"/>
      <c r="AL28" s="151"/>
      <c r="AM28" s="16"/>
    </row>
    <row r="29" spans="1:55" ht="14.1" customHeight="1">
      <c r="A29" s="220"/>
      <c r="B29" s="16"/>
      <c r="D29" s="234" t="s">
        <v>446</v>
      </c>
      <c r="E29" s="2255" t="s">
        <v>1063</v>
      </c>
      <c r="F29" s="2255"/>
      <c r="G29" s="2255"/>
      <c r="H29" s="2255"/>
      <c r="I29" s="2255"/>
      <c r="J29" s="2255"/>
      <c r="K29" s="2255"/>
      <c r="L29" s="2255"/>
      <c r="M29" s="2255"/>
      <c r="N29" s="2255"/>
      <c r="O29" s="2255"/>
      <c r="P29" s="2255"/>
      <c r="Q29" s="2255"/>
      <c r="R29" s="2255"/>
      <c r="S29" s="2255"/>
      <c r="T29" s="2255"/>
      <c r="U29" s="2255"/>
      <c r="V29" s="2255"/>
      <c r="W29" s="2255"/>
      <c r="X29" s="2255"/>
      <c r="Y29" s="2255"/>
      <c r="Z29" s="53"/>
      <c r="AA29" s="1364"/>
      <c r="AB29" s="4529"/>
      <c r="AC29" s="4529"/>
      <c r="AD29" s="4529"/>
      <c r="AE29" s="4529"/>
      <c r="AF29" s="4529"/>
      <c r="AG29" s="4529"/>
      <c r="AH29" s="4529"/>
      <c r="AI29" s="4529"/>
      <c r="AJ29" s="4529"/>
      <c r="AK29" s="4529"/>
      <c r="AL29" s="236"/>
      <c r="AM29" s="16"/>
    </row>
    <row r="30" spans="1:55" ht="14.1" customHeight="1">
      <c r="A30" s="220"/>
      <c r="B30" s="16"/>
      <c r="E30" s="2255"/>
      <c r="F30" s="2255"/>
      <c r="G30" s="2255"/>
      <c r="H30" s="2255"/>
      <c r="I30" s="2255"/>
      <c r="J30" s="2255"/>
      <c r="K30" s="2255"/>
      <c r="L30" s="2255"/>
      <c r="M30" s="2255"/>
      <c r="N30" s="2255"/>
      <c r="O30" s="2255"/>
      <c r="P30" s="2255"/>
      <c r="Q30" s="2255"/>
      <c r="R30" s="2255"/>
      <c r="S30" s="2255"/>
      <c r="T30" s="2255"/>
      <c r="U30" s="2255"/>
      <c r="V30" s="2255"/>
      <c r="W30" s="2255"/>
      <c r="X30" s="2255"/>
      <c r="Y30" s="2255"/>
      <c r="Z30" s="53"/>
      <c r="AA30" s="1365"/>
      <c r="AB30" s="4529"/>
      <c r="AC30" s="4529"/>
      <c r="AD30" s="4529"/>
      <c r="AE30" s="4529"/>
      <c r="AF30" s="4529"/>
      <c r="AG30" s="4529"/>
      <c r="AH30" s="4529"/>
      <c r="AI30" s="4529"/>
      <c r="AJ30" s="4529"/>
      <c r="AK30" s="4529"/>
      <c r="AL30" s="236"/>
      <c r="AM30" s="16"/>
    </row>
    <row r="31" spans="1:55" ht="14.1" customHeight="1">
      <c r="A31" s="220"/>
      <c r="B31" s="16"/>
      <c r="D31" s="220"/>
      <c r="E31" s="2255"/>
      <c r="F31" s="2255"/>
      <c r="G31" s="2255"/>
      <c r="H31" s="2255"/>
      <c r="I31" s="2255"/>
      <c r="J31" s="2255"/>
      <c r="K31" s="2255"/>
      <c r="L31" s="2255"/>
      <c r="M31" s="2255"/>
      <c r="N31" s="2255"/>
      <c r="O31" s="2255"/>
      <c r="P31" s="2255"/>
      <c r="Q31" s="2255"/>
      <c r="R31" s="2255"/>
      <c r="S31" s="2255"/>
      <c r="T31" s="2255"/>
      <c r="U31" s="2255"/>
      <c r="V31" s="2255"/>
      <c r="W31" s="2255"/>
      <c r="X31" s="2255"/>
      <c r="Y31" s="2255"/>
      <c r="Z31" s="53"/>
      <c r="AA31" s="1366"/>
      <c r="AB31" s="4529"/>
      <c r="AC31" s="4529"/>
      <c r="AD31" s="4529"/>
      <c r="AE31" s="4529"/>
      <c r="AF31" s="4529"/>
      <c r="AG31" s="4529"/>
      <c r="AH31" s="4529"/>
      <c r="AI31" s="4529"/>
      <c r="AJ31" s="4529"/>
      <c r="AK31" s="4529"/>
      <c r="AL31" s="1367"/>
      <c r="AM31" s="16"/>
    </row>
    <row r="32" spans="1:55" ht="14.1" customHeight="1">
      <c r="A32" s="220"/>
      <c r="B32" s="13"/>
      <c r="C32" s="220"/>
      <c r="AA32" s="1365"/>
      <c r="AB32" s="4529"/>
      <c r="AC32" s="4529"/>
      <c r="AD32" s="4529"/>
      <c r="AE32" s="4529"/>
      <c r="AF32" s="4529"/>
      <c r="AG32" s="4529"/>
      <c r="AH32" s="4529"/>
      <c r="AI32" s="4529"/>
      <c r="AJ32" s="4529"/>
      <c r="AK32" s="4529"/>
      <c r="AL32" s="1367"/>
      <c r="AM32" s="16"/>
    </row>
    <row r="33" spans="1:39" ht="14.1" customHeight="1">
      <c r="A33" s="220"/>
      <c r="B33" s="13"/>
      <c r="C33" s="220"/>
      <c r="D33" s="209" t="s">
        <v>617</v>
      </c>
      <c r="E33" s="3146" t="s">
        <v>616</v>
      </c>
      <c r="F33" s="3146"/>
      <c r="G33" s="3146"/>
      <c r="H33" s="3146"/>
      <c r="I33" s="3146"/>
      <c r="J33" s="3146"/>
      <c r="K33" s="3146"/>
      <c r="L33" s="3146"/>
      <c r="M33" s="3146"/>
      <c r="N33" s="3146"/>
      <c r="O33" s="3146"/>
      <c r="P33" s="3146"/>
      <c r="Q33" s="3146"/>
      <c r="R33" s="3146"/>
      <c r="S33" s="3146"/>
      <c r="T33" s="3146"/>
      <c r="U33" s="3146"/>
      <c r="V33" s="3146"/>
      <c r="W33" s="3146"/>
      <c r="X33" s="3146"/>
      <c r="Y33" s="3146"/>
      <c r="AA33" s="1365"/>
      <c r="AB33" s="4529"/>
      <c r="AC33" s="4529"/>
      <c r="AD33" s="4529"/>
      <c r="AE33" s="4529"/>
      <c r="AF33" s="4529"/>
      <c r="AG33" s="4529"/>
      <c r="AH33" s="4529"/>
      <c r="AI33" s="4529"/>
      <c r="AJ33" s="4529"/>
      <c r="AK33" s="4529"/>
      <c r="AL33" s="236"/>
      <c r="AM33" s="16"/>
    </row>
    <row r="34" spans="1:39" ht="14.1" customHeight="1">
      <c r="A34" s="220"/>
      <c r="B34" s="33"/>
      <c r="C34" s="1368"/>
      <c r="AA34" s="10"/>
      <c r="AL34" s="236"/>
      <c r="AM34" s="16"/>
    </row>
    <row r="35" spans="1:39" ht="14.1" customHeight="1">
      <c r="B35" s="13"/>
      <c r="D35" s="209" t="s">
        <v>619</v>
      </c>
      <c r="E35" s="2255" t="s">
        <v>618</v>
      </c>
      <c r="F35" s="2255"/>
      <c r="G35" s="2255"/>
      <c r="H35" s="2255"/>
      <c r="I35" s="2255"/>
      <c r="J35" s="2255"/>
      <c r="K35" s="2255"/>
      <c r="L35" s="2255"/>
      <c r="M35" s="2255"/>
      <c r="N35" s="2255"/>
      <c r="O35" s="2255"/>
      <c r="P35" s="2255"/>
      <c r="Q35" s="2255"/>
      <c r="R35" s="2255"/>
      <c r="S35" s="2255"/>
      <c r="T35" s="2255"/>
      <c r="U35" s="2255"/>
      <c r="V35" s="2255"/>
      <c r="W35" s="2255"/>
      <c r="X35" s="2255"/>
      <c r="Y35" s="2255"/>
      <c r="Z35" s="53"/>
      <c r="AA35" s="219" t="s">
        <v>15</v>
      </c>
      <c r="AB35" s="4194" t="s">
        <v>888</v>
      </c>
      <c r="AC35" s="4194"/>
      <c r="AD35" s="4194"/>
      <c r="AE35" s="4194"/>
      <c r="AF35" s="4194"/>
      <c r="AG35" s="4194"/>
      <c r="AH35" s="4194"/>
      <c r="AI35" s="4194"/>
      <c r="AJ35" s="4194"/>
      <c r="AK35" s="4194"/>
      <c r="AL35" s="236"/>
      <c r="AM35" s="16"/>
    </row>
    <row r="36" spans="1:39" ht="14.1" customHeight="1">
      <c r="A36" s="220"/>
      <c r="B36" s="13"/>
      <c r="D36" s="220"/>
      <c r="E36" s="2255"/>
      <c r="F36" s="2255"/>
      <c r="G36" s="2255"/>
      <c r="H36" s="2255"/>
      <c r="I36" s="2255"/>
      <c r="J36" s="2255"/>
      <c r="K36" s="2255"/>
      <c r="L36" s="2255"/>
      <c r="M36" s="2255"/>
      <c r="N36" s="2255"/>
      <c r="O36" s="2255"/>
      <c r="P36" s="2255"/>
      <c r="Q36" s="2255"/>
      <c r="R36" s="2255"/>
      <c r="S36" s="2255"/>
      <c r="T36" s="2255"/>
      <c r="U36" s="2255"/>
      <c r="V36" s="2255"/>
      <c r="W36" s="2255"/>
      <c r="X36" s="2255"/>
      <c r="Y36" s="2255"/>
      <c r="Z36" s="53"/>
      <c r="AA36" s="217"/>
      <c r="AB36" s="227"/>
      <c r="AC36" s="227"/>
      <c r="AD36" s="227"/>
      <c r="AE36" s="227"/>
      <c r="AF36" s="227"/>
      <c r="AG36" s="227"/>
      <c r="AH36" s="227"/>
      <c r="AI36" s="227"/>
      <c r="AJ36" s="227"/>
      <c r="AK36" s="227"/>
      <c r="AL36" s="236"/>
      <c r="AM36" s="16"/>
    </row>
    <row r="37" spans="1:39" ht="14.1" customHeight="1">
      <c r="A37" s="220"/>
      <c r="B37" s="13"/>
      <c r="C37" s="220"/>
      <c r="E37" s="2255"/>
      <c r="F37" s="2255"/>
      <c r="G37" s="2255"/>
      <c r="H37" s="2255"/>
      <c r="I37" s="2255"/>
      <c r="J37" s="2255"/>
      <c r="K37" s="2255"/>
      <c r="L37" s="2255"/>
      <c r="M37" s="2255"/>
      <c r="N37" s="2255"/>
      <c r="O37" s="2255"/>
      <c r="P37" s="2255"/>
      <c r="Q37" s="2255"/>
      <c r="R37" s="2255"/>
      <c r="S37" s="2255"/>
      <c r="T37" s="2255"/>
      <c r="U37" s="2255"/>
      <c r="V37" s="2255"/>
      <c r="W37" s="2255"/>
      <c r="X37" s="2255"/>
      <c r="Y37" s="2255"/>
      <c r="Z37" s="53"/>
      <c r="AA37" s="8"/>
      <c r="AB37" s="227"/>
      <c r="AC37" s="227"/>
      <c r="AD37" s="227"/>
      <c r="AE37" s="227"/>
      <c r="AF37" s="227"/>
      <c r="AG37" s="227"/>
      <c r="AH37" s="227"/>
      <c r="AI37" s="227"/>
      <c r="AJ37" s="227"/>
      <c r="AK37" s="227"/>
      <c r="AL37" s="236"/>
      <c r="AM37" s="16"/>
    </row>
    <row r="38" spans="1:39" ht="14.1" customHeight="1">
      <c r="A38" s="220"/>
      <c r="B38" s="212"/>
      <c r="C38" s="220"/>
      <c r="D38" s="220"/>
      <c r="F38" s="220"/>
      <c r="J38" s="220"/>
      <c r="Q38" s="220"/>
      <c r="R38" s="41"/>
      <c r="S38" s="41"/>
      <c r="T38" s="1362"/>
      <c r="U38" s="239"/>
      <c r="V38" s="239"/>
      <c r="W38" s="220"/>
      <c r="X38" s="220"/>
      <c r="Y38" s="220"/>
      <c r="AA38" s="8"/>
      <c r="AB38" s="227"/>
      <c r="AC38" s="227"/>
      <c r="AD38" s="227"/>
      <c r="AE38" s="227"/>
      <c r="AF38" s="227"/>
      <c r="AG38" s="227"/>
      <c r="AH38" s="227"/>
      <c r="AI38" s="227"/>
      <c r="AJ38" s="227"/>
      <c r="AK38" s="227"/>
      <c r="AL38" s="236"/>
      <c r="AM38" s="16"/>
    </row>
    <row r="39" spans="1:39" ht="14.1" customHeight="1">
      <c r="A39" s="220"/>
      <c r="B39" s="13"/>
      <c r="D39" s="209" t="s">
        <v>621</v>
      </c>
      <c r="E39" s="3146" t="s">
        <v>620</v>
      </c>
      <c r="F39" s="3146"/>
      <c r="G39" s="3146"/>
      <c r="H39" s="3146"/>
      <c r="I39" s="3146"/>
      <c r="J39" s="3146"/>
      <c r="K39" s="3146"/>
      <c r="L39" s="3146"/>
      <c r="M39" s="3146"/>
      <c r="N39" s="3146"/>
      <c r="O39" s="3146"/>
      <c r="P39" s="3146"/>
      <c r="Q39" s="3146"/>
      <c r="R39" s="3146"/>
      <c r="S39" s="3146"/>
      <c r="T39" s="3146"/>
      <c r="U39" s="3146"/>
      <c r="V39" s="3146"/>
      <c r="W39" s="3146"/>
      <c r="X39" s="3146"/>
      <c r="Y39" s="3146"/>
      <c r="Z39" s="3146"/>
      <c r="AA39" s="10"/>
      <c r="AB39" s="3"/>
      <c r="AC39" s="3"/>
      <c r="AD39" s="233"/>
      <c r="AE39" s="233"/>
      <c r="AF39" s="233"/>
      <c r="AG39" s="233"/>
      <c r="AH39" s="233"/>
      <c r="AI39" s="233"/>
      <c r="AJ39" s="233"/>
      <c r="AK39" s="233"/>
      <c r="AL39" s="236"/>
      <c r="AM39" s="16"/>
    </row>
    <row r="40" spans="1:39" ht="14.1" customHeight="1">
      <c r="A40" s="220"/>
      <c r="B40" s="13"/>
      <c r="D40" s="220"/>
      <c r="E40" s="3351"/>
      <c r="F40" s="3351"/>
      <c r="G40" s="3351"/>
      <c r="H40" s="3351"/>
      <c r="I40" s="3351"/>
      <c r="J40" s="3351"/>
      <c r="K40" s="3351"/>
      <c r="L40" s="3351"/>
      <c r="M40" s="3351"/>
      <c r="N40" s="3351"/>
      <c r="O40" s="3351"/>
      <c r="P40" s="3351"/>
      <c r="Q40" s="3351"/>
      <c r="R40" s="3351"/>
      <c r="S40" s="3351"/>
      <c r="T40" s="3351"/>
      <c r="U40" s="3351"/>
      <c r="V40" s="3351"/>
      <c r="W40" s="3351"/>
      <c r="X40" s="3351"/>
      <c r="Y40" s="3351"/>
      <c r="Z40" s="3351"/>
      <c r="AA40" s="3351"/>
      <c r="AB40" s="3351"/>
      <c r="AC40" s="3351"/>
      <c r="AD40" s="3351"/>
      <c r="AE40" s="3351"/>
      <c r="AF40" s="3351"/>
      <c r="AG40" s="3351"/>
      <c r="AH40" s="3351"/>
      <c r="AI40" s="3351"/>
      <c r="AJ40" s="3351"/>
      <c r="AK40" s="53"/>
      <c r="AL40" s="236"/>
      <c r="AM40" s="16"/>
    </row>
    <row r="41" spans="1:39" ht="14.1" customHeight="1">
      <c r="A41" s="220"/>
      <c r="B41" s="13"/>
      <c r="C41" s="220"/>
      <c r="AA41" s="10"/>
      <c r="AL41" s="1369"/>
      <c r="AM41" s="16"/>
    </row>
    <row r="42" spans="1:39" ht="14.1" customHeight="1">
      <c r="A42" s="220"/>
      <c r="B42" s="13"/>
      <c r="D42" s="209" t="s">
        <v>1067</v>
      </c>
      <c r="E42" s="3347" t="s">
        <v>1068</v>
      </c>
      <c r="F42" s="3347"/>
      <c r="G42" s="3347"/>
      <c r="H42" s="3347"/>
      <c r="I42" s="3347"/>
      <c r="J42" s="3347"/>
      <c r="K42" s="3347"/>
      <c r="L42" s="3347"/>
      <c r="M42" s="3347"/>
      <c r="N42" s="3347"/>
      <c r="O42" s="3347"/>
      <c r="P42" s="3347"/>
      <c r="Q42" s="3347"/>
      <c r="R42" s="3347"/>
      <c r="S42" s="3347"/>
      <c r="T42" s="3347"/>
      <c r="U42" s="3347"/>
      <c r="V42" s="3347"/>
      <c r="W42" s="3347"/>
      <c r="X42" s="3347"/>
      <c r="Y42" s="3347"/>
      <c r="AA42" s="219" t="s">
        <v>127</v>
      </c>
      <c r="AB42" s="4182" t="s">
        <v>1069</v>
      </c>
      <c r="AC42" s="4182"/>
      <c r="AD42" s="4182"/>
      <c r="AE42" s="4182"/>
      <c r="AF42" s="4182"/>
      <c r="AG42" s="4182"/>
      <c r="AH42" s="4182"/>
      <c r="AI42" s="4182"/>
      <c r="AJ42" s="4182"/>
      <c r="AK42" s="4182"/>
      <c r="AL42" s="1369"/>
      <c r="AM42" s="16"/>
    </row>
    <row r="43" spans="1:39" ht="14.1" customHeight="1">
      <c r="A43" s="220"/>
      <c r="B43" s="13"/>
      <c r="F43" s="220"/>
      <c r="G43" s="220"/>
      <c r="H43" s="220"/>
      <c r="I43" s="220"/>
      <c r="J43" s="220"/>
      <c r="V43" s="1362"/>
      <c r="W43" s="3"/>
      <c r="X43" s="3"/>
      <c r="Y43" s="220"/>
      <c r="Z43" s="220"/>
      <c r="AA43" s="8"/>
      <c r="AB43" s="4182"/>
      <c r="AC43" s="4182"/>
      <c r="AD43" s="4182"/>
      <c r="AE43" s="4182"/>
      <c r="AF43" s="4182"/>
      <c r="AG43" s="4182"/>
      <c r="AH43" s="4182"/>
      <c r="AI43" s="4182"/>
      <c r="AJ43" s="4182"/>
      <c r="AK43" s="4182"/>
      <c r="AL43" s="1369"/>
      <c r="AM43" s="16"/>
    </row>
    <row r="44" spans="1:39" ht="14.1" customHeight="1">
      <c r="A44" s="220"/>
      <c r="B44" s="16"/>
      <c r="D44" s="53"/>
      <c r="E44" s="53"/>
      <c r="F44" s="53"/>
      <c r="G44" s="53"/>
      <c r="H44" s="53"/>
      <c r="I44" s="53"/>
      <c r="J44" s="53"/>
      <c r="K44" s="53"/>
      <c r="L44" s="53"/>
      <c r="M44" s="53"/>
      <c r="N44" s="53"/>
      <c r="O44" s="53"/>
      <c r="P44" s="53"/>
      <c r="Q44" s="53"/>
      <c r="R44" s="53"/>
      <c r="S44" s="53"/>
      <c r="T44" s="53"/>
      <c r="U44" s="53"/>
      <c r="V44" s="53"/>
      <c r="W44" s="53"/>
      <c r="X44" s="53"/>
      <c r="Y44" s="53"/>
      <c r="Z44" s="222"/>
      <c r="AA44" s="219" t="s">
        <v>127</v>
      </c>
      <c r="AB44" s="4194" t="s">
        <v>1070</v>
      </c>
      <c r="AC44" s="4194"/>
      <c r="AD44" s="4194"/>
      <c r="AE44" s="4194"/>
      <c r="AF44" s="4194"/>
      <c r="AG44" s="4194"/>
      <c r="AH44" s="4194"/>
      <c r="AI44" s="4194"/>
      <c r="AJ44" s="4194"/>
      <c r="AK44" s="4194"/>
      <c r="AL44" s="208"/>
    </row>
    <row r="45" spans="1:39" ht="14.1" customHeight="1">
      <c r="A45" s="220"/>
      <c r="B45" s="259"/>
      <c r="C45" s="3143" t="s">
        <v>289</v>
      </c>
      <c r="D45" s="3143"/>
      <c r="E45" s="3143"/>
      <c r="F45" s="3143"/>
      <c r="G45" s="3143"/>
      <c r="H45" s="3143"/>
      <c r="I45" s="3143"/>
      <c r="J45" s="3143"/>
      <c r="K45" s="3143"/>
      <c r="L45" s="3143"/>
      <c r="M45" s="3143"/>
      <c r="N45" s="3143"/>
      <c r="O45" s="3143"/>
      <c r="P45" s="3143"/>
      <c r="Q45" s="3143"/>
      <c r="R45" s="3143"/>
      <c r="S45" s="3143"/>
      <c r="T45" s="3143"/>
      <c r="U45" s="3143"/>
      <c r="V45" s="3143"/>
      <c r="W45" s="3143"/>
      <c r="X45" s="3143"/>
      <c r="Y45" s="3143"/>
      <c r="AA45" s="219" t="s">
        <v>127</v>
      </c>
      <c r="AB45" s="4194" t="s">
        <v>1071</v>
      </c>
      <c r="AC45" s="4194"/>
      <c r="AD45" s="4194"/>
      <c r="AE45" s="4194"/>
      <c r="AF45" s="4194"/>
      <c r="AG45" s="4194"/>
      <c r="AH45" s="4194"/>
      <c r="AI45" s="4194"/>
      <c r="AJ45" s="4194"/>
      <c r="AK45" s="4194"/>
      <c r="AL45" s="1370"/>
    </row>
    <row r="46" spans="1:39" ht="14.1" customHeight="1">
      <c r="A46" s="220"/>
      <c r="B46" s="3323" t="s">
        <v>444</v>
      </c>
      <c r="C46" s="2251"/>
      <c r="D46" s="2255" t="s">
        <v>622</v>
      </c>
      <c r="E46" s="2255"/>
      <c r="F46" s="2255"/>
      <c r="G46" s="2255"/>
      <c r="H46" s="2255"/>
      <c r="I46" s="2255"/>
      <c r="J46" s="2255"/>
      <c r="K46" s="2255"/>
      <c r="L46" s="2255"/>
      <c r="M46" s="2255"/>
      <c r="N46" s="2255"/>
      <c r="O46" s="2255"/>
      <c r="P46" s="2255"/>
      <c r="Q46" s="2255"/>
      <c r="R46" s="2255"/>
      <c r="S46" s="2255"/>
      <c r="T46" s="2255"/>
      <c r="U46" s="2255"/>
      <c r="V46" s="2255"/>
      <c r="W46" s="2255"/>
      <c r="X46" s="2255"/>
      <c r="Y46" s="2255"/>
      <c r="AA46" s="219" t="s">
        <v>127</v>
      </c>
      <c r="AB46" s="4194" t="s">
        <v>889</v>
      </c>
      <c r="AC46" s="4194"/>
      <c r="AD46" s="4194"/>
      <c r="AE46" s="4194"/>
      <c r="AF46" s="4194"/>
      <c r="AG46" s="4194"/>
      <c r="AH46" s="4194"/>
      <c r="AI46" s="4194"/>
      <c r="AJ46" s="4194"/>
      <c r="AK46" s="4194"/>
      <c r="AL46" s="208"/>
    </row>
    <row r="47" spans="1:39" ht="14.1" customHeight="1">
      <c r="A47" s="220"/>
      <c r="B47" s="16"/>
      <c r="D47" s="2255"/>
      <c r="E47" s="2255"/>
      <c r="F47" s="2255"/>
      <c r="G47" s="2255"/>
      <c r="H47" s="2255"/>
      <c r="I47" s="2255"/>
      <c r="J47" s="2255"/>
      <c r="K47" s="2255"/>
      <c r="L47" s="2255"/>
      <c r="M47" s="2255"/>
      <c r="N47" s="2255"/>
      <c r="O47" s="2255"/>
      <c r="P47" s="2255"/>
      <c r="Q47" s="2255"/>
      <c r="R47" s="2255"/>
      <c r="S47" s="2255"/>
      <c r="T47" s="2255"/>
      <c r="U47" s="2255"/>
      <c r="V47" s="2255"/>
      <c r="W47" s="2255"/>
      <c r="X47" s="2255"/>
      <c r="Y47" s="2255"/>
      <c r="AA47" s="219" t="s">
        <v>127</v>
      </c>
      <c r="AB47" s="4194" t="s">
        <v>978</v>
      </c>
      <c r="AC47" s="4194"/>
      <c r="AD47" s="4194"/>
      <c r="AE47" s="4194"/>
      <c r="AF47" s="4194"/>
      <c r="AG47" s="4194"/>
      <c r="AH47" s="4194"/>
      <c r="AI47" s="4194"/>
      <c r="AJ47" s="4194"/>
      <c r="AK47" s="4194"/>
      <c r="AL47" s="208"/>
    </row>
    <row r="48" spans="1:39" ht="14.1" customHeight="1">
      <c r="A48" s="220"/>
      <c r="B48" s="16"/>
      <c r="D48" s="229"/>
      <c r="E48" s="229"/>
      <c r="F48" s="229"/>
      <c r="G48" s="229"/>
      <c r="H48" s="229"/>
      <c r="I48" s="229"/>
      <c r="J48" s="229"/>
      <c r="K48" s="229"/>
      <c r="L48" s="229"/>
      <c r="M48" s="229"/>
      <c r="N48" s="229"/>
      <c r="O48" s="229"/>
      <c r="P48" s="229"/>
      <c r="Q48" s="229"/>
      <c r="R48" s="229"/>
      <c r="S48" s="229"/>
      <c r="T48" s="229"/>
      <c r="U48" s="229"/>
      <c r="V48" s="229"/>
      <c r="W48" s="229"/>
      <c r="X48" s="229"/>
      <c r="Y48" s="229"/>
      <c r="AA48" s="217" t="s">
        <v>127</v>
      </c>
      <c r="AB48" s="1849" t="s">
        <v>1480</v>
      </c>
      <c r="AC48" s="1849"/>
      <c r="AD48" s="1849"/>
      <c r="AE48" s="1849"/>
      <c r="AF48" s="1849"/>
      <c r="AG48" s="1849"/>
      <c r="AH48" s="1849"/>
      <c r="AI48" s="1849"/>
      <c r="AJ48" s="1849"/>
      <c r="AK48" s="1849"/>
      <c r="AL48" s="208"/>
    </row>
    <row r="49" spans="1:38" ht="14.1" customHeight="1">
      <c r="A49" s="220"/>
      <c r="B49" s="13"/>
      <c r="C49" s="209"/>
      <c r="D49" s="1852" t="s">
        <v>312</v>
      </c>
      <c r="E49" s="1852"/>
      <c r="F49" s="1852"/>
      <c r="G49" s="1852"/>
      <c r="H49" s="1852"/>
      <c r="I49" s="1852"/>
      <c r="J49" s="1852"/>
      <c r="K49" s="1852"/>
      <c r="L49" s="1852"/>
      <c r="M49" s="1852"/>
      <c r="N49" s="1852"/>
      <c r="O49" s="1852"/>
      <c r="P49" s="1852"/>
      <c r="Q49" s="1852"/>
      <c r="R49" s="1852"/>
      <c r="S49" s="1852"/>
      <c r="T49" s="1852"/>
      <c r="U49" s="1852"/>
      <c r="V49" s="1852"/>
      <c r="W49" s="1852"/>
      <c r="X49" s="1852"/>
      <c r="Y49" s="1852"/>
      <c r="Z49" s="54"/>
      <c r="AA49" s="10"/>
      <c r="AB49" s="1849"/>
      <c r="AC49" s="1849"/>
      <c r="AD49" s="1849"/>
      <c r="AE49" s="1849"/>
      <c r="AF49" s="1849"/>
      <c r="AG49" s="1849"/>
      <c r="AH49" s="1849"/>
      <c r="AI49" s="1849"/>
      <c r="AJ49" s="1849"/>
      <c r="AK49" s="1849"/>
      <c r="AL49" s="208"/>
    </row>
    <row r="50" spans="1:38" ht="14.1" customHeight="1">
      <c r="A50" s="220"/>
      <c r="B50" s="33"/>
      <c r="C50" s="220"/>
      <c r="D50" s="531" t="s">
        <v>462</v>
      </c>
      <c r="E50" s="1852" t="s">
        <v>1471</v>
      </c>
      <c r="F50" s="1852"/>
      <c r="G50" s="1852"/>
      <c r="H50" s="1852"/>
      <c r="I50" s="1852"/>
      <c r="J50" s="1852"/>
      <c r="K50" s="1852"/>
      <c r="L50" s="1852"/>
      <c r="M50" s="1852"/>
      <c r="N50" s="1852"/>
      <c r="O50" s="1852"/>
      <c r="P50" s="1852"/>
      <c r="Q50" s="1852"/>
      <c r="R50" s="1852"/>
      <c r="S50" s="1852"/>
      <c r="T50" s="1852"/>
      <c r="U50" s="1852"/>
      <c r="V50" s="1852"/>
      <c r="W50" s="1852"/>
      <c r="X50" s="1852"/>
      <c r="Y50" s="1852"/>
      <c r="Z50" s="54"/>
      <c r="AA50" s="10"/>
      <c r="AB50" s="1849"/>
      <c r="AC50" s="1849"/>
      <c r="AD50" s="1849"/>
      <c r="AE50" s="1849"/>
      <c r="AF50" s="1849"/>
      <c r="AG50" s="1849"/>
      <c r="AH50" s="1849"/>
      <c r="AI50" s="1849"/>
      <c r="AJ50" s="1849"/>
      <c r="AK50" s="1849"/>
      <c r="AL50" s="208"/>
    </row>
    <row r="51" spans="1:38" ht="14.1" customHeight="1">
      <c r="A51" s="220"/>
      <c r="B51" s="13"/>
      <c r="C51" s="41"/>
      <c r="D51" s="1712" t="s">
        <v>1475</v>
      </c>
      <c r="E51" s="1712"/>
      <c r="F51" s="1712"/>
      <c r="G51" s="1712"/>
      <c r="H51" s="2963"/>
      <c r="I51" s="2963"/>
      <c r="J51" s="1607" t="s">
        <v>890</v>
      </c>
      <c r="K51" s="1607"/>
      <c r="L51" s="54"/>
      <c r="M51" s="54"/>
      <c r="N51" s="54"/>
      <c r="O51" s="137"/>
      <c r="P51" s="54"/>
      <c r="Q51" s="54"/>
      <c r="R51" s="1712" t="s">
        <v>1478</v>
      </c>
      <c r="S51" s="1712"/>
      <c r="T51" s="1712"/>
      <c r="U51" s="137"/>
      <c r="V51" s="55" t="s">
        <v>778</v>
      </c>
      <c r="W51" s="137" t="s">
        <v>127</v>
      </c>
      <c r="X51" s="55"/>
      <c r="Y51" s="55" t="s">
        <v>779</v>
      </c>
      <c r="Z51" s="54"/>
      <c r="AA51" s="10"/>
      <c r="AB51" s="1849"/>
      <c r="AC51" s="1849"/>
      <c r="AD51" s="1849"/>
      <c r="AE51" s="1849"/>
      <c r="AF51" s="1849"/>
      <c r="AG51" s="1849"/>
      <c r="AH51" s="1849"/>
      <c r="AI51" s="1849"/>
      <c r="AJ51" s="1849"/>
      <c r="AK51" s="1849"/>
      <c r="AL51" s="208"/>
    </row>
    <row r="52" spans="1:38" ht="14.1" customHeight="1">
      <c r="A52" s="220"/>
      <c r="B52" s="13"/>
      <c r="D52" s="1712" t="s">
        <v>1476</v>
      </c>
      <c r="E52" s="1712"/>
      <c r="F52" s="1712"/>
      <c r="G52" s="1712"/>
      <c r="H52" s="2963"/>
      <c r="I52" s="2963"/>
      <c r="J52" s="1607" t="s">
        <v>890</v>
      </c>
      <c r="K52" s="1607"/>
      <c r="L52" s="137" t="s">
        <v>127</v>
      </c>
      <c r="M52" s="54"/>
      <c r="N52" s="2039" t="s">
        <v>913</v>
      </c>
      <c r="O52" s="2039"/>
      <c r="P52" s="2039"/>
      <c r="Q52" s="54"/>
      <c r="R52" s="1712" t="s">
        <v>1478</v>
      </c>
      <c r="S52" s="1712"/>
      <c r="T52" s="1712"/>
      <c r="U52" s="137"/>
      <c r="V52" s="55" t="s">
        <v>778</v>
      </c>
      <c r="W52" s="137" t="s">
        <v>127</v>
      </c>
      <c r="X52" s="55"/>
      <c r="Y52" s="55" t="s">
        <v>779</v>
      </c>
      <c r="Z52" s="54"/>
      <c r="AA52" s="10"/>
      <c r="AL52" s="208"/>
    </row>
    <row r="53" spans="1:38" ht="14.1" customHeight="1">
      <c r="A53" s="220"/>
      <c r="B53" s="13"/>
      <c r="C53" s="209"/>
      <c r="D53" s="1712" t="s">
        <v>1477</v>
      </c>
      <c r="E53" s="1712"/>
      <c r="F53" s="1712"/>
      <c r="G53" s="1712"/>
      <c r="H53" s="2963"/>
      <c r="I53" s="2963"/>
      <c r="J53" s="1607" t="s">
        <v>890</v>
      </c>
      <c r="K53" s="1607"/>
      <c r="L53" s="137" t="s">
        <v>127</v>
      </c>
      <c r="M53" s="54"/>
      <c r="N53" s="2039" t="s">
        <v>913</v>
      </c>
      <c r="O53" s="2039"/>
      <c r="P53" s="2039"/>
      <c r="Q53" s="54"/>
      <c r="R53" s="1712" t="s">
        <v>1478</v>
      </c>
      <c r="S53" s="1712"/>
      <c r="T53" s="1712"/>
      <c r="U53" s="137"/>
      <c r="V53" s="55" t="s">
        <v>778</v>
      </c>
      <c r="W53" s="137" t="s">
        <v>127</v>
      </c>
      <c r="X53" s="55"/>
      <c r="Y53" s="55" t="s">
        <v>779</v>
      </c>
      <c r="Z53" s="54"/>
      <c r="AA53" s="10"/>
      <c r="AL53" s="208"/>
    </row>
    <row r="54" spans="1:38" ht="14.1" customHeight="1">
      <c r="A54" s="220"/>
      <c r="B54" s="16"/>
      <c r="AA54" s="10"/>
      <c r="AK54" s="233"/>
      <c r="AL54" s="208"/>
    </row>
    <row r="55" spans="1:38" ht="14.1" customHeight="1">
      <c r="A55" s="220"/>
      <c r="B55" s="16"/>
      <c r="D55" s="234" t="s">
        <v>460</v>
      </c>
      <c r="E55" s="2255" t="s">
        <v>1380</v>
      </c>
      <c r="F55" s="2255"/>
      <c r="G55" s="2255"/>
      <c r="H55" s="2255"/>
      <c r="I55" s="2255"/>
      <c r="J55" s="2255"/>
      <c r="K55" s="2255"/>
      <c r="L55" s="2255"/>
      <c r="M55" s="2255"/>
      <c r="N55" s="2255"/>
      <c r="O55" s="2255"/>
      <c r="P55" s="2255"/>
      <c r="Q55" s="2255"/>
      <c r="R55" s="2255"/>
      <c r="S55" s="2255"/>
      <c r="T55" s="2255"/>
      <c r="U55" s="2255"/>
      <c r="V55" s="2255"/>
      <c r="W55" s="2255"/>
      <c r="X55" s="2255"/>
      <c r="Y55" s="2255"/>
      <c r="Z55" s="220"/>
      <c r="AA55" s="219" t="s">
        <v>127</v>
      </c>
      <c r="AB55" s="4353" t="s">
        <v>1479</v>
      </c>
      <c r="AC55" s="4353"/>
      <c r="AD55" s="4353"/>
      <c r="AE55" s="4353"/>
      <c r="AF55" s="4353"/>
      <c r="AG55" s="4353"/>
      <c r="AH55" s="4353"/>
      <c r="AI55" s="4353"/>
      <c r="AJ55" s="4353"/>
      <c r="AK55" s="4353"/>
      <c r="AL55" s="208"/>
    </row>
    <row r="56" spans="1:38" ht="14.1" customHeight="1">
      <c r="A56" s="220"/>
      <c r="B56" s="13"/>
      <c r="E56" s="2255"/>
      <c r="F56" s="2255"/>
      <c r="G56" s="2255"/>
      <c r="H56" s="2255"/>
      <c r="I56" s="2255"/>
      <c r="J56" s="2255"/>
      <c r="K56" s="2255"/>
      <c r="L56" s="2255"/>
      <c r="M56" s="2255"/>
      <c r="N56" s="2255"/>
      <c r="O56" s="2255"/>
      <c r="P56" s="2255"/>
      <c r="Q56" s="2255"/>
      <c r="R56" s="2255"/>
      <c r="S56" s="2255"/>
      <c r="T56" s="2255"/>
      <c r="U56" s="2255"/>
      <c r="V56" s="2255"/>
      <c r="W56" s="2255"/>
      <c r="X56" s="2255"/>
      <c r="Y56" s="2255"/>
      <c r="AA56" s="10"/>
      <c r="AL56" s="37"/>
    </row>
    <row r="57" spans="1:38" ht="14.1" customHeight="1">
      <c r="A57" s="220"/>
      <c r="B57" s="13"/>
      <c r="E57" s="229"/>
      <c r="F57" s="229"/>
      <c r="G57" s="229"/>
      <c r="H57" s="229"/>
      <c r="I57" s="229"/>
      <c r="J57" s="229"/>
      <c r="K57" s="229"/>
      <c r="L57" s="229"/>
      <c r="M57" s="229"/>
      <c r="N57" s="229"/>
      <c r="O57" s="229"/>
      <c r="P57" s="229"/>
      <c r="Q57" s="229"/>
      <c r="R57" s="229"/>
      <c r="S57" s="229"/>
      <c r="T57" s="229"/>
      <c r="U57" s="229"/>
      <c r="V57" s="229"/>
      <c r="W57" s="229"/>
      <c r="X57" s="229"/>
      <c r="Y57" s="229"/>
      <c r="AA57" s="10"/>
      <c r="AL57" s="37"/>
    </row>
    <row r="58" spans="1:38" ht="14.1" customHeight="1">
      <c r="A58" s="220"/>
      <c r="B58" s="259"/>
      <c r="C58" s="1371"/>
      <c r="D58" s="209" t="s">
        <v>461</v>
      </c>
      <c r="E58" s="3146" t="s">
        <v>1472</v>
      </c>
      <c r="F58" s="3146"/>
      <c r="G58" s="3146"/>
      <c r="H58" s="3146"/>
      <c r="I58" s="3146"/>
      <c r="J58" s="3146"/>
      <c r="K58" s="3146"/>
      <c r="L58" s="3146"/>
      <c r="M58" s="3146"/>
      <c r="N58" s="3146"/>
      <c r="O58" s="3146"/>
      <c r="P58" s="3146"/>
      <c r="Q58" s="3146"/>
      <c r="R58" s="3146"/>
      <c r="S58" s="3146"/>
      <c r="T58" s="3146"/>
      <c r="U58" s="3146"/>
      <c r="V58" s="3146"/>
      <c r="W58" s="3146"/>
      <c r="X58" s="3146"/>
      <c r="Y58" s="3146"/>
      <c r="Z58" s="3146"/>
      <c r="AA58" s="10"/>
      <c r="AB58" s="1372"/>
      <c r="AC58" s="1372"/>
      <c r="AD58" s="1372"/>
      <c r="AE58" s="1372"/>
      <c r="AF58" s="1372"/>
      <c r="AG58" s="1372"/>
      <c r="AH58" s="1372"/>
      <c r="AI58" s="1372"/>
      <c r="AJ58" s="1372"/>
      <c r="AK58" s="3"/>
      <c r="AL58" s="236"/>
    </row>
    <row r="59" spans="1:38" ht="14.1" customHeight="1">
      <c r="A59" s="220"/>
      <c r="B59" s="1373"/>
      <c r="C59" s="44"/>
      <c r="D59" s="220"/>
      <c r="E59" s="220"/>
      <c r="F59" s="3351"/>
      <c r="G59" s="3351"/>
      <c r="H59" s="3351"/>
      <c r="I59" s="3351"/>
      <c r="J59" s="3351"/>
      <c r="K59" s="3351"/>
      <c r="L59" s="3351"/>
      <c r="M59" s="3351"/>
      <c r="N59" s="3351"/>
      <c r="O59" s="3351"/>
      <c r="P59" s="3351"/>
      <c r="Q59" s="3351"/>
      <c r="R59" s="3351"/>
      <c r="S59" s="3351"/>
      <c r="T59" s="3351"/>
      <c r="U59" s="3351"/>
      <c r="V59" s="3351"/>
      <c r="W59" s="3351"/>
      <c r="X59" s="3351"/>
      <c r="Y59" s="3351"/>
      <c r="Z59" s="3351"/>
      <c r="AA59" s="3351"/>
      <c r="AB59" s="3351"/>
      <c r="AC59" s="3351"/>
      <c r="AD59" s="3351"/>
      <c r="AE59" s="3351"/>
      <c r="AF59" s="3351"/>
      <c r="AG59" s="3351"/>
      <c r="AH59" s="3351"/>
      <c r="AI59" s="3351"/>
      <c r="AJ59" s="3351"/>
      <c r="AK59" s="3"/>
      <c r="AL59" s="236"/>
    </row>
    <row r="60" spans="1:38" ht="20.100000000000001" customHeight="1" thickBot="1">
      <c r="A60" s="220"/>
      <c r="B60" s="19"/>
      <c r="C60" s="20"/>
      <c r="D60" s="7"/>
      <c r="E60" s="7"/>
      <c r="F60" s="7"/>
      <c r="G60" s="7"/>
      <c r="H60" s="7"/>
      <c r="I60" s="7"/>
      <c r="J60" s="7"/>
      <c r="K60" s="7"/>
      <c r="L60" s="7"/>
      <c r="M60" s="7"/>
      <c r="N60" s="7"/>
      <c r="O60" s="7"/>
      <c r="P60" s="7"/>
      <c r="Q60" s="7"/>
      <c r="R60" s="7"/>
      <c r="S60" s="7"/>
      <c r="T60" s="7"/>
      <c r="U60" s="7"/>
      <c r="V60" s="7"/>
      <c r="W60" s="7"/>
      <c r="X60" s="7"/>
      <c r="Y60" s="7"/>
      <c r="Z60" s="7"/>
      <c r="AA60" s="153"/>
      <c r="AB60" s="7"/>
      <c r="AC60" s="7"/>
      <c r="AD60" s="7"/>
      <c r="AE60" s="7"/>
      <c r="AF60" s="7"/>
      <c r="AG60" s="7"/>
      <c r="AH60" s="7"/>
      <c r="AI60" s="7"/>
      <c r="AJ60" s="7"/>
      <c r="AK60" s="7"/>
      <c r="AL60" s="146"/>
    </row>
    <row r="61" spans="1:38" ht="14.1" customHeight="1">
      <c r="A61" s="220"/>
      <c r="B61" s="1374"/>
      <c r="C61" s="1375"/>
      <c r="D61" s="1376"/>
      <c r="E61" s="1376"/>
      <c r="F61" s="1376"/>
      <c r="G61" s="1376"/>
      <c r="H61" s="1376"/>
      <c r="I61" s="1376"/>
      <c r="J61" s="1376"/>
      <c r="K61" s="1376"/>
      <c r="L61" s="1376"/>
      <c r="M61" s="1376"/>
      <c r="N61" s="1376"/>
      <c r="O61" s="1376"/>
      <c r="P61" s="1376"/>
      <c r="Q61" s="1376"/>
      <c r="R61" s="1376"/>
      <c r="S61" s="1376"/>
      <c r="T61" s="1376"/>
      <c r="U61" s="1376"/>
      <c r="V61" s="1376"/>
      <c r="W61" s="1376"/>
      <c r="X61" s="1376"/>
      <c r="Y61" s="1376"/>
      <c r="Z61" s="1375"/>
      <c r="AA61" s="1375"/>
      <c r="AB61" s="1375"/>
      <c r="AC61" s="1375"/>
      <c r="AD61" s="1375"/>
      <c r="AE61" s="1375"/>
      <c r="AF61" s="1375"/>
      <c r="AG61" s="1375"/>
      <c r="AH61" s="1375"/>
      <c r="AI61" s="1375"/>
      <c r="AJ61" s="1375"/>
      <c r="AK61" s="1375"/>
      <c r="AL61" s="1375"/>
    </row>
    <row r="62" spans="1:38" ht="8.25" customHeight="1"/>
    <row r="63" spans="1:38" ht="14.1" customHeight="1"/>
    <row r="72" spans="1:1" ht="14.1" customHeight="1">
      <c r="A72" s="220"/>
    </row>
  </sheetData>
  <mergeCells count="64">
    <mergeCell ref="A1:AL1"/>
    <mergeCell ref="B3:Z3"/>
    <mergeCell ref="AA3:AL3"/>
    <mergeCell ref="E5:Y6"/>
    <mergeCell ref="AB5:AK9"/>
    <mergeCell ref="E7:Y8"/>
    <mergeCell ref="B10:C10"/>
    <mergeCell ref="D10:Y10"/>
    <mergeCell ref="AB10:AK11"/>
    <mergeCell ref="E11:Y11"/>
    <mergeCell ref="AB12:AK13"/>
    <mergeCell ref="E13:Y13"/>
    <mergeCell ref="E24:Y24"/>
    <mergeCell ref="F14:K14"/>
    <mergeCell ref="L14:M14"/>
    <mergeCell ref="N14:O14"/>
    <mergeCell ref="P14:U14"/>
    <mergeCell ref="V14:W14"/>
    <mergeCell ref="E16:Y16"/>
    <mergeCell ref="E17:Y17"/>
    <mergeCell ref="E18:AJ18"/>
    <mergeCell ref="E20:Y21"/>
    <mergeCell ref="AB20:AK20"/>
    <mergeCell ref="E23:Y23"/>
    <mergeCell ref="E25:AJ25"/>
    <mergeCell ref="AY26:BC26"/>
    <mergeCell ref="E27:Y27"/>
    <mergeCell ref="E29:Y31"/>
    <mergeCell ref="AB29:AK33"/>
    <mergeCell ref="E33:Y33"/>
    <mergeCell ref="E35:Y37"/>
    <mergeCell ref="AB35:AK35"/>
    <mergeCell ref="E39:Z39"/>
    <mergeCell ref="E40:AJ40"/>
    <mergeCell ref="E42:Y42"/>
    <mergeCell ref="AB42:AK43"/>
    <mergeCell ref="AB44:AK44"/>
    <mergeCell ref="C45:Y45"/>
    <mergeCell ref="AB45:AK45"/>
    <mergeCell ref="B46:C46"/>
    <mergeCell ref="D46:Y47"/>
    <mergeCell ref="AB46:AK46"/>
    <mergeCell ref="AB47:AK47"/>
    <mergeCell ref="AB48:AK51"/>
    <mergeCell ref="D49:Y49"/>
    <mergeCell ref="E50:Y50"/>
    <mergeCell ref="D51:G51"/>
    <mergeCell ref="H51:I51"/>
    <mergeCell ref="J51:K51"/>
    <mergeCell ref="R51:T51"/>
    <mergeCell ref="E55:Y56"/>
    <mergeCell ref="AB55:AK55"/>
    <mergeCell ref="E58:Z58"/>
    <mergeCell ref="F59:AJ59"/>
    <mergeCell ref="D52:G52"/>
    <mergeCell ref="H52:I52"/>
    <mergeCell ref="J52:K52"/>
    <mergeCell ref="N52:P52"/>
    <mergeCell ref="R52:T52"/>
    <mergeCell ref="D53:G53"/>
    <mergeCell ref="H53:I53"/>
    <mergeCell ref="J53:K53"/>
    <mergeCell ref="N53:P53"/>
    <mergeCell ref="R53:T53"/>
  </mergeCells>
  <phoneticPr fontId="4"/>
  <conditionalFormatting sqref="E7 H51:H53">
    <cfRule type="containsBlanks" dxfId="38" priority="5">
      <formula>LEN(TRIM(E7))=0</formula>
    </cfRule>
  </conditionalFormatting>
  <conditionalFormatting sqref="E25">
    <cfRule type="containsBlanks" dxfId="37" priority="3">
      <formula>LEN(TRIM(E25))=0</formula>
    </cfRule>
  </conditionalFormatting>
  <conditionalFormatting sqref="E40">
    <cfRule type="containsBlanks" dxfId="36" priority="2">
      <formula>LEN(TRIM(E40))=0</formula>
    </cfRule>
  </conditionalFormatting>
  <conditionalFormatting sqref="F59">
    <cfRule type="containsBlanks" dxfId="35" priority="1">
      <formula>LEN(TRIM(F59))=0</formula>
    </cfRule>
  </conditionalFormatting>
  <conditionalFormatting sqref="N14:O14 V14:W14 E18">
    <cfRule type="containsBlanks" dxfId="34" priority="4">
      <formula>LEN(TRIM(E14))=0</formula>
    </cfRule>
  </conditionalFormatting>
  <dataValidations count="1">
    <dataValidation type="list" allowBlank="1" showInputMessage="1" showErrorMessage="1" sqref="Q14:S14 W22:Y22 P22:R22 W12:Y12 P12:R12 P10:R10 W10:Y10" xr:uid="{3BD152A6-0DBD-47F5-8BA3-E1C9385FD83B}">
      <formula1>"有,無"</formula1>
    </dataValidation>
  </dataValidations>
  <printOptions horizontalCentered="1"/>
  <pageMargins left="0.70866141732283472" right="0.31496062992125984" top="0.39370078740157483" bottom="0.39370078740157483" header="0.39370078740157483" footer="0.51181102362204722"/>
  <pageSetup paperSize="9" orientation="portrait" cellComments="asDisplayed"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448961" r:id="rId4" name="Check Box 1">
              <controlPr defaultSize="0" autoFill="0" autoLine="0" autoPict="0">
                <anchor moveWithCells="1">
                  <from>
                    <xdr:col>19</xdr:col>
                    <xdr:colOff>142875</xdr:colOff>
                    <xdr:row>10</xdr:row>
                    <xdr:rowOff>152400</xdr:rowOff>
                  </from>
                  <to>
                    <xdr:col>23</xdr:col>
                    <xdr:colOff>95250</xdr:colOff>
                    <xdr:row>12</xdr:row>
                    <xdr:rowOff>28575</xdr:rowOff>
                  </to>
                </anchor>
              </controlPr>
            </control>
          </mc:Choice>
        </mc:AlternateContent>
        <mc:AlternateContent xmlns:mc="http://schemas.openxmlformats.org/markup-compatibility/2006">
          <mc:Choice Requires="x14">
            <control shapeId="1448962" r:id="rId5" name="Check Box 2">
              <controlPr defaultSize="0" autoFill="0" autoLine="0" autoPict="0">
                <anchor moveWithCells="1">
                  <from>
                    <xdr:col>22</xdr:col>
                    <xdr:colOff>152400</xdr:colOff>
                    <xdr:row>10</xdr:row>
                    <xdr:rowOff>152400</xdr:rowOff>
                  </from>
                  <to>
                    <xdr:col>26</xdr:col>
                    <xdr:colOff>114300</xdr:colOff>
                    <xdr:row>12</xdr:row>
                    <xdr:rowOff>28575</xdr:rowOff>
                  </to>
                </anchor>
              </controlPr>
            </control>
          </mc:Choice>
        </mc:AlternateContent>
        <mc:AlternateContent xmlns:mc="http://schemas.openxmlformats.org/markup-compatibility/2006">
          <mc:Choice Requires="x14">
            <control shapeId="1448963" r:id="rId6" name="Check Box 3">
              <controlPr defaultSize="0" autoFill="0" autoLine="0" autoPict="0">
                <anchor moveWithCells="1">
                  <from>
                    <xdr:col>19</xdr:col>
                    <xdr:colOff>152400</xdr:colOff>
                    <xdr:row>14</xdr:row>
                    <xdr:rowOff>152400</xdr:rowOff>
                  </from>
                  <to>
                    <xdr:col>23</xdr:col>
                    <xdr:colOff>104775</xdr:colOff>
                    <xdr:row>16</xdr:row>
                    <xdr:rowOff>28575</xdr:rowOff>
                  </to>
                </anchor>
              </controlPr>
            </control>
          </mc:Choice>
        </mc:AlternateContent>
        <mc:AlternateContent xmlns:mc="http://schemas.openxmlformats.org/markup-compatibility/2006">
          <mc:Choice Requires="x14">
            <control shapeId="1448964" r:id="rId7" name="Check Box 4">
              <controlPr defaultSize="0" autoFill="0" autoLine="0" autoPict="0">
                <anchor moveWithCells="1">
                  <from>
                    <xdr:col>22</xdr:col>
                    <xdr:colOff>161925</xdr:colOff>
                    <xdr:row>14</xdr:row>
                    <xdr:rowOff>152400</xdr:rowOff>
                  </from>
                  <to>
                    <xdr:col>26</xdr:col>
                    <xdr:colOff>123825</xdr:colOff>
                    <xdr:row>16</xdr:row>
                    <xdr:rowOff>28575</xdr:rowOff>
                  </to>
                </anchor>
              </controlPr>
            </control>
          </mc:Choice>
        </mc:AlternateContent>
        <mc:AlternateContent xmlns:mc="http://schemas.openxmlformats.org/markup-compatibility/2006">
          <mc:Choice Requires="x14">
            <control shapeId="1448965" r:id="rId8" name="Check Box 5">
              <controlPr defaultSize="0" autoFill="0" autoLine="0" autoPict="0">
                <anchor moveWithCells="1">
                  <from>
                    <xdr:col>19</xdr:col>
                    <xdr:colOff>152400</xdr:colOff>
                    <xdr:row>19</xdr:row>
                    <xdr:rowOff>152400</xdr:rowOff>
                  </from>
                  <to>
                    <xdr:col>23</xdr:col>
                    <xdr:colOff>104775</xdr:colOff>
                    <xdr:row>21</xdr:row>
                    <xdr:rowOff>28575</xdr:rowOff>
                  </to>
                </anchor>
              </controlPr>
            </control>
          </mc:Choice>
        </mc:AlternateContent>
        <mc:AlternateContent xmlns:mc="http://schemas.openxmlformats.org/markup-compatibility/2006">
          <mc:Choice Requires="x14">
            <control shapeId="1448966" r:id="rId9" name="Check Box 6">
              <controlPr defaultSize="0" autoFill="0" autoLine="0" autoPict="0">
                <anchor moveWithCells="1">
                  <from>
                    <xdr:col>22</xdr:col>
                    <xdr:colOff>161925</xdr:colOff>
                    <xdr:row>19</xdr:row>
                    <xdr:rowOff>152400</xdr:rowOff>
                  </from>
                  <to>
                    <xdr:col>26</xdr:col>
                    <xdr:colOff>123825</xdr:colOff>
                    <xdr:row>21</xdr:row>
                    <xdr:rowOff>28575</xdr:rowOff>
                  </to>
                </anchor>
              </controlPr>
            </control>
          </mc:Choice>
        </mc:AlternateContent>
        <mc:AlternateContent xmlns:mc="http://schemas.openxmlformats.org/markup-compatibility/2006">
          <mc:Choice Requires="x14">
            <control shapeId="1448967" r:id="rId10" name="Check Box 7">
              <controlPr defaultSize="0" autoFill="0" autoLine="0" autoPict="0">
                <anchor moveWithCells="1">
                  <from>
                    <xdr:col>19</xdr:col>
                    <xdr:colOff>152400</xdr:colOff>
                    <xdr:row>21</xdr:row>
                    <xdr:rowOff>142875</xdr:rowOff>
                  </from>
                  <to>
                    <xdr:col>23</xdr:col>
                    <xdr:colOff>104775</xdr:colOff>
                    <xdr:row>23</xdr:row>
                    <xdr:rowOff>19050</xdr:rowOff>
                  </to>
                </anchor>
              </controlPr>
            </control>
          </mc:Choice>
        </mc:AlternateContent>
        <mc:AlternateContent xmlns:mc="http://schemas.openxmlformats.org/markup-compatibility/2006">
          <mc:Choice Requires="x14">
            <control shapeId="1448968" r:id="rId11" name="Check Box 8">
              <controlPr defaultSize="0" autoFill="0" autoLine="0" autoPict="0">
                <anchor moveWithCells="1">
                  <from>
                    <xdr:col>22</xdr:col>
                    <xdr:colOff>161925</xdr:colOff>
                    <xdr:row>21</xdr:row>
                    <xdr:rowOff>142875</xdr:rowOff>
                  </from>
                  <to>
                    <xdr:col>26</xdr:col>
                    <xdr:colOff>123825</xdr:colOff>
                    <xdr:row>23</xdr:row>
                    <xdr:rowOff>19050</xdr:rowOff>
                  </to>
                </anchor>
              </controlPr>
            </control>
          </mc:Choice>
        </mc:AlternateContent>
        <mc:AlternateContent xmlns:mc="http://schemas.openxmlformats.org/markup-compatibility/2006">
          <mc:Choice Requires="x14">
            <control shapeId="1448969" r:id="rId12" name="Check Box 9">
              <controlPr defaultSize="0" autoFill="0" autoLine="0" autoPict="0">
                <anchor moveWithCells="1">
                  <from>
                    <xdr:col>19</xdr:col>
                    <xdr:colOff>152400</xdr:colOff>
                    <xdr:row>25</xdr:row>
                    <xdr:rowOff>152400</xdr:rowOff>
                  </from>
                  <to>
                    <xdr:col>23</xdr:col>
                    <xdr:colOff>104775</xdr:colOff>
                    <xdr:row>27</xdr:row>
                    <xdr:rowOff>28575</xdr:rowOff>
                  </to>
                </anchor>
              </controlPr>
            </control>
          </mc:Choice>
        </mc:AlternateContent>
        <mc:AlternateContent xmlns:mc="http://schemas.openxmlformats.org/markup-compatibility/2006">
          <mc:Choice Requires="x14">
            <control shapeId="1448970" r:id="rId13" name="Check Box 10">
              <controlPr defaultSize="0" autoFill="0" autoLine="0" autoPict="0">
                <anchor moveWithCells="1">
                  <from>
                    <xdr:col>22</xdr:col>
                    <xdr:colOff>161925</xdr:colOff>
                    <xdr:row>25</xdr:row>
                    <xdr:rowOff>152400</xdr:rowOff>
                  </from>
                  <to>
                    <xdr:col>26</xdr:col>
                    <xdr:colOff>123825</xdr:colOff>
                    <xdr:row>27</xdr:row>
                    <xdr:rowOff>28575</xdr:rowOff>
                  </to>
                </anchor>
              </controlPr>
            </control>
          </mc:Choice>
        </mc:AlternateContent>
        <mc:AlternateContent xmlns:mc="http://schemas.openxmlformats.org/markup-compatibility/2006">
          <mc:Choice Requires="x14">
            <control shapeId="1448971" r:id="rId14" name="Check Box 11">
              <controlPr defaultSize="0" autoFill="0" autoLine="0" autoPict="0">
                <anchor moveWithCells="1">
                  <from>
                    <xdr:col>19</xdr:col>
                    <xdr:colOff>152400</xdr:colOff>
                    <xdr:row>29</xdr:row>
                    <xdr:rowOff>133350</xdr:rowOff>
                  </from>
                  <to>
                    <xdr:col>23</xdr:col>
                    <xdr:colOff>104775</xdr:colOff>
                    <xdr:row>31</xdr:row>
                    <xdr:rowOff>9525</xdr:rowOff>
                  </to>
                </anchor>
              </controlPr>
            </control>
          </mc:Choice>
        </mc:AlternateContent>
        <mc:AlternateContent xmlns:mc="http://schemas.openxmlformats.org/markup-compatibility/2006">
          <mc:Choice Requires="x14">
            <control shapeId="1448972" r:id="rId15" name="Check Box 12">
              <controlPr defaultSize="0" autoFill="0" autoLine="0" autoPict="0">
                <anchor moveWithCells="1">
                  <from>
                    <xdr:col>22</xdr:col>
                    <xdr:colOff>161925</xdr:colOff>
                    <xdr:row>29</xdr:row>
                    <xdr:rowOff>133350</xdr:rowOff>
                  </from>
                  <to>
                    <xdr:col>26</xdr:col>
                    <xdr:colOff>123825</xdr:colOff>
                    <xdr:row>31</xdr:row>
                    <xdr:rowOff>9525</xdr:rowOff>
                  </to>
                </anchor>
              </controlPr>
            </control>
          </mc:Choice>
        </mc:AlternateContent>
        <mc:AlternateContent xmlns:mc="http://schemas.openxmlformats.org/markup-compatibility/2006">
          <mc:Choice Requires="x14">
            <control shapeId="1448973" r:id="rId16" name="Check Box 13">
              <controlPr defaultSize="0" autoFill="0" autoLine="0" autoPict="0">
                <anchor moveWithCells="1">
                  <from>
                    <xdr:col>19</xdr:col>
                    <xdr:colOff>152400</xdr:colOff>
                    <xdr:row>31</xdr:row>
                    <xdr:rowOff>152400</xdr:rowOff>
                  </from>
                  <to>
                    <xdr:col>23</xdr:col>
                    <xdr:colOff>104775</xdr:colOff>
                    <xdr:row>33</xdr:row>
                    <xdr:rowOff>28575</xdr:rowOff>
                  </to>
                </anchor>
              </controlPr>
            </control>
          </mc:Choice>
        </mc:AlternateContent>
        <mc:AlternateContent xmlns:mc="http://schemas.openxmlformats.org/markup-compatibility/2006">
          <mc:Choice Requires="x14">
            <control shapeId="1448974" r:id="rId17" name="Check Box 14">
              <controlPr defaultSize="0" autoFill="0" autoLine="0" autoPict="0">
                <anchor moveWithCells="1">
                  <from>
                    <xdr:col>22</xdr:col>
                    <xdr:colOff>161925</xdr:colOff>
                    <xdr:row>31</xdr:row>
                    <xdr:rowOff>152400</xdr:rowOff>
                  </from>
                  <to>
                    <xdr:col>26</xdr:col>
                    <xdr:colOff>123825</xdr:colOff>
                    <xdr:row>33</xdr:row>
                    <xdr:rowOff>28575</xdr:rowOff>
                  </to>
                </anchor>
              </controlPr>
            </control>
          </mc:Choice>
        </mc:AlternateContent>
        <mc:AlternateContent xmlns:mc="http://schemas.openxmlformats.org/markup-compatibility/2006">
          <mc:Choice Requires="x14">
            <control shapeId="1448975" r:id="rId18" name="Check Box 15">
              <controlPr defaultSize="0" autoFill="0" autoLine="0" autoPict="0">
                <anchor moveWithCells="1" sizeWithCells="1">
                  <from>
                    <xdr:col>14</xdr:col>
                    <xdr:colOff>0</xdr:colOff>
                    <xdr:row>42</xdr:row>
                    <xdr:rowOff>85725</xdr:rowOff>
                  </from>
                  <to>
                    <xdr:col>18</xdr:col>
                    <xdr:colOff>9525</xdr:colOff>
                    <xdr:row>43</xdr:row>
                    <xdr:rowOff>133350</xdr:rowOff>
                  </to>
                </anchor>
              </controlPr>
            </control>
          </mc:Choice>
        </mc:AlternateContent>
        <mc:AlternateContent xmlns:mc="http://schemas.openxmlformats.org/markup-compatibility/2006">
          <mc:Choice Requires="x14">
            <control shapeId="1448976" r:id="rId19" name="Check Box 16">
              <controlPr defaultSize="0" autoFill="0" autoLine="0" autoPict="0">
                <anchor moveWithCells="1" sizeWithCells="1">
                  <from>
                    <xdr:col>17</xdr:col>
                    <xdr:colOff>47625</xdr:colOff>
                    <xdr:row>42</xdr:row>
                    <xdr:rowOff>85725</xdr:rowOff>
                  </from>
                  <to>
                    <xdr:col>21</xdr:col>
                    <xdr:colOff>66675</xdr:colOff>
                    <xdr:row>43</xdr:row>
                    <xdr:rowOff>133350</xdr:rowOff>
                  </to>
                </anchor>
              </controlPr>
            </control>
          </mc:Choice>
        </mc:AlternateContent>
        <mc:AlternateContent xmlns:mc="http://schemas.openxmlformats.org/markup-compatibility/2006">
          <mc:Choice Requires="x14">
            <control shapeId="1448977" r:id="rId20" name="Check Box 17">
              <controlPr defaultSize="0" autoFill="0" autoLine="0" autoPict="0">
                <anchor moveWithCells="1" sizeWithCells="1">
                  <from>
                    <xdr:col>20</xdr:col>
                    <xdr:colOff>161925</xdr:colOff>
                    <xdr:row>42</xdr:row>
                    <xdr:rowOff>76200</xdr:rowOff>
                  </from>
                  <to>
                    <xdr:col>25</xdr:col>
                    <xdr:colOff>171450</xdr:colOff>
                    <xdr:row>43</xdr:row>
                    <xdr:rowOff>152400</xdr:rowOff>
                  </to>
                </anchor>
              </controlPr>
            </control>
          </mc:Choice>
        </mc:AlternateContent>
        <mc:AlternateContent xmlns:mc="http://schemas.openxmlformats.org/markup-compatibility/2006">
          <mc:Choice Requires="x14">
            <control shapeId="1448978" r:id="rId21" name="Check Box 18">
              <controlPr defaultSize="0" autoFill="0" autoLine="0" autoPict="0">
                <anchor moveWithCells="1">
                  <from>
                    <xdr:col>19</xdr:col>
                    <xdr:colOff>152400</xdr:colOff>
                    <xdr:row>36</xdr:row>
                    <xdr:rowOff>114300</xdr:rowOff>
                  </from>
                  <to>
                    <xdr:col>23</xdr:col>
                    <xdr:colOff>104775</xdr:colOff>
                    <xdr:row>37</xdr:row>
                    <xdr:rowOff>161925</xdr:rowOff>
                  </to>
                </anchor>
              </controlPr>
            </control>
          </mc:Choice>
        </mc:AlternateContent>
        <mc:AlternateContent xmlns:mc="http://schemas.openxmlformats.org/markup-compatibility/2006">
          <mc:Choice Requires="x14">
            <control shapeId="1448979" r:id="rId22" name="Check Box 19">
              <controlPr defaultSize="0" autoFill="0" autoLine="0" autoPict="0">
                <anchor moveWithCells="1">
                  <from>
                    <xdr:col>22</xdr:col>
                    <xdr:colOff>161925</xdr:colOff>
                    <xdr:row>36</xdr:row>
                    <xdr:rowOff>114300</xdr:rowOff>
                  </from>
                  <to>
                    <xdr:col>26</xdr:col>
                    <xdr:colOff>123825</xdr:colOff>
                    <xdr:row>37</xdr:row>
                    <xdr:rowOff>161925</xdr:rowOff>
                  </to>
                </anchor>
              </controlPr>
            </control>
          </mc:Choice>
        </mc:AlternateContent>
        <mc:AlternateContent xmlns:mc="http://schemas.openxmlformats.org/markup-compatibility/2006">
          <mc:Choice Requires="x14">
            <control shapeId="1448980" r:id="rId23" name="Check Box 20">
              <controlPr defaultSize="0" autoFill="0" autoLine="0" autoPict="0">
                <anchor moveWithCells="1">
                  <from>
                    <xdr:col>18</xdr:col>
                    <xdr:colOff>161925</xdr:colOff>
                    <xdr:row>45</xdr:row>
                    <xdr:rowOff>161925</xdr:rowOff>
                  </from>
                  <to>
                    <xdr:col>21</xdr:col>
                    <xdr:colOff>180975</xdr:colOff>
                    <xdr:row>47</xdr:row>
                    <xdr:rowOff>0</xdr:rowOff>
                  </to>
                </anchor>
              </controlPr>
            </control>
          </mc:Choice>
        </mc:AlternateContent>
        <mc:AlternateContent xmlns:mc="http://schemas.openxmlformats.org/markup-compatibility/2006">
          <mc:Choice Requires="x14">
            <control shapeId="1448981" r:id="rId24" name="Check Box 21">
              <controlPr defaultSize="0" autoFill="0" autoLine="0" autoPict="0">
                <anchor moveWithCells="1">
                  <from>
                    <xdr:col>22</xdr:col>
                    <xdr:colOff>38100</xdr:colOff>
                    <xdr:row>45</xdr:row>
                    <xdr:rowOff>161925</xdr:rowOff>
                  </from>
                  <to>
                    <xdr:col>25</xdr:col>
                    <xdr:colOff>57150</xdr:colOff>
                    <xdr:row>46</xdr:row>
                    <xdr:rowOff>161925</xdr:rowOff>
                  </to>
                </anchor>
              </controlPr>
            </control>
          </mc:Choice>
        </mc:AlternateContent>
        <mc:AlternateContent xmlns:mc="http://schemas.openxmlformats.org/markup-compatibility/2006">
          <mc:Choice Requires="x14">
            <control shapeId="1448982" r:id="rId25" name="Check Box 25">
              <controlPr defaultSize="0" autoFill="0" autoLine="0" autoPict="0">
                <anchor moveWithCells="1">
                  <from>
                    <xdr:col>11</xdr:col>
                    <xdr:colOff>171450</xdr:colOff>
                    <xdr:row>50</xdr:row>
                    <xdr:rowOff>152400</xdr:rowOff>
                  </from>
                  <to>
                    <xdr:col>13</xdr:col>
                    <xdr:colOff>47625</xdr:colOff>
                    <xdr:row>52</xdr:row>
                    <xdr:rowOff>9525</xdr:rowOff>
                  </to>
                </anchor>
              </controlPr>
            </control>
          </mc:Choice>
        </mc:AlternateContent>
        <mc:AlternateContent xmlns:mc="http://schemas.openxmlformats.org/markup-compatibility/2006">
          <mc:Choice Requires="x14">
            <control shapeId="1448983" r:id="rId26" name="Check Box 23">
              <controlPr defaultSize="0" autoFill="0" autoLine="0" autoPict="0">
                <anchor moveWithCells="1">
                  <from>
                    <xdr:col>11</xdr:col>
                    <xdr:colOff>171450</xdr:colOff>
                    <xdr:row>51</xdr:row>
                    <xdr:rowOff>152400</xdr:rowOff>
                  </from>
                  <to>
                    <xdr:col>13</xdr:col>
                    <xdr:colOff>47625</xdr:colOff>
                    <xdr:row>53</xdr:row>
                    <xdr:rowOff>9525</xdr:rowOff>
                  </to>
                </anchor>
              </controlPr>
            </control>
          </mc:Choice>
        </mc:AlternateContent>
        <mc:AlternateContent xmlns:mc="http://schemas.openxmlformats.org/markup-compatibility/2006">
          <mc:Choice Requires="x14">
            <control shapeId="1448984" r:id="rId27" name="Check Box 24">
              <controlPr defaultSize="0" autoFill="0" autoLine="0" autoPict="0">
                <anchor moveWithCells="1">
                  <from>
                    <xdr:col>19</xdr:col>
                    <xdr:colOff>171450</xdr:colOff>
                    <xdr:row>49</xdr:row>
                    <xdr:rowOff>161925</xdr:rowOff>
                  </from>
                  <to>
                    <xdr:col>21</xdr:col>
                    <xdr:colOff>47625</xdr:colOff>
                    <xdr:row>51</xdr:row>
                    <xdr:rowOff>19050</xdr:rowOff>
                  </to>
                </anchor>
              </controlPr>
            </control>
          </mc:Choice>
        </mc:AlternateContent>
        <mc:AlternateContent xmlns:mc="http://schemas.openxmlformats.org/markup-compatibility/2006">
          <mc:Choice Requires="x14">
            <control shapeId="1448985" r:id="rId28" name="Check Box 25">
              <controlPr defaultSize="0" autoFill="0" autoLine="0" autoPict="0">
                <anchor moveWithCells="1">
                  <from>
                    <xdr:col>22</xdr:col>
                    <xdr:colOff>161925</xdr:colOff>
                    <xdr:row>49</xdr:row>
                    <xdr:rowOff>161925</xdr:rowOff>
                  </from>
                  <to>
                    <xdr:col>24</xdr:col>
                    <xdr:colOff>38100</xdr:colOff>
                    <xdr:row>51</xdr:row>
                    <xdr:rowOff>19050</xdr:rowOff>
                  </to>
                </anchor>
              </controlPr>
            </control>
          </mc:Choice>
        </mc:AlternateContent>
        <mc:AlternateContent xmlns:mc="http://schemas.openxmlformats.org/markup-compatibility/2006">
          <mc:Choice Requires="x14">
            <control shapeId="1448986" r:id="rId29" name="Check Box 26">
              <controlPr defaultSize="0" autoFill="0" autoLine="0" autoPict="0">
                <anchor moveWithCells="1">
                  <from>
                    <xdr:col>19</xdr:col>
                    <xdr:colOff>171450</xdr:colOff>
                    <xdr:row>50</xdr:row>
                    <xdr:rowOff>161925</xdr:rowOff>
                  </from>
                  <to>
                    <xdr:col>21</xdr:col>
                    <xdr:colOff>47625</xdr:colOff>
                    <xdr:row>52</xdr:row>
                    <xdr:rowOff>19050</xdr:rowOff>
                  </to>
                </anchor>
              </controlPr>
            </control>
          </mc:Choice>
        </mc:AlternateContent>
        <mc:AlternateContent xmlns:mc="http://schemas.openxmlformats.org/markup-compatibility/2006">
          <mc:Choice Requires="x14">
            <control shapeId="1448987" r:id="rId30" name="Check Box 27">
              <controlPr defaultSize="0" autoFill="0" autoLine="0" autoPict="0">
                <anchor moveWithCells="1">
                  <from>
                    <xdr:col>22</xdr:col>
                    <xdr:colOff>161925</xdr:colOff>
                    <xdr:row>50</xdr:row>
                    <xdr:rowOff>161925</xdr:rowOff>
                  </from>
                  <to>
                    <xdr:col>24</xdr:col>
                    <xdr:colOff>38100</xdr:colOff>
                    <xdr:row>52</xdr:row>
                    <xdr:rowOff>19050</xdr:rowOff>
                  </to>
                </anchor>
              </controlPr>
            </control>
          </mc:Choice>
        </mc:AlternateContent>
        <mc:AlternateContent xmlns:mc="http://schemas.openxmlformats.org/markup-compatibility/2006">
          <mc:Choice Requires="x14">
            <control shapeId="1448988" r:id="rId31" name="Check Box 28">
              <controlPr defaultSize="0" autoFill="0" autoLine="0" autoPict="0">
                <anchor moveWithCells="1">
                  <from>
                    <xdr:col>19</xdr:col>
                    <xdr:colOff>171450</xdr:colOff>
                    <xdr:row>51</xdr:row>
                    <xdr:rowOff>161925</xdr:rowOff>
                  </from>
                  <to>
                    <xdr:col>21</xdr:col>
                    <xdr:colOff>47625</xdr:colOff>
                    <xdr:row>53</xdr:row>
                    <xdr:rowOff>19050</xdr:rowOff>
                  </to>
                </anchor>
              </controlPr>
            </control>
          </mc:Choice>
        </mc:AlternateContent>
        <mc:AlternateContent xmlns:mc="http://schemas.openxmlformats.org/markup-compatibility/2006">
          <mc:Choice Requires="x14">
            <control shapeId="1448989" r:id="rId32" name="Check Box 29">
              <controlPr defaultSize="0" autoFill="0" autoLine="0" autoPict="0">
                <anchor moveWithCells="1">
                  <from>
                    <xdr:col>22</xdr:col>
                    <xdr:colOff>161925</xdr:colOff>
                    <xdr:row>51</xdr:row>
                    <xdr:rowOff>161925</xdr:rowOff>
                  </from>
                  <to>
                    <xdr:col>24</xdr:col>
                    <xdr:colOff>38100</xdr:colOff>
                    <xdr:row>53</xdr:row>
                    <xdr:rowOff>19050</xdr:rowOff>
                  </to>
                </anchor>
              </controlPr>
            </control>
          </mc:Choice>
        </mc:AlternateContent>
        <mc:AlternateContent xmlns:mc="http://schemas.openxmlformats.org/markup-compatibility/2006">
          <mc:Choice Requires="x14">
            <control shapeId="1448990" r:id="rId33" name="Check Box 30">
              <controlPr defaultSize="0" autoFill="0" autoLine="0" autoPict="0">
                <anchor moveWithCells="1">
                  <from>
                    <xdr:col>18</xdr:col>
                    <xdr:colOff>161925</xdr:colOff>
                    <xdr:row>55</xdr:row>
                    <xdr:rowOff>0</xdr:rowOff>
                  </from>
                  <to>
                    <xdr:col>21</xdr:col>
                    <xdr:colOff>180975</xdr:colOff>
                    <xdr:row>56</xdr:row>
                    <xdr:rowOff>85725</xdr:rowOff>
                  </to>
                </anchor>
              </controlPr>
            </control>
          </mc:Choice>
        </mc:AlternateContent>
        <mc:AlternateContent xmlns:mc="http://schemas.openxmlformats.org/markup-compatibility/2006">
          <mc:Choice Requires="x14">
            <control shapeId="1448991" r:id="rId34" name="Check Box 31">
              <controlPr defaultSize="0" autoFill="0" autoLine="0" autoPict="0">
                <anchor moveWithCells="1">
                  <from>
                    <xdr:col>22</xdr:col>
                    <xdr:colOff>38100</xdr:colOff>
                    <xdr:row>55</xdr:row>
                    <xdr:rowOff>0</xdr:rowOff>
                  </from>
                  <to>
                    <xdr:col>25</xdr:col>
                    <xdr:colOff>57150</xdr:colOff>
                    <xdr:row>56</xdr:row>
                    <xdr:rowOff>76200</xdr:rowOff>
                  </to>
                </anchor>
              </controlPr>
            </control>
          </mc:Choice>
        </mc:AlternateContent>
      </controls>
    </mc:Choice>
  </mc:AlternateContent>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311034-5927-4417-AF6F-79D1C7072AA7}">
  <sheetPr>
    <tabColor theme="7" tint="0.59999389629810485"/>
  </sheetPr>
  <dimension ref="A1:BU75"/>
  <sheetViews>
    <sheetView showGridLines="0" view="pageBreakPreview" zoomScaleNormal="100" zoomScaleSheetLayoutView="100" workbookViewId="0">
      <selection sqref="A1:AL1"/>
    </sheetView>
  </sheetViews>
  <sheetFormatPr defaultColWidth="8" defaultRowHeight="12"/>
  <cols>
    <col min="1" max="2" width="1.375" style="11" customWidth="1"/>
    <col min="3" max="40" width="2.375" style="11" customWidth="1"/>
    <col min="41" max="82" width="2.625" style="11" customWidth="1"/>
    <col min="83" max="16384" width="8" style="11"/>
  </cols>
  <sheetData>
    <row r="1" spans="1:73" ht="14.1" customHeight="1">
      <c r="A1" s="1780" t="s">
        <v>1213</v>
      </c>
      <c r="B1" s="1780"/>
      <c r="C1" s="1780"/>
      <c r="D1" s="1780"/>
      <c r="E1" s="1780"/>
      <c r="F1" s="1780"/>
      <c r="G1" s="1780"/>
      <c r="H1" s="1780"/>
      <c r="I1" s="1780"/>
      <c r="J1" s="1780"/>
      <c r="K1" s="1780"/>
      <c r="L1" s="1780"/>
      <c r="M1" s="1780"/>
      <c r="N1" s="1780"/>
      <c r="O1" s="1780"/>
      <c r="P1" s="1780"/>
      <c r="Q1" s="1780"/>
      <c r="R1" s="1780"/>
      <c r="S1" s="1780"/>
      <c r="T1" s="1780"/>
      <c r="U1" s="1780"/>
      <c r="V1" s="1780"/>
      <c r="W1" s="1780"/>
      <c r="X1" s="1780"/>
      <c r="Y1" s="1780"/>
      <c r="Z1" s="1780"/>
      <c r="AA1" s="1780"/>
      <c r="AB1" s="1780"/>
      <c r="AC1" s="1780"/>
      <c r="AD1" s="1780"/>
      <c r="AE1" s="1780"/>
      <c r="AF1" s="1780"/>
      <c r="AG1" s="1780"/>
      <c r="AH1" s="1780"/>
      <c r="AI1" s="1780"/>
      <c r="AJ1" s="1780"/>
      <c r="AK1" s="1780"/>
      <c r="AL1" s="1780"/>
      <c r="AN1" s="297"/>
      <c r="AO1" s="297"/>
      <c r="AP1" s="297"/>
      <c r="AQ1" s="297"/>
      <c r="AR1" s="297"/>
    </row>
    <row r="2" spans="1:73" ht="5.0999999999999996" customHeight="1" thickBot="1">
      <c r="B2" s="7"/>
      <c r="C2" s="7"/>
      <c r="D2" s="7"/>
      <c r="E2" s="7"/>
      <c r="F2" s="7"/>
      <c r="G2" s="7"/>
      <c r="H2" s="7"/>
      <c r="I2" s="7"/>
      <c r="J2" s="7"/>
      <c r="K2" s="7"/>
      <c r="L2" s="7"/>
      <c r="M2" s="7"/>
      <c r="N2" s="7"/>
      <c r="O2" s="7"/>
      <c r="P2" s="7"/>
      <c r="Q2" s="7"/>
      <c r="R2" s="7"/>
      <c r="S2" s="7"/>
      <c r="T2" s="7"/>
      <c r="U2" s="7"/>
      <c r="V2" s="7"/>
      <c r="W2" s="7"/>
      <c r="X2" s="7"/>
      <c r="Y2" s="7"/>
      <c r="Z2" s="7"/>
      <c r="AA2" s="7"/>
      <c r="AB2" s="7"/>
      <c r="AC2" s="7"/>
      <c r="AD2" s="7"/>
      <c r="AE2" s="7"/>
      <c r="AF2" s="7"/>
      <c r="AG2" s="7"/>
      <c r="AH2" s="7"/>
      <c r="AI2" s="7"/>
      <c r="AJ2" s="7"/>
      <c r="AK2" s="7"/>
      <c r="AL2" s="7"/>
    </row>
    <row r="3" spans="1:73" ht="14.1" customHeight="1">
      <c r="B3" s="3135" t="s">
        <v>284</v>
      </c>
      <c r="C3" s="3136"/>
      <c r="D3" s="3136"/>
      <c r="E3" s="3136"/>
      <c r="F3" s="3136"/>
      <c r="G3" s="3136"/>
      <c r="H3" s="3136"/>
      <c r="I3" s="3136"/>
      <c r="J3" s="3136"/>
      <c r="K3" s="3136"/>
      <c r="L3" s="3136"/>
      <c r="M3" s="3136"/>
      <c r="N3" s="3136"/>
      <c r="O3" s="3136"/>
      <c r="P3" s="3136"/>
      <c r="Q3" s="3136"/>
      <c r="R3" s="3136"/>
      <c r="S3" s="3136"/>
      <c r="T3" s="3136"/>
      <c r="U3" s="3136"/>
      <c r="V3" s="3136"/>
      <c r="W3" s="3136"/>
      <c r="X3" s="3136"/>
      <c r="Y3" s="3136"/>
      <c r="Z3" s="3137"/>
      <c r="AA3" s="3138" t="s">
        <v>118</v>
      </c>
      <c r="AB3" s="3136"/>
      <c r="AC3" s="3136"/>
      <c r="AD3" s="3136"/>
      <c r="AE3" s="3136"/>
      <c r="AF3" s="3136"/>
      <c r="AG3" s="3136"/>
      <c r="AH3" s="3136"/>
      <c r="AI3" s="3136"/>
      <c r="AJ3" s="3136"/>
      <c r="AK3" s="3136"/>
      <c r="AL3" s="3139"/>
    </row>
    <row r="4" spans="1:73" ht="6.95" customHeight="1">
      <c r="B4" s="155"/>
      <c r="C4" s="45"/>
      <c r="D4" s="45"/>
      <c r="E4" s="45"/>
      <c r="F4" s="45"/>
      <c r="G4" s="45"/>
      <c r="H4" s="45"/>
      <c r="I4" s="45"/>
      <c r="J4" s="45"/>
      <c r="K4" s="45"/>
      <c r="L4" s="45"/>
      <c r="M4" s="45"/>
      <c r="N4" s="45"/>
      <c r="O4" s="45"/>
      <c r="P4" s="45"/>
      <c r="Q4" s="45"/>
      <c r="R4" s="45"/>
      <c r="S4" s="45"/>
      <c r="T4" s="45"/>
      <c r="U4" s="45"/>
      <c r="V4" s="45"/>
      <c r="W4" s="45"/>
      <c r="X4" s="45"/>
      <c r="Y4" s="45"/>
      <c r="Z4" s="45"/>
      <c r="AA4" s="156"/>
      <c r="AB4" s="45"/>
      <c r="AC4" s="45"/>
      <c r="AD4" s="45"/>
      <c r="AE4" s="45"/>
      <c r="AF4" s="45"/>
      <c r="AG4" s="45"/>
      <c r="AH4" s="45"/>
      <c r="AI4" s="45"/>
      <c r="AJ4" s="45"/>
      <c r="AK4" s="45"/>
      <c r="AL4" s="157"/>
    </row>
    <row r="5" spans="1:73" ht="14.1" customHeight="1">
      <c r="A5" s="220"/>
      <c r="B5" s="13"/>
      <c r="C5" s="4539" t="s">
        <v>1729</v>
      </c>
      <c r="D5" s="4539"/>
      <c r="E5" s="4539"/>
      <c r="F5" s="4539"/>
      <c r="G5" s="4539"/>
      <c r="H5" s="4539"/>
      <c r="I5" s="4539"/>
      <c r="J5" s="4539"/>
      <c r="K5" s="4539"/>
      <c r="L5" s="4539"/>
      <c r="M5" s="4539"/>
      <c r="N5" s="4539"/>
      <c r="O5" s="4539"/>
      <c r="P5" s="4539"/>
      <c r="Q5" s="4539"/>
      <c r="R5" s="4539"/>
      <c r="S5" s="4539"/>
      <c r="T5" s="4539"/>
      <c r="U5" s="4539"/>
      <c r="V5" s="4539"/>
      <c r="W5" s="4539"/>
      <c r="X5" s="4539"/>
      <c r="Y5" s="4539"/>
      <c r="Z5" s="14"/>
      <c r="AA5" s="18"/>
      <c r="AB5" s="3"/>
      <c r="AC5" s="233"/>
      <c r="AD5" s="233"/>
      <c r="AE5" s="3"/>
      <c r="AF5" s="3"/>
      <c r="AG5" s="3"/>
      <c r="AH5" s="3"/>
      <c r="AI5" s="3"/>
      <c r="AJ5" s="3"/>
      <c r="AK5" s="3"/>
      <c r="AL5" s="25"/>
      <c r="AN5" s="2"/>
      <c r="AO5" s="2"/>
      <c r="AP5" s="2"/>
      <c r="AQ5" s="2"/>
      <c r="AR5" s="2"/>
      <c r="AS5" s="2"/>
      <c r="AT5" s="2"/>
      <c r="AU5" s="2"/>
      <c r="AV5" s="2"/>
      <c r="AW5" s="2"/>
      <c r="AX5" s="2"/>
      <c r="AY5" s="2"/>
      <c r="AZ5" s="2"/>
      <c r="BA5" s="2"/>
      <c r="BB5" s="2"/>
      <c r="BC5" s="2"/>
    </row>
    <row r="6" spans="1:73" ht="14.1" customHeight="1">
      <c r="A6" s="220"/>
      <c r="B6" s="3323" t="s">
        <v>444</v>
      </c>
      <c r="C6" s="2251"/>
      <c r="D6" s="1763" t="s">
        <v>1730</v>
      </c>
      <c r="E6" s="1763"/>
      <c r="F6" s="1763"/>
      <c r="G6" s="1763"/>
      <c r="H6" s="1763"/>
      <c r="I6" s="1763"/>
      <c r="J6" s="1763"/>
      <c r="K6" s="1763"/>
      <c r="L6" s="1763"/>
      <c r="M6" s="1763"/>
      <c r="N6" s="1763"/>
      <c r="O6" s="1763"/>
      <c r="P6" s="1763"/>
      <c r="Q6" s="1763"/>
      <c r="R6" s="1763"/>
      <c r="S6" s="1763"/>
      <c r="T6" s="1763"/>
      <c r="U6" s="1763"/>
      <c r="V6" s="1763"/>
      <c r="W6" s="1763"/>
      <c r="X6" s="1763"/>
      <c r="Y6" s="1763"/>
      <c r="Z6" s="1363"/>
      <c r="AA6" s="219" t="s">
        <v>290</v>
      </c>
      <c r="AB6" s="4182" t="s">
        <v>1326</v>
      </c>
      <c r="AC6" s="4182"/>
      <c r="AD6" s="4182"/>
      <c r="AE6" s="4182"/>
      <c r="AF6" s="4182"/>
      <c r="AG6" s="4182"/>
      <c r="AH6" s="4182"/>
      <c r="AI6" s="4182"/>
      <c r="AJ6" s="4182"/>
      <c r="AK6" s="4182"/>
      <c r="AL6" s="25"/>
      <c r="AN6" s="2"/>
      <c r="AO6" s="2"/>
      <c r="AP6" s="2"/>
      <c r="AQ6" s="2"/>
      <c r="AR6" s="2"/>
      <c r="AS6" s="2"/>
      <c r="AT6" s="2"/>
      <c r="AU6" s="2"/>
      <c r="AV6" s="2"/>
      <c r="AW6" s="2"/>
      <c r="AX6" s="2"/>
      <c r="AY6" s="2"/>
      <c r="AZ6" s="2"/>
      <c r="BA6" s="2"/>
      <c r="BB6" s="2"/>
      <c r="BC6" s="2"/>
    </row>
    <row r="7" spans="1:73" ht="14.1" customHeight="1">
      <c r="A7" s="220"/>
      <c r="B7" s="13"/>
      <c r="C7" s="220"/>
      <c r="D7" s="1763"/>
      <c r="E7" s="1763"/>
      <c r="F7" s="1763"/>
      <c r="G7" s="1763"/>
      <c r="H7" s="1763"/>
      <c r="I7" s="1763"/>
      <c r="J7" s="1763"/>
      <c r="K7" s="1763"/>
      <c r="L7" s="1763"/>
      <c r="M7" s="1763"/>
      <c r="N7" s="1763"/>
      <c r="O7" s="1763"/>
      <c r="P7" s="1763"/>
      <c r="Q7" s="1763"/>
      <c r="R7" s="1763"/>
      <c r="S7" s="1763"/>
      <c r="T7" s="1763"/>
      <c r="U7" s="1763"/>
      <c r="V7" s="1763"/>
      <c r="W7" s="1763"/>
      <c r="X7" s="1763"/>
      <c r="Y7" s="1763"/>
      <c r="Z7" s="1377"/>
      <c r="AA7" s="219"/>
      <c r="AB7" s="4182"/>
      <c r="AC7" s="4182"/>
      <c r="AD7" s="4182"/>
      <c r="AE7" s="4182"/>
      <c r="AF7" s="4182"/>
      <c r="AG7" s="4182"/>
      <c r="AH7" s="4182"/>
      <c r="AI7" s="4182"/>
      <c r="AJ7" s="4182"/>
      <c r="AK7" s="4182"/>
      <c r="AL7" s="1378"/>
      <c r="AN7" s="2"/>
      <c r="AO7" s="2"/>
      <c r="AP7" s="2"/>
      <c r="AQ7" s="2"/>
      <c r="AR7" s="2"/>
      <c r="AS7" s="2"/>
      <c r="AT7" s="2"/>
      <c r="AU7" s="2"/>
      <c r="AV7" s="2"/>
      <c r="AW7" s="2"/>
      <c r="AX7" s="2"/>
      <c r="AY7" s="2"/>
      <c r="AZ7" s="2"/>
      <c r="BA7" s="2"/>
      <c r="BB7" s="2"/>
      <c r="BC7" s="2"/>
    </row>
    <row r="8" spans="1:73" ht="14.1" customHeight="1">
      <c r="A8" s="220"/>
      <c r="B8" s="13"/>
      <c r="C8" s="220"/>
      <c r="D8" s="1379"/>
      <c r="E8" s="1379"/>
      <c r="F8" s="1379"/>
      <c r="G8" s="1379"/>
      <c r="H8" s="1379"/>
      <c r="I8" s="1379"/>
      <c r="J8" s="1379"/>
      <c r="K8" s="1379"/>
      <c r="L8" s="1379"/>
      <c r="M8" s="1379"/>
      <c r="N8" s="1379"/>
      <c r="O8" s="1379"/>
      <c r="P8" s="1379"/>
      <c r="Q8" s="1379"/>
      <c r="R8" s="1379"/>
      <c r="S8" s="1379"/>
      <c r="T8" s="1379"/>
      <c r="U8" s="1379"/>
      <c r="V8" s="1379"/>
      <c r="W8" s="1379"/>
      <c r="X8" s="1379"/>
      <c r="Y8" s="1379"/>
      <c r="Z8" s="220"/>
      <c r="AA8" s="219" t="s">
        <v>290</v>
      </c>
      <c r="AB8" s="2041" t="s">
        <v>1731</v>
      </c>
      <c r="AC8" s="2041"/>
      <c r="AD8" s="2041"/>
      <c r="AE8" s="2041"/>
      <c r="AF8" s="2041"/>
      <c r="AG8" s="2041"/>
      <c r="AH8" s="2041"/>
      <c r="AI8" s="2041"/>
      <c r="AJ8" s="2041"/>
      <c r="AK8" s="2041"/>
      <c r="AL8" s="1378"/>
      <c r="AN8" s="2"/>
      <c r="AO8" s="2"/>
      <c r="AP8" s="2"/>
      <c r="AQ8" s="2"/>
      <c r="AR8" s="2"/>
      <c r="AS8" s="2"/>
      <c r="AT8" s="2"/>
      <c r="AU8" s="2"/>
      <c r="AV8" s="2"/>
      <c r="AW8" s="2"/>
      <c r="AX8" s="2"/>
      <c r="AY8" s="2"/>
      <c r="AZ8" s="2"/>
      <c r="BA8" s="2"/>
      <c r="BB8" s="2"/>
      <c r="BC8" s="2"/>
    </row>
    <row r="9" spans="1:73" ht="14.1" customHeight="1">
      <c r="A9" s="220"/>
      <c r="B9" s="2836" t="s">
        <v>443</v>
      </c>
      <c r="C9" s="2644"/>
      <c r="D9" s="1763" t="s">
        <v>1732</v>
      </c>
      <c r="E9" s="1763"/>
      <c r="F9" s="1763"/>
      <c r="G9" s="1763"/>
      <c r="H9" s="1763"/>
      <c r="I9" s="1763"/>
      <c r="J9" s="1763"/>
      <c r="K9" s="1763"/>
      <c r="L9" s="1763"/>
      <c r="M9" s="1763"/>
      <c r="N9" s="1763"/>
      <c r="O9" s="1763"/>
      <c r="P9" s="1763"/>
      <c r="Q9" s="1763"/>
      <c r="R9" s="1763"/>
      <c r="S9" s="1763"/>
      <c r="T9" s="1763"/>
      <c r="U9" s="1763"/>
      <c r="V9" s="1763"/>
      <c r="W9" s="1763"/>
      <c r="X9" s="1763"/>
      <c r="Y9" s="1763"/>
      <c r="Z9" s="14"/>
      <c r="AA9" s="10"/>
      <c r="AB9" s="2041"/>
      <c r="AC9" s="2041"/>
      <c r="AD9" s="2041"/>
      <c r="AE9" s="2041"/>
      <c r="AF9" s="2041"/>
      <c r="AG9" s="2041"/>
      <c r="AH9" s="2041"/>
      <c r="AI9" s="2041"/>
      <c r="AJ9" s="2041"/>
      <c r="AK9" s="2041"/>
      <c r="AL9" s="25"/>
    </row>
    <row r="10" spans="1:73" ht="14.1" customHeight="1">
      <c r="A10" s="220"/>
      <c r="B10" s="13"/>
      <c r="D10" s="1763"/>
      <c r="E10" s="1763"/>
      <c r="F10" s="1763"/>
      <c r="G10" s="1763"/>
      <c r="H10" s="1763"/>
      <c r="I10" s="1763"/>
      <c r="J10" s="1763"/>
      <c r="K10" s="1763"/>
      <c r="L10" s="1763"/>
      <c r="M10" s="1763"/>
      <c r="N10" s="1763"/>
      <c r="O10" s="1763"/>
      <c r="P10" s="1763"/>
      <c r="Q10" s="1763"/>
      <c r="R10" s="1763"/>
      <c r="S10" s="1763"/>
      <c r="T10" s="1763"/>
      <c r="U10" s="1763"/>
      <c r="V10" s="1763"/>
      <c r="W10" s="1763"/>
      <c r="X10" s="1763"/>
      <c r="Y10" s="1763"/>
      <c r="AA10" s="10"/>
      <c r="AB10" s="2041"/>
      <c r="AC10" s="2041"/>
      <c r="AD10" s="2041"/>
      <c r="AE10" s="2041"/>
      <c r="AF10" s="2041"/>
      <c r="AG10" s="2041"/>
      <c r="AH10" s="2041"/>
      <c r="AI10" s="2041"/>
      <c r="AJ10" s="2041"/>
      <c r="AK10" s="2041"/>
      <c r="AL10" s="25"/>
    </row>
    <row r="11" spans="1:73" ht="14.1" customHeight="1">
      <c r="A11" s="220"/>
      <c r="B11" s="13"/>
      <c r="C11" s="1371"/>
      <c r="D11" s="1763"/>
      <c r="E11" s="1763"/>
      <c r="F11" s="1763"/>
      <c r="G11" s="1763"/>
      <c r="H11" s="1763"/>
      <c r="I11" s="1763"/>
      <c r="J11" s="1763"/>
      <c r="K11" s="1763"/>
      <c r="L11" s="1763"/>
      <c r="M11" s="1763"/>
      <c r="N11" s="1763"/>
      <c r="O11" s="1763"/>
      <c r="P11" s="1763"/>
      <c r="Q11" s="1763"/>
      <c r="R11" s="1763"/>
      <c r="S11" s="1763"/>
      <c r="T11" s="1763"/>
      <c r="U11" s="1763"/>
      <c r="V11" s="1763"/>
      <c r="W11" s="1763"/>
      <c r="X11" s="1763"/>
      <c r="Y11" s="1763"/>
      <c r="AA11" s="1380"/>
      <c r="AB11" s="2041"/>
      <c r="AC11" s="2041"/>
      <c r="AD11" s="2041"/>
      <c r="AE11" s="2041"/>
      <c r="AF11" s="2041"/>
      <c r="AG11" s="2041"/>
      <c r="AH11" s="2041"/>
      <c r="AI11" s="2041"/>
      <c r="AJ11" s="2041"/>
      <c r="AK11" s="2041"/>
      <c r="AL11" s="25"/>
    </row>
    <row r="12" spans="1:73" ht="14.1" customHeight="1">
      <c r="A12" s="220"/>
      <c r="B12" s="3144"/>
      <c r="C12" s="3145"/>
      <c r="D12" s="1763"/>
      <c r="E12" s="1763"/>
      <c r="F12" s="1763"/>
      <c r="G12" s="1763"/>
      <c r="H12" s="1763"/>
      <c r="I12" s="1763"/>
      <c r="J12" s="1763"/>
      <c r="K12" s="1763"/>
      <c r="L12" s="1763"/>
      <c r="M12" s="1763"/>
      <c r="N12" s="1763"/>
      <c r="O12" s="1763"/>
      <c r="P12" s="1763"/>
      <c r="Q12" s="1763"/>
      <c r="R12" s="1763"/>
      <c r="S12" s="1763"/>
      <c r="T12" s="1763"/>
      <c r="U12" s="1763"/>
      <c r="V12" s="1763"/>
      <c r="W12" s="1763"/>
      <c r="X12" s="1763"/>
      <c r="Y12" s="1763"/>
      <c r="AA12" s="10"/>
      <c r="AB12" s="2041"/>
      <c r="AC12" s="2041"/>
      <c r="AD12" s="2041"/>
      <c r="AE12" s="2041"/>
      <c r="AF12" s="2041"/>
      <c r="AG12" s="2041"/>
      <c r="AH12" s="2041"/>
      <c r="AI12" s="2041"/>
      <c r="AJ12" s="2041"/>
      <c r="AK12" s="2041"/>
      <c r="AL12" s="25"/>
    </row>
    <row r="13" spans="1:73" ht="14.1" customHeight="1">
      <c r="A13" s="220"/>
      <c r="B13" s="16"/>
      <c r="AA13" s="10"/>
      <c r="AB13" s="2041"/>
      <c r="AC13" s="2041"/>
      <c r="AD13" s="2041"/>
      <c r="AE13" s="2041"/>
      <c r="AF13" s="2041"/>
      <c r="AG13" s="2041"/>
      <c r="AH13" s="2041"/>
      <c r="AI13" s="2041"/>
      <c r="AJ13" s="2041"/>
      <c r="AK13" s="2041"/>
      <c r="AL13" s="158"/>
    </row>
    <row r="14" spans="1:73" ht="14.1" customHeight="1">
      <c r="A14" s="220"/>
      <c r="B14" s="3144" t="s">
        <v>438</v>
      </c>
      <c r="C14" s="3145"/>
      <c r="D14" s="3146" t="s">
        <v>1473</v>
      </c>
      <c r="E14" s="3146"/>
      <c r="F14" s="3146"/>
      <c r="G14" s="3146"/>
      <c r="H14" s="3146"/>
      <c r="I14" s="3146"/>
      <c r="J14" s="3146"/>
      <c r="K14" s="3146"/>
      <c r="L14" s="3146"/>
      <c r="M14" s="3146"/>
      <c r="N14" s="3146"/>
      <c r="O14" s="3146"/>
      <c r="P14" s="3146"/>
      <c r="Q14" s="3146"/>
      <c r="R14" s="3146"/>
      <c r="S14" s="3146"/>
      <c r="T14" s="3146"/>
      <c r="U14" s="3146"/>
      <c r="V14" s="3146"/>
      <c r="W14" s="3146"/>
      <c r="X14" s="3146"/>
      <c r="Y14" s="3146"/>
      <c r="AA14" s="217" t="s">
        <v>150</v>
      </c>
      <c r="AB14" s="4182" t="s">
        <v>1159</v>
      </c>
      <c r="AC14" s="4182"/>
      <c r="AD14" s="4182"/>
      <c r="AE14" s="4182"/>
      <c r="AF14" s="4182"/>
      <c r="AG14" s="4182"/>
      <c r="AH14" s="4182"/>
      <c r="AI14" s="4182"/>
      <c r="AJ14" s="4182"/>
      <c r="AK14" s="4182"/>
      <c r="AL14" s="1381"/>
    </row>
    <row r="15" spans="1:73" ht="14.1" customHeight="1">
      <c r="A15" s="220"/>
      <c r="B15" s="1351"/>
      <c r="C15" s="209"/>
      <c r="D15" s="220"/>
      <c r="E15" s="220"/>
      <c r="F15" s="220"/>
      <c r="G15" s="220"/>
      <c r="H15" s="220"/>
      <c r="I15" s="220"/>
      <c r="J15" s="220"/>
      <c r="K15" s="220"/>
      <c r="L15" s="220"/>
      <c r="M15" s="220"/>
      <c r="N15" s="220"/>
      <c r="O15" s="220"/>
      <c r="P15" s="220"/>
      <c r="Q15" s="220"/>
      <c r="R15" s="220"/>
      <c r="S15" s="220"/>
      <c r="T15" s="220"/>
      <c r="U15" s="220"/>
      <c r="V15" s="220"/>
      <c r="W15" s="220"/>
      <c r="X15" s="220"/>
      <c r="Y15" s="220"/>
      <c r="AA15" s="217"/>
      <c r="AB15" s="4182"/>
      <c r="AC15" s="4182"/>
      <c r="AD15" s="4182"/>
      <c r="AE15" s="4182"/>
      <c r="AF15" s="4182"/>
      <c r="AG15" s="4182"/>
      <c r="AH15" s="4182"/>
      <c r="AI15" s="4182"/>
      <c r="AJ15" s="4182"/>
      <c r="AK15" s="4182"/>
      <c r="AL15" s="1381"/>
      <c r="AP15" s="3" t="s">
        <v>148</v>
      </c>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row>
    <row r="16" spans="1:73" ht="14.1" customHeight="1">
      <c r="A16" s="220"/>
      <c r="B16" s="13"/>
      <c r="C16" s="234"/>
      <c r="F16" s="4544" t="s">
        <v>1327</v>
      </c>
      <c r="G16" s="4544"/>
      <c r="H16" s="4544"/>
      <c r="I16" s="4544"/>
      <c r="J16" s="4544"/>
      <c r="K16" s="4544"/>
      <c r="L16" s="4544"/>
      <c r="M16" s="3356"/>
      <c r="N16" s="3356"/>
      <c r="O16" s="1363" t="s">
        <v>21</v>
      </c>
      <c r="P16" s="3356"/>
      <c r="Q16" s="3356"/>
      <c r="R16" s="41" t="s">
        <v>384</v>
      </c>
      <c r="S16" s="3356"/>
      <c r="T16" s="3356"/>
      <c r="U16" s="11" t="s">
        <v>125</v>
      </c>
      <c r="V16" s="41" t="s">
        <v>1733</v>
      </c>
      <c r="AA16" s="10"/>
      <c r="AB16" s="4182"/>
      <c r="AC16" s="4182"/>
      <c r="AD16" s="4182"/>
      <c r="AE16" s="4182"/>
      <c r="AF16" s="4182"/>
      <c r="AG16" s="4182"/>
      <c r="AH16" s="4182"/>
      <c r="AI16" s="4182"/>
      <c r="AJ16" s="4182"/>
      <c r="AK16" s="4182"/>
      <c r="AL16" s="158"/>
      <c r="AO16" s="1383"/>
      <c r="AP16" s="1384"/>
      <c r="AQ16" s="1384"/>
      <c r="AR16" s="1384"/>
      <c r="AS16" s="1384"/>
      <c r="AT16" s="1384"/>
      <c r="AU16" s="1384"/>
      <c r="AV16" s="1384"/>
      <c r="AW16" s="1384"/>
      <c r="AX16" s="1384"/>
      <c r="AY16" s="1384"/>
      <c r="AZ16" s="1384"/>
      <c r="BA16" s="1384"/>
      <c r="BB16" s="1384"/>
      <c r="BC16" s="1384"/>
      <c r="BD16" s="1384"/>
      <c r="BE16" s="1384"/>
      <c r="BF16" s="1384"/>
      <c r="BG16" s="1384"/>
      <c r="BH16" s="1384"/>
      <c r="BI16" s="1384"/>
      <c r="BJ16" s="1384"/>
      <c r="BK16" s="1384"/>
      <c r="BL16" s="1384"/>
      <c r="BM16" s="1384"/>
      <c r="BN16" s="1384"/>
      <c r="BO16" s="1384"/>
      <c r="BP16" s="1384"/>
      <c r="BQ16" s="1384"/>
      <c r="BR16" s="1384"/>
      <c r="BS16" s="1384"/>
      <c r="BT16" s="1384"/>
      <c r="BU16" s="1385"/>
    </row>
    <row r="17" spans="1:73" ht="14.1" customHeight="1">
      <c r="A17" s="220"/>
      <c r="B17" s="13"/>
      <c r="C17" s="209"/>
      <c r="AA17" s="217" t="s">
        <v>290</v>
      </c>
      <c r="AB17" s="4182" t="s">
        <v>770</v>
      </c>
      <c r="AC17" s="4182"/>
      <c r="AD17" s="4182"/>
      <c r="AE17" s="4182"/>
      <c r="AF17" s="4182"/>
      <c r="AG17" s="4182"/>
      <c r="AH17" s="4182"/>
      <c r="AI17" s="4182"/>
      <c r="AJ17" s="4182"/>
      <c r="AK17" s="4182"/>
      <c r="AL17" s="158"/>
      <c r="AO17" s="1386" t="s">
        <v>15</v>
      </c>
      <c r="AP17" s="22" t="s">
        <v>291</v>
      </c>
      <c r="AQ17" s="3"/>
      <c r="AR17" s="3"/>
      <c r="AS17" s="3"/>
      <c r="AT17" s="3"/>
      <c r="AU17" s="3"/>
      <c r="AV17" s="3"/>
      <c r="AW17" s="3"/>
      <c r="AX17" s="3"/>
      <c r="AY17" s="3"/>
      <c r="AZ17" s="3"/>
      <c r="BA17" s="3"/>
      <c r="BB17" s="3"/>
      <c r="BC17" s="3"/>
      <c r="BD17" s="3"/>
      <c r="BE17" s="3"/>
      <c r="BF17" s="3"/>
      <c r="BG17" s="3"/>
      <c r="BH17" s="3"/>
      <c r="BI17" s="3"/>
      <c r="BJ17" s="3"/>
      <c r="BK17" s="3"/>
      <c r="BL17" s="3"/>
      <c r="BM17" s="3"/>
      <c r="BN17" s="23"/>
      <c r="BO17" s="3"/>
      <c r="BP17" s="3"/>
      <c r="BQ17" s="3"/>
      <c r="BR17" s="3"/>
      <c r="BS17" s="3"/>
      <c r="BT17" s="3"/>
      <c r="BU17" s="1387"/>
    </row>
    <row r="18" spans="1:73" ht="14.1" customHeight="1">
      <c r="A18" s="220"/>
      <c r="B18" s="16"/>
      <c r="D18" s="209" t="s">
        <v>457</v>
      </c>
      <c r="E18" s="3146" t="s">
        <v>1744</v>
      </c>
      <c r="F18" s="3146"/>
      <c r="G18" s="3146"/>
      <c r="H18" s="3146"/>
      <c r="I18" s="3146"/>
      <c r="J18" s="3146"/>
      <c r="K18" s="3146"/>
      <c r="L18" s="3146"/>
      <c r="M18" s="3146"/>
      <c r="N18" s="3146"/>
      <c r="O18" s="3146"/>
      <c r="P18" s="3146"/>
      <c r="Q18" s="3146"/>
      <c r="R18" s="3146"/>
      <c r="S18" s="3146"/>
      <c r="T18" s="3146"/>
      <c r="U18" s="3146"/>
      <c r="V18" s="3146"/>
      <c r="W18" s="3146"/>
      <c r="X18" s="3146"/>
      <c r="Y18" s="3146"/>
      <c r="Z18" s="53"/>
      <c r="AA18" s="219"/>
      <c r="AB18" s="4182"/>
      <c r="AC18" s="4182"/>
      <c r="AD18" s="4182"/>
      <c r="AE18" s="4182"/>
      <c r="AF18" s="4182"/>
      <c r="AG18" s="4182"/>
      <c r="AH18" s="4182"/>
      <c r="AI18" s="4182"/>
      <c r="AJ18" s="4182"/>
      <c r="AK18" s="4182"/>
      <c r="AL18" s="158"/>
      <c r="AO18" s="354"/>
      <c r="AP18" s="4542" t="s">
        <v>1688</v>
      </c>
      <c r="AQ18" s="4542"/>
      <c r="AR18" s="4542"/>
      <c r="AS18" s="4542"/>
      <c r="AT18" s="4542"/>
      <c r="AU18" s="4542"/>
      <c r="AV18" s="4542"/>
      <c r="AW18" s="4542"/>
      <c r="AX18" s="4542"/>
      <c r="AY18" s="4542"/>
      <c r="AZ18" s="4542"/>
      <c r="BA18" s="4542"/>
      <c r="BB18" s="4542"/>
      <c r="BC18" s="4542"/>
      <c r="BD18" s="4542"/>
      <c r="BE18" s="4542"/>
      <c r="BF18" s="4542"/>
      <c r="BG18" s="4542"/>
      <c r="BH18" s="4542"/>
      <c r="BI18" s="4542"/>
      <c r="BJ18" s="4542"/>
      <c r="BK18" s="4542"/>
      <c r="BL18" s="4542"/>
      <c r="BM18" s="4542"/>
      <c r="BN18" s="4542"/>
      <c r="BO18" s="4542"/>
      <c r="BP18" s="4542"/>
      <c r="BQ18" s="4542"/>
      <c r="BR18" s="4542"/>
      <c r="BS18" s="4542"/>
      <c r="BT18" s="4542"/>
      <c r="BU18" s="1388"/>
    </row>
    <row r="19" spans="1:73" ht="14.1" customHeight="1">
      <c r="A19" s="220"/>
      <c r="B19" s="16"/>
      <c r="D19" s="209"/>
      <c r="F19" s="3351"/>
      <c r="G19" s="3351"/>
      <c r="H19" s="3351"/>
      <c r="I19" s="3351"/>
      <c r="J19" s="3351"/>
      <c r="K19" s="3351"/>
      <c r="L19" s="3351"/>
      <c r="M19" s="3351"/>
      <c r="N19" s="3351"/>
      <c r="O19" s="3351"/>
      <c r="P19" s="3351"/>
      <c r="Q19" s="3351"/>
      <c r="R19" s="3351"/>
      <c r="S19" s="3351"/>
      <c r="T19" s="3351"/>
      <c r="U19" s="3351"/>
      <c r="V19" s="3351"/>
      <c r="W19" s="3351"/>
      <c r="X19" s="3351"/>
      <c r="Y19" s="3351"/>
      <c r="Z19" s="3351"/>
      <c r="AA19" s="3351"/>
      <c r="AB19" s="3351"/>
      <c r="AC19" s="3351"/>
      <c r="AD19" s="3351"/>
      <c r="AE19" s="3351"/>
      <c r="AF19" s="3351"/>
      <c r="AG19" s="3351"/>
      <c r="AH19" s="3351"/>
      <c r="AI19" s="3351"/>
      <c r="AJ19" s="3351"/>
      <c r="AL19" s="158"/>
      <c r="AO19" s="354"/>
      <c r="AP19" s="4542"/>
      <c r="AQ19" s="4542"/>
      <c r="AR19" s="4542"/>
      <c r="AS19" s="4542"/>
      <c r="AT19" s="4542"/>
      <c r="AU19" s="4542"/>
      <c r="AV19" s="4542"/>
      <c r="AW19" s="4542"/>
      <c r="AX19" s="4542"/>
      <c r="AY19" s="4542"/>
      <c r="AZ19" s="4542"/>
      <c r="BA19" s="4542"/>
      <c r="BB19" s="4542"/>
      <c r="BC19" s="4542"/>
      <c r="BD19" s="4542"/>
      <c r="BE19" s="4542"/>
      <c r="BF19" s="4542"/>
      <c r="BG19" s="4542"/>
      <c r="BH19" s="4542"/>
      <c r="BI19" s="4542"/>
      <c r="BJ19" s="4542"/>
      <c r="BK19" s="4542"/>
      <c r="BL19" s="4542"/>
      <c r="BM19" s="4542"/>
      <c r="BN19" s="4542"/>
      <c r="BO19" s="4542"/>
      <c r="BP19" s="4542"/>
      <c r="BQ19" s="4542"/>
      <c r="BR19" s="4542"/>
      <c r="BS19" s="4542"/>
      <c r="BT19" s="4542"/>
      <c r="BU19" s="1388"/>
    </row>
    <row r="20" spans="1:73" ht="14.1" customHeight="1">
      <c r="A20" s="220"/>
      <c r="B20" s="16"/>
      <c r="D20" s="209"/>
      <c r="F20" s="3351"/>
      <c r="G20" s="3351"/>
      <c r="H20" s="3351"/>
      <c r="I20" s="3351"/>
      <c r="J20" s="3351"/>
      <c r="K20" s="3351"/>
      <c r="L20" s="3351"/>
      <c r="M20" s="3351"/>
      <c r="N20" s="3351"/>
      <c r="O20" s="3351"/>
      <c r="P20" s="3351"/>
      <c r="Q20" s="3351"/>
      <c r="R20" s="3351"/>
      <c r="S20" s="3351"/>
      <c r="T20" s="3351"/>
      <c r="U20" s="3351"/>
      <c r="V20" s="3351"/>
      <c r="W20" s="3351"/>
      <c r="X20" s="3351"/>
      <c r="Y20" s="3351"/>
      <c r="Z20" s="3351"/>
      <c r="AA20" s="3351"/>
      <c r="AB20" s="3351"/>
      <c r="AC20" s="3351"/>
      <c r="AD20" s="3351"/>
      <c r="AE20" s="3351"/>
      <c r="AF20" s="3351"/>
      <c r="AG20" s="3351"/>
      <c r="AH20" s="3351"/>
      <c r="AI20" s="3351"/>
      <c r="AJ20" s="3351"/>
      <c r="AL20" s="158"/>
      <c r="AO20" s="354"/>
      <c r="AP20" s="4542"/>
      <c r="AQ20" s="4542"/>
      <c r="AR20" s="4542"/>
      <c r="AS20" s="4542"/>
      <c r="AT20" s="4542"/>
      <c r="AU20" s="4542"/>
      <c r="AV20" s="4542"/>
      <c r="AW20" s="4542"/>
      <c r="AX20" s="4542"/>
      <c r="AY20" s="4542"/>
      <c r="AZ20" s="4542"/>
      <c r="BA20" s="4542"/>
      <c r="BB20" s="4542"/>
      <c r="BC20" s="4542"/>
      <c r="BD20" s="4542"/>
      <c r="BE20" s="4542"/>
      <c r="BF20" s="4542"/>
      <c r="BG20" s="4542"/>
      <c r="BH20" s="4542"/>
      <c r="BI20" s="4542"/>
      <c r="BJ20" s="4542"/>
      <c r="BK20" s="4542"/>
      <c r="BL20" s="4542"/>
      <c r="BM20" s="4542"/>
      <c r="BN20" s="4542"/>
      <c r="BO20" s="4542"/>
      <c r="BP20" s="4542"/>
      <c r="BQ20" s="4542"/>
      <c r="BR20" s="4542"/>
      <c r="BS20" s="4542"/>
      <c r="BT20" s="4542"/>
      <c r="BU20" s="1388"/>
    </row>
    <row r="21" spans="1:73" ht="14.1" customHeight="1">
      <c r="A21" s="220"/>
      <c r="B21" s="13"/>
      <c r="AA21" s="10"/>
      <c r="AK21" s="3"/>
      <c r="AL21" s="25"/>
      <c r="AO21" s="354"/>
      <c r="AP21" s="4542"/>
      <c r="AQ21" s="4542"/>
      <c r="AR21" s="4542"/>
      <c r="AS21" s="4542"/>
      <c r="AT21" s="4542"/>
      <c r="AU21" s="4542"/>
      <c r="AV21" s="4542"/>
      <c r="AW21" s="4542"/>
      <c r="AX21" s="4542"/>
      <c r="AY21" s="4542"/>
      <c r="AZ21" s="4542"/>
      <c r="BA21" s="4542"/>
      <c r="BB21" s="4542"/>
      <c r="BC21" s="4542"/>
      <c r="BD21" s="4542"/>
      <c r="BE21" s="4542"/>
      <c r="BF21" s="4542"/>
      <c r="BG21" s="4542"/>
      <c r="BH21" s="4542"/>
      <c r="BI21" s="4542"/>
      <c r="BJ21" s="4542"/>
      <c r="BK21" s="4542"/>
      <c r="BL21" s="4542"/>
      <c r="BM21" s="4542"/>
      <c r="BN21" s="4542"/>
      <c r="BO21" s="4542"/>
      <c r="BP21" s="4542"/>
      <c r="BQ21" s="4542"/>
      <c r="BR21" s="4542"/>
      <c r="BS21" s="4542"/>
      <c r="BT21" s="4542"/>
      <c r="BU21" s="1388"/>
    </row>
    <row r="22" spans="1:73" ht="14.1" customHeight="1">
      <c r="A22" s="220"/>
      <c r="B22" s="3323" t="s">
        <v>455</v>
      </c>
      <c r="C22" s="2251"/>
      <c r="D22" s="2255" t="s">
        <v>624</v>
      </c>
      <c r="E22" s="2255"/>
      <c r="F22" s="2255"/>
      <c r="G22" s="2255"/>
      <c r="H22" s="2255"/>
      <c r="I22" s="2255"/>
      <c r="J22" s="2255"/>
      <c r="K22" s="2255"/>
      <c r="L22" s="2255"/>
      <c r="M22" s="2255"/>
      <c r="N22" s="2255"/>
      <c r="O22" s="2255"/>
      <c r="P22" s="2255"/>
      <c r="Q22" s="2255"/>
      <c r="R22" s="2255"/>
      <c r="S22" s="2255"/>
      <c r="T22" s="2255"/>
      <c r="U22" s="2255"/>
      <c r="V22" s="2255"/>
      <c r="W22" s="2255"/>
      <c r="X22" s="2255"/>
      <c r="Y22" s="2255"/>
      <c r="Z22" s="14"/>
      <c r="AA22" s="217" t="s">
        <v>290</v>
      </c>
      <c r="AB22" s="4182" t="s">
        <v>769</v>
      </c>
      <c r="AC22" s="4182"/>
      <c r="AD22" s="4182"/>
      <c r="AE22" s="4182"/>
      <c r="AF22" s="4182"/>
      <c r="AG22" s="4182"/>
      <c r="AH22" s="4182"/>
      <c r="AI22" s="4182"/>
      <c r="AJ22" s="4182"/>
      <c r="AK22" s="4182"/>
      <c r="AL22" s="158"/>
      <c r="AO22" s="354"/>
      <c r="AP22" s="4542"/>
      <c r="AQ22" s="4542"/>
      <c r="AR22" s="4542"/>
      <c r="AS22" s="4542"/>
      <c r="AT22" s="4542"/>
      <c r="AU22" s="4542"/>
      <c r="AV22" s="4542"/>
      <c r="AW22" s="4542"/>
      <c r="AX22" s="4542"/>
      <c r="AY22" s="4542"/>
      <c r="AZ22" s="4542"/>
      <c r="BA22" s="4542"/>
      <c r="BB22" s="4542"/>
      <c r="BC22" s="4542"/>
      <c r="BD22" s="4542"/>
      <c r="BE22" s="4542"/>
      <c r="BF22" s="4542"/>
      <c r="BG22" s="4542"/>
      <c r="BH22" s="4542"/>
      <c r="BI22" s="4542"/>
      <c r="BJ22" s="4542"/>
      <c r="BK22" s="4542"/>
      <c r="BL22" s="4542"/>
      <c r="BM22" s="4542"/>
      <c r="BN22" s="4542"/>
      <c r="BO22" s="4542"/>
      <c r="BP22" s="4542"/>
      <c r="BQ22" s="4542"/>
      <c r="BR22" s="4542"/>
      <c r="BS22" s="4542"/>
      <c r="BT22" s="4542"/>
      <c r="BU22" s="1388"/>
    </row>
    <row r="23" spans="1:73" ht="14.1" customHeight="1">
      <c r="A23" s="220"/>
      <c r="B23" s="13"/>
      <c r="C23" s="220"/>
      <c r="D23" s="2255"/>
      <c r="E23" s="2255"/>
      <c r="F23" s="2255"/>
      <c r="G23" s="2255"/>
      <c r="H23" s="2255"/>
      <c r="I23" s="2255"/>
      <c r="J23" s="2255"/>
      <c r="K23" s="2255"/>
      <c r="L23" s="2255"/>
      <c r="M23" s="2255"/>
      <c r="N23" s="2255"/>
      <c r="O23" s="2255"/>
      <c r="P23" s="2255"/>
      <c r="Q23" s="2255"/>
      <c r="R23" s="2255"/>
      <c r="S23" s="2255"/>
      <c r="T23" s="2255"/>
      <c r="U23" s="2255"/>
      <c r="V23" s="2255"/>
      <c r="W23" s="2255"/>
      <c r="X23" s="2255"/>
      <c r="Y23" s="2255"/>
      <c r="Z23" s="14"/>
      <c r="AA23" s="219"/>
      <c r="AB23" s="4182"/>
      <c r="AC23" s="4182"/>
      <c r="AD23" s="4182"/>
      <c r="AE23" s="4182"/>
      <c r="AF23" s="4182"/>
      <c r="AG23" s="4182"/>
      <c r="AH23" s="4182"/>
      <c r="AI23" s="4182"/>
      <c r="AJ23" s="4182"/>
      <c r="AK23" s="4182"/>
      <c r="AL23" s="158"/>
      <c r="AO23" s="354"/>
      <c r="AP23" s="4542"/>
      <c r="AQ23" s="4542"/>
      <c r="AR23" s="4542"/>
      <c r="AS23" s="4542"/>
      <c r="AT23" s="4542"/>
      <c r="AU23" s="4542"/>
      <c r="AV23" s="4542"/>
      <c r="AW23" s="4542"/>
      <c r="AX23" s="4542"/>
      <c r="AY23" s="4542"/>
      <c r="AZ23" s="4542"/>
      <c r="BA23" s="4542"/>
      <c r="BB23" s="4542"/>
      <c r="BC23" s="4542"/>
      <c r="BD23" s="4542"/>
      <c r="BE23" s="4542"/>
      <c r="BF23" s="4542"/>
      <c r="BG23" s="4542"/>
      <c r="BH23" s="4542"/>
      <c r="BI23" s="4542"/>
      <c r="BJ23" s="4542"/>
      <c r="BK23" s="4542"/>
      <c r="BL23" s="4542"/>
      <c r="BM23" s="4542"/>
      <c r="BN23" s="4542"/>
      <c r="BO23" s="4542"/>
      <c r="BP23" s="4542"/>
      <c r="BQ23" s="4542"/>
      <c r="BR23" s="4542"/>
      <c r="BS23" s="4542"/>
      <c r="BT23" s="4542"/>
      <c r="BU23" s="1388"/>
    </row>
    <row r="24" spans="1:73" ht="14.1" customHeight="1">
      <c r="A24" s="220"/>
      <c r="B24" s="13"/>
      <c r="D24" s="209" t="s">
        <v>457</v>
      </c>
      <c r="E24" s="3146" t="s">
        <v>623</v>
      </c>
      <c r="F24" s="3146"/>
      <c r="G24" s="3146"/>
      <c r="H24" s="3146"/>
      <c r="I24" s="3146"/>
      <c r="J24" s="3146"/>
      <c r="K24" s="3146"/>
      <c r="L24" s="3146"/>
      <c r="M24" s="3146"/>
      <c r="N24" s="3146"/>
      <c r="O24" s="3146"/>
      <c r="P24" s="3146"/>
      <c r="Q24" s="3146"/>
      <c r="R24" s="3146"/>
      <c r="S24" s="3146"/>
      <c r="T24" s="3146"/>
      <c r="U24" s="3146"/>
      <c r="V24" s="3146"/>
      <c r="W24" s="3146"/>
      <c r="X24" s="3146"/>
      <c r="Y24" s="3146"/>
      <c r="Z24" s="14"/>
      <c r="AL24" s="25"/>
      <c r="AO24" s="354"/>
      <c r="AP24" s="4542"/>
      <c r="AQ24" s="4542"/>
      <c r="AR24" s="4542"/>
      <c r="AS24" s="4542"/>
      <c r="AT24" s="4542"/>
      <c r="AU24" s="4542"/>
      <c r="AV24" s="4542"/>
      <c r="AW24" s="4542"/>
      <c r="AX24" s="4542"/>
      <c r="AY24" s="4542"/>
      <c r="AZ24" s="4542"/>
      <c r="BA24" s="4542"/>
      <c r="BB24" s="4542"/>
      <c r="BC24" s="4542"/>
      <c r="BD24" s="4542"/>
      <c r="BE24" s="4542"/>
      <c r="BF24" s="4542"/>
      <c r="BG24" s="4542"/>
      <c r="BH24" s="4542"/>
      <c r="BI24" s="4542"/>
      <c r="BJ24" s="4542"/>
      <c r="BK24" s="4542"/>
      <c r="BL24" s="4542"/>
      <c r="BM24" s="4542"/>
      <c r="BN24" s="4542"/>
      <c r="BO24" s="4542"/>
      <c r="BP24" s="4542"/>
      <c r="BQ24" s="4542"/>
      <c r="BR24" s="4542"/>
      <c r="BS24" s="4542"/>
      <c r="BT24" s="4542"/>
      <c r="BU24" s="1388"/>
    </row>
    <row r="25" spans="1:73" ht="14.1" customHeight="1">
      <c r="A25" s="220"/>
      <c r="B25" s="13"/>
      <c r="F25" s="3351"/>
      <c r="G25" s="3351"/>
      <c r="H25" s="3351"/>
      <c r="I25" s="3351"/>
      <c r="J25" s="3351"/>
      <c r="K25" s="3351"/>
      <c r="L25" s="3351"/>
      <c r="M25" s="3351"/>
      <c r="N25" s="3351"/>
      <c r="O25" s="3351"/>
      <c r="P25" s="3351"/>
      <c r="Q25" s="3351"/>
      <c r="R25" s="3351"/>
      <c r="S25" s="3351"/>
      <c r="T25" s="3351"/>
      <c r="U25" s="3351"/>
      <c r="V25" s="3351"/>
      <c r="W25" s="3351"/>
      <c r="X25" s="3351"/>
      <c r="Y25" s="3351"/>
      <c r="Z25" s="3351"/>
      <c r="AA25" s="3351"/>
      <c r="AB25" s="3351"/>
      <c r="AC25" s="3351"/>
      <c r="AD25" s="3351"/>
      <c r="AE25" s="3351"/>
      <c r="AF25" s="3351"/>
      <c r="AG25" s="3351"/>
      <c r="AH25" s="3351"/>
      <c r="AI25" s="3351"/>
      <c r="AJ25" s="3351"/>
      <c r="AL25" s="25"/>
      <c r="AO25" s="354"/>
      <c r="AP25" s="4542"/>
      <c r="AQ25" s="4542"/>
      <c r="AR25" s="4542"/>
      <c r="AS25" s="4542"/>
      <c r="AT25" s="4542"/>
      <c r="AU25" s="4542"/>
      <c r="AV25" s="4542"/>
      <c r="AW25" s="4542"/>
      <c r="AX25" s="4542"/>
      <c r="AY25" s="4542"/>
      <c r="AZ25" s="4542"/>
      <c r="BA25" s="4542"/>
      <c r="BB25" s="4542"/>
      <c r="BC25" s="4542"/>
      <c r="BD25" s="4542"/>
      <c r="BE25" s="4542"/>
      <c r="BF25" s="4542"/>
      <c r="BG25" s="4542"/>
      <c r="BH25" s="4542"/>
      <c r="BI25" s="4542"/>
      <c r="BJ25" s="4542"/>
      <c r="BK25" s="4542"/>
      <c r="BL25" s="4542"/>
      <c r="BM25" s="4542"/>
      <c r="BN25" s="4542"/>
      <c r="BO25" s="4542"/>
      <c r="BP25" s="4542"/>
      <c r="BQ25" s="4542"/>
      <c r="BR25" s="4542"/>
      <c r="BS25" s="4542"/>
      <c r="BT25" s="4542"/>
      <c r="BU25" s="1388"/>
    </row>
    <row r="26" spans="1:73" ht="14.1" customHeight="1">
      <c r="A26" s="220"/>
      <c r="B26" s="13"/>
      <c r="F26" s="3351"/>
      <c r="G26" s="3351"/>
      <c r="H26" s="3351"/>
      <c r="I26" s="3351"/>
      <c r="J26" s="3351"/>
      <c r="K26" s="3351"/>
      <c r="L26" s="3351"/>
      <c r="M26" s="3351"/>
      <c r="N26" s="3351"/>
      <c r="O26" s="3351"/>
      <c r="P26" s="3351"/>
      <c r="Q26" s="3351"/>
      <c r="R26" s="3351"/>
      <c r="S26" s="3351"/>
      <c r="T26" s="3351"/>
      <c r="U26" s="3351"/>
      <c r="V26" s="3351"/>
      <c r="W26" s="3351"/>
      <c r="X26" s="3351"/>
      <c r="Y26" s="3351"/>
      <c r="Z26" s="3351"/>
      <c r="AA26" s="3351"/>
      <c r="AB26" s="3351"/>
      <c r="AC26" s="3351"/>
      <c r="AD26" s="3351"/>
      <c r="AE26" s="3351"/>
      <c r="AF26" s="3351"/>
      <c r="AG26" s="3351"/>
      <c r="AH26" s="3351"/>
      <c r="AI26" s="3351"/>
      <c r="AJ26" s="3351"/>
      <c r="AL26" s="158"/>
      <c r="AO26" s="354"/>
      <c r="AP26" s="4542"/>
      <c r="AQ26" s="4542"/>
      <c r="AR26" s="4542"/>
      <c r="AS26" s="4542"/>
      <c r="AT26" s="4542"/>
      <c r="AU26" s="4542"/>
      <c r="AV26" s="4542"/>
      <c r="AW26" s="4542"/>
      <c r="AX26" s="4542"/>
      <c r="AY26" s="4542"/>
      <c r="AZ26" s="4542"/>
      <c r="BA26" s="4542"/>
      <c r="BB26" s="4542"/>
      <c r="BC26" s="4542"/>
      <c r="BD26" s="4542"/>
      <c r="BE26" s="4542"/>
      <c r="BF26" s="4542"/>
      <c r="BG26" s="4542"/>
      <c r="BH26" s="4542"/>
      <c r="BI26" s="4542"/>
      <c r="BJ26" s="4542"/>
      <c r="BK26" s="4542"/>
      <c r="BL26" s="4542"/>
      <c r="BM26" s="4542"/>
      <c r="BN26" s="4542"/>
      <c r="BO26" s="4542"/>
      <c r="BP26" s="4542"/>
      <c r="BQ26" s="4542"/>
      <c r="BR26" s="4542"/>
      <c r="BS26" s="4542"/>
      <c r="BT26" s="4542"/>
      <c r="BU26" s="1388"/>
    </row>
    <row r="27" spans="1:73" ht="14.1" customHeight="1">
      <c r="A27" s="220"/>
      <c r="B27" s="16"/>
      <c r="AA27" s="10"/>
      <c r="AL27" s="158"/>
      <c r="AO27" s="354"/>
      <c r="AP27" s="4542"/>
      <c r="AQ27" s="4542"/>
      <c r="AR27" s="4542"/>
      <c r="AS27" s="4542"/>
      <c r="AT27" s="4542"/>
      <c r="AU27" s="4542"/>
      <c r="AV27" s="4542"/>
      <c r="AW27" s="4542"/>
      <c r="AX27" s="4542"/>
      <c r="AY27" s="4542"/>
      <c r="AZ27" s="4542"/>
      <c r="BA27" s="4542"/>
      <c r="BB27" s="4542"/>
      <c r="BC27" s="4542"/>
      <c r="BD27" s="4542"/>
      <c r="BE27" s="4542"/>
      <c r="BF27" s="4542"/>
      <c r="BG27" s="4542"/>
      <c r="BH27" s="4542"/>
      <c r="BI27" s="4542"/>
      <c r="BJ27" s="4542"/>
      <c r="BK27" s="4542"/>
      <c r="BL27" s="4542"/>
      <c r="BM27" s="4542"/>
      <c r="BN27" s="4542"/>
      <c r="BO27" s="4542"/>
      <c r="BP27" s="4542"/>
      <c r="BQ27" s="4542"/>
      <c r="BR27" s="4542"/>
      <c r="BS27" s="4542"/>
      <c r="BT27" s="4542"/>
      <c r="BU27" s="1388"/>
    </row>
    <row r="28" spans="1:73" ht="14.1" customHeight="1">
      <c r="A28" s="220"/>
      <c r="B28" s="3323" t="s">
        <v>430</v>
      </c>
      <c r="C28" s="2251"/>
      <c r="D28" s="2255" t="s">
        <v>625</v>
      </c>
      <c r="E28" s="2255"/>
      <c r="F28" s="2255"/>
      <c r="G28" s="2255"/>
      <c r="H28" s="2255"/>
      <c r="I28" s="2255"/>
      <c r="J28" s="2255"/>
      <c r="K28" s="2255"/>
      <c r="L28" s="2255"/>
      <c r="M28" s="2255"/>
      <c r="N28" s="2255"/>
      <c r="O28" s="2255"/>
      <c r="P28" s="2255"/>
      <c r="Q28" s="2255"/>
      <c r="R28" s="2255"/>
      <c r="S28" s="2255"/>
      <c r="T28" s="2255"/>
      <c r="U28" s="2255"/>
      <c r="V28" s="2255"/>
      <c r="W28" s="2255"/>
      <c r="X28" s="2255"/>
      <c r="Y28" s="2255"/>
      <c r="AA28" s="217" t="s">
        <v>127</v>
      </c>
      <c r="AB28" s="4182" t="s">
        <v>1328</v>
      </c>
      <c r="AC28" s="4182"/>
      <c r="AD28" s="4182"/>
      <c r="AE28" s="4182"/>
      <c r="AF28" s="4182"/>
      <c r="AG28" s="4182"/>
      <c r="AH28" s="4182"/>
      <c r="AI28" s="4182"/>
      <c r="AJ28" s="4182"/>
      <c r="AK28" s="4182"/>
      <c r="AL28" s="158"/>
      <c r="AO28" s="354"/>
      <c r="AP28" s="4542"/>
      <c r="AQ28" s="4542"/>
      <c r="AR28" s="4542"/>
      <c r="AS28" s="4542"/>
      <c r="AT28" s="4542"/>
      <c r="AU28" s="4542"/>
      <c r="AV28" s="4542"/>
      <c r="AW28" s="4542"/>
      <c r="AX28" s="4542"/>
      <c r="AY28" s="4542"/>
      <c r="AZ28" s="4542"/>
      <c r="BA28" s="4542"/>
      <c r="BB28" s="4542"/>
      <c r="BC28" s="4542"/>
      <c r="BD28" s="4542"/>
      <c r="BE28" s="4542"/>
      <c r="BF28" s="4542"/>
      <c r="BG28" s="4542"/>
      <c r="BH28" s="4542"/>
      <c r="BI28" s="4542"/>
      <c r="BJ28" s="4542"/>
      <c r="BK28" s="4542"/>
      <c r="BL28" s="4542"/>
      <c r="BM28" s="4542"/>
      <c r="BN28" s="4542"/>
      <c r="BO28" s="4542"/>
      <c r="BP28" s="4542"/>
      <c r="BQ28" s="4542"/>
      <c r="BR28" s="4542"/>
      <c r="BS28" s="4542"/>
      <c r="BT28" s="4542"/>
      <c r="BU28" s="1388"/>
    </row>
    <row r="29" spans="1:73" ht="14.1" customHeight="1">
      <c r="A29" s="220"/>
      <c r="B29" s="13"/>
      <c r="D29" s="2255"/>
      <c r="E29" s="2255"/>
      <c r="F29" s="2255"/>
      <c r="G29" s="2255"/>
      <c r="H29" s="2255"/>
      <c r="I29" s="2255"/>
      <c r="J29" s="2255"/>
      <c r="K29" s="2255"/>
      <c r="L29" s="2255"/>
      <c r="M29" s="2255"/>
      <c r="N29" s="2255"/>
      <c r="O29" s="2255"/>
      <c r="P29" s="2255"/>
      <c r="Q29" s="2255"/>
      <c r="R29" s="2255"/>
      <c r="S29" s="2255"/>
      <c r="T29" s="2255"/>
      <c r="U29" s="2255"/>
      <c r="V29" s="2255"/>
      <c r="W29" s="2255"/>
      <c r="X29" s="2255"/>
      <c r="Y29" s="2255"/>
      <c r="AA29" s="8"/>
      <c r="AB29" s="4182"/>
      <c r="AC29" s="4182"/>
      <c r="AD29" s="4182"/>
      <c r="AE29" s="4182"/>
      <c r="AF29" s="4182"/>
      <c r="AG29" s="4182"/>
      <c r="AH29" s="4182"/>
      <c r="AI29" s="4182"/>
      <c r="AJ29" s="4182"/>
      <c r="AK29" s="4182"/>
      <c r="AL29" s="208"/>
      <c r="AO29" s="354"/>
      <c r="AP29" s="4542"/>
      <c r="AQ29" s="4542"/>
      <c r="AR29" s="4542"/>
      <c r="AS29" s="4542"/>
      <c r="AT29" s="4542"/>
      <c r="AU29" s="4542"/>
      <c r="AV29" s="4542"/>
      <c r="AW29" s="4542"/>
      <c r="AX29" s="4542"/>
      <c r="AY29" s="4542"/>
      <c r="AZ29" s="4542"/>
      <c r="BA29" s="4542"/>
      <c r="BB29" s="4542"/>
      <c r="BC29" s="4542"/>
      <c r="BD29" s="4542"/>
      <c r="BE29" s="4542"/>
      <c r="BF29" s="4542"/>
      <c r="BG29" s="4542"/>
      <c r="BH29" s="4542"/>
      <c r="BI29" s="4542"/>
      <c r="BJ29" s="4542"/>
      <c r="BK29" s="4542"/>
      <c r="BL29" s="4542"/>
      <c r="BM29" s="4542"/>
      <c r="BN29" s="4542"/>
      <c r="BO29" s="4542"/>
      <c r="BP29" s="4542"/>
      <c r="BQ29" s="4542"/>
      <c r="BR29" s="4542"/>
      <c r="BS29" s="4542"/>
      <c r="BT29" s="4542"/>
      <c r="BU29" s="1388"/>
    </row>
    <row r="30" spans="1:73" ht="14.1" customHeight="1">
      <c r="A30" s="220"/>
      <c r="B30" s="13"/>
      <c r="D30" s="229"/>
      <c r="E30" s="229"/>
      <c r="F30" s="229"/>
      <c r="G30" s="229"/>
      <c r="H30" s="229"/>
      <c r="I30" s="229"/>
      <c r="J30" s="229"/>
      <c r="K30" s="229"/>
      <c r="L30" s="229"/>
      <c r="M30" s="229"/>
      <c r="N30" s="229"/>
      <c r="O30" s="229"/>
      <c r="P30" s="229"/>
      <c r="Q30" s="229"/>
      <c r="R30" s="229"/>
      <c r="S30" s="229"/>
      <c r="T30" s="229"/>
      <c r="U30" s="229"/>
      <c r="V30" s="229"/>
      <c r="W30" s="229"/>
      <c r="X30" s="229"/>
      <c r="Y30" s="229"/>
      <c r="AA30" s="8"/>
      <c r="AB30" s="4182"/>
      <c r="AC30" s="4182"/>
      <c r="AD30" s="4182"/>
      <c r="AE30" s="4182"/>
      <c r="AF30" s="4182"/>
      <c r="AG30" s="4182"/>
      <c r="AH30" s="4182"/>
      <c r="AI30" s="4182"/>
      <c r="AJ30" s="4182"/>
      <c r="AK30" s="4182"/>
      <c r="AL30" s="208"/>
      <c r="AO30" s="1386" t="s">
        <v>15</v>
      </c>
      <c r="AP30" s="22" t="s">
        <v>292</v>
      </c>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1387"/>
    </row>
    <row r="31" spans="1:73" ht="14.1" customHeight="1">
      <c r="A31" s="220"/>
      <c r="B31" s="3323" t="s">
        <v>601</v>
      </c>
      <c r="C31" s="2251"/>
      <c r="D31" s="2255" t="s">
        <v>1474</v>
      </c>
      <c r="E31" s="2255"/>
      <c r="F31" s="2255"/>
      <c r="G31" s="2255"/>
      <c r="H31" s="2255"/>
      <c r="I31" s="2255"/>
      <c r="J31" s="2255"/>
      <c r="K31" s="2255"/>
      <c r="L31" s="2255"/>
      <c r="M31" s="2255"/>
      <c r="N31" s="2255"/>
      <c r="O31" s="2255"/>
      <c r="P31" s="2255"/>
      <c r="Q31" s="2255"/>
      <c r="R31" s="2255"/>
      <c r="S31" s="2255"/>
      <c r="T31" s="2255"/>
      <c r="U31" s="2255"/>
      <c r="V31" s="2255"/>
      <c r="W31" s="2255"/>
      <c r="X31" s="2255"/>
      <c r="Y31" s="2255"/>
      <c r="Z31" s="53"/>
      <c r="AA31" s="217"/>
      <c r="AB31" s="4182"/>
      <c r="AC31" s="4182"/>
      <c r="AD31" s="4182"/>
      <c r="AE31" s="4182"/>
      <c r="AF31" s="4182"/>
      <c r="AG31" s="4182"/>
      <c r="AH31" s="4182"/>
      <c r="AI31" s="4182"/>
      <c r="AJ31" s="4182"/>
      <c r="AK31" s="4182"/>
      <c r="AL31" s="158"/>
      <c r="AO31" s="354"/>
      <c r="AP31" s="4538" t="s">
        <v>293</v>
      </c>
      <c r="AQ31" s="4538"/>
      <c r="AR31" s="4538"/>
      <c r="AS31" s="4538"/>
      <c r="AT31" s="4538"/>
      <c r="AU31" s="4538"/>
      <c r="AV31" s="4538"/>
      <c r="AW31" s="4538"/>
      <c r="AX31" s="4538"/>
      <c r="AY31" s="4538"/>
      <c r="AZ31" s="4538"/>
      <c r="BA31" s="4538"/>
      <c r="BB31" s="4538"/>
      <c r="BC31" s="4538"/>
      <c r="BD31" s="4538"/>
      <c r="BE31" s="4538"/>
      <c r="BF31" s="4538"/>
      <c r="BG31" s="4538"/>
      <c r="BH31" s="4538"/>
      <c r="BI31" s="4538"/>
      <c r="BJ31" s="4538"/>
      <c r="BK31" s="4538"/>
      <c r="BL31" s="4538"/>
      <c r="BM31" s="4538"/>
      <c r="BN31" s="4538"/>
      <c r="BO31" s="4538"/>
      <c r="BP31" s="4538"/>
      <c r="BQ31" s="4538"/>
      <c r="BR31" s="4538"/>
      <c r="BS31" s="4538"/>
      <c r="BT31" s="4538"/>
      <c r="BU31" s="1389"/>
    </row>
    <row r="32" spans="1:73" ht="14.1" customHeight="1">
      <c r="A32" s="220"/>
      <c r="B32" s="13"/>
      <c r="D32" s="2255"/>
      <c r="E32" s="2255"/>
      <c r="F32" s="2255"/>
      <c r="G32" s="2255"/>
      <c r="H32" s="2255"/>
      <c r="I32" s="2255"/>
      <c r="J32" s="2255"/>
      <c r="K32" s="2255"/>
      <c r="L32" s="2255"/>
      <c r="M32" s="2255"/>
      <c r="N32" s="2255"/>
      <c r="O32" s="2255"/>
      <c r="P32" s="2255"/>
      <c r="Q32" s="2255"/>
      <c r="R32" s="2255"/>
      <c r="S32" s="2255"/>
      <c r="T32" s="2255"/>
      <c r="U32" s="2255"/>
      <c r="V32" s="2255"/>
      <c r="W32" s="2255"/>
      <c r="X32" s="2255"/>
      <c r="Y32" s="2255"/>
      <c r="Z32" s="53"/>
      <c r="AA32" s="219" t="s">
        <v>127</v>
      </c>
      <c r="AB32" s="4182" t="s">
        <v>768</v>
      </c>
      <c r="AC32" s="4182"/>
      <c r="AD32" s="4182"/>
      <c r="AE32" s="4182"/>
      <c r="AF32" s="4182"/>
      <c r="AG32" s="4182"/>
      <c r="AH32" s="4182"/>
      <c r="AI32" s="4182"/>
      <c r="AJ32" s="4182"/>
      <c r="AK32" s="4182"/>
      <c r="AL32" s="25"/>
      <c r="AO32" s="354"/>
      <c r="AP32" s="4538"/>
      <c r="AQ32" s="4538"/>
      <c r="AR32" s="4538"/>
      <c r="AS32" s="4538"/>
      <c r="AT32" s="4538"/>
      <c r="AU32" s="4538"/>
      <c r="AV32" s="4538"/>
      <c r="AW32" s="4538"/>
      <c r="AX32" s="4538"/>
      <c r="AY32" s="4538"/>
      <c r="AZ32" s="4538"/>
      <c r="BA32" s="4538"/>
      <c r="BB32" s="4538"/>
      <c r="BC32" s="4538"/>
      <c r="BD32" s="4538"/>
      <c r="BE32" s="4538"/>
      <c r="BF32" s="4538"/>
      <c r="BG32" s="4538"/>
      <c r="BH32" s="4538"/>
      <c r="BI32" s="4538"/>
      <c r="BJ32" s="4538"/>
      <c r="BK32" s="4538"/>
      <c r="BL32" s="4538"/>
      <c r="BM32" s="4538"/>
      <c r="BN32" s="4538"/>
      <c r="BO32" s="4538"/>
      <c r="BP32" s="4538"/>
      <c r="BQ32" s="4538"/>
      <c r="BR32" s="4538"/>
      <c r="BS32" s="4538"/>
      <c r="BT32" s="4538"/>
      <c r="BU32" s="1389"/>
    </row>
    <row r="33" spans="1:73" ht="14.1" customHeight="1">
      <c r="A33" s="220"/>
      <c r="B33" s="16"/>
      <c r="G33" s="11" t="s">
        <v>116</v>
      </c>
      <c r="H33" s="4530"/>
      <c r="I33" s="4530"/>
      <c r="J33" s="4530"/>
      <c r="K33" s="4530"/>
      <c r="L33" s="11" t="s">
        <v>21</v>
      </c>
      <c r="M33" s="4530"/>
      <c r="N33" s="4530"/>
      <c r="O33" s="3347" t="s">
        <v>1329</v>
      </c>
      <c r="P33" s="3347"/>
      <c r="Q33" s="41" t="s">
        <v>127</v>
      </c>
      <c r="Z33" s="14"/>
      <c r="AA33" s="219"/>
      <c r="AB33" s="4182"/>
      <c r="AC33" s="4182"/>
      <c r="AD33" s="4182"/>
      <c r="AE33" s="4182"/>
      <c r="AF33" s="4182"/>
      <c r="AG33" s="4182"/>
      <c r="AH33" s="4182"/>
      <c r="AI33" s="4182"/>
      <c r="AJ33" s="4182"/>
      <c r="AK33" s="4182"/>
      <c r="AL33" s="151"/>
      <c r="AO33" s="354"/>
      <c r="AP33" s="4538"/>
      <c r="AQ33" s="4538"/>
      <c r="AR33" s="4538"/>
      <c r="AS33" s="4538"/>
      <c r="AT33" s="4538"/>
      <c r="AU33" s="4538"/>
      <c r="AV33" s="4538"/>
      <c r="AW33" s="4538"/>
      <c r="AX33" s="4538"/>
      <c r="AY33" s="4538"/>
      <c r="AZ33" s="4538"/>
      <c r="BA33" s="4538"/>
      <c r="BB33" s="4538"/>
      <c r="BC33" s="4538"/>
      <c r="BD33" s="4538"/>
      <c r="BE33" s="4538"/>
      <c r="BF33" s="4538"/>
      <c r="BG33" s="4538"/>
      <c r="BH33" s="4538"/>
      <c r="BI33" s="4538"/>
      <c r="BJ33" s="4538"/>
      <c r="BK33" s="4538"/>
      <c r="BL33" s="4538"/>
      <c r="BM33" s="4538"/>
      <c r="BN33" s="4538"/>
      <c r="BO33" s="4538"/>
      <c r="BP33" s="4538"/>
      <c r="BQ33" s="4538"/>
      <c r="BR33" s="4538"/>
      <c r="BS33" s="4538"/>
      <c r="BT33" s="4538"/>
      <c r="BU33" s="1389"/>
    </row>
    <row r="34" spans="1:73" ht="14.1" customHeight="1">
      <c r="A34" s="220"/>
      <c r="B34" s="1373"/>
      <c r="C34" s="44"/>
      <c r="D34" s="53"/>
      <c r="E34" s="53"/>
      <c r="F34" s="53"/>
      <c r="G34" s="53"/>
      <c r="H34" s="53"/>
      <c r="I34" s="53"/>
      <c r="J34" s="53"/>
      <c r="K34" s="53"/>
      <c r="L34" s="53"/>
      <c r="M34" s="53"/>
      <c r="N34" s="53"/>
      <c r="O34" s="53"/>
      <c r="P34" s="53"/>
      <c r="Q34" s="53"/>
      <c r="R34" s="53"/>
      <c r="S34" s="53"/>
      <c r="T34" s="53"/>
      <c r="U34" s="53"/>
      <c r="V34" s="53"/>
      <c r="W34" s="53"/>
      <c r="X34" s="53"/>
      <c r="Y34" s="53"/>
      <c r="Z34" s="14"/>
      <c r="AA34" s="219" t="s">
        <v>127</v>
      </c>
      <c r="AB34" s="4537" t="s">
        <v>891</v>
      </c>
      <c r="AC34" s="4537"/>
      <c r="AD34" s="4537"/>
      <c r="AE34" s="4537"/>
      <c r="AF34" s="4537"/>
      <c r="AG34" s="4537"/>
      <c r="AH34" s="4537"/>
      <c r="AI34" s="4537"/>
      <c r="AJ34" s="4537"/>
      <c r="AK34" s="4537"/>
      <c r="AL34" s="151"/>
      <c r="AO34" s="1390" t="s">
        <v>15</v>
      </c>
      <c r="AP34" s="1391" t="s">
        <v>1734</v>
      </c>
      <c r="AQ34" s="1392"/>
      <c r="AR34" s="1392"/>
      <c r="AS34" s="1392"/>
      <c r="AT34" s="1392"/>
      <c r="AU34" s="1392"/>
      <c r="AV34" s="1392"/>
      <c r="AW34" s="1449"/>
      <c r="AX34" s="1449"/>
      <c r="AY34" s="1449"/>
      <c r="AZ34" s="1449"/>
      <c r="BA34" s="1449"/>
      <c r="BB34" s="1449"/>
      <c r="BC34" s="1449"/>
      <c r="BD34" s="1449"/>
      <c r="BE34" s="1449"/>
      <c r="BF34" s="1449"/>
      <c r="BG34" s="1449"/>
      <c r="BH34" s="1449"/>
      <c r="BI34" s="1449"/>
      <c r="BJ34" s="1449"/>
      <c r="BK34" s="1449"/>
      <c r="BL34" s="1449"/>
      <c r="BM34" s="1449"/>
      <c r="BN34" s="1449"/>
      <c r="BO34" s="1449"/>
      <c r="BP34" s="1449"/>
      <c r="BQ34" s="1449"/>
      <c r="BR34" s="1449"/>
      <c r="BS34" s="1449"/>
      <c r="BT34" s="1449"/>
      <c r="BU34" s="1389"/>
    </row>
    <row r="35" spans="1:73" ht="14.1" customHeight="1">
      <c r="A35" s="220"/>
      <c r="B35" s="13"/>
      <c r="D35" s="209" t="s">
        <v>457</v>
      </c>
      <c r="E35" s="3146" t="s">
        <v>1330</v>
      </c>
      <c r="F35" s="3146"/>
      <c r="G35" s="3146"/>
      <c r="H35" s="3146"/>
      <c r="I35" s="3146"/>
      <c r="J35" s="3146"/>
      <c r="K35" s="3146"/>
      <c r="L35" s="3146"/>
      <c r="M35" s="3146"/>
      <c r="N35" s="3146"/>
      <c r="O35" s="3146"/>
      <c r="P35" s="3146"/>
      <c r="Q35" s="3146"/>
      <c r="R35" s="3146"/>
      <c r="S35" s="3146"/>
      <c r="T35" s="3146"/>
      <c r="U35" s="3146"/>
      <c r="V35" s="3146"/>
      <c r="W35" s="3146"/>
      <c r="X35" s="3146"/>
      <c r="Y35" s="3146"/>
      <c r="Z35" s="14"/>
      <c r="AA35" s="219" t="s">
        <v>127</v>
      </c>
      <c r="AB35" s="4194" t="s">
        <v>979</v>
      </c>
      <c r="AC35" s="4194"/>
      <c r="AD35" s="4194"/>
      <c r="AE35" s="4194"/>
      <c r="AF35" s="4194"/>
      <c r="AG35" s="4194"/>
      <c r="AH35" s="4194"/>
      <c r="AI35" s="4194"/>
      <c r="AJ35" s="4194"/>
      <c r="AK35" s="4194"/>
      <c r="AL35" s="151"/>
      <c r="AO35" s="1390"/>
      <c r="AP35" s="4540" t="s">
        <v>1735</v>
      </c>
      <c r="AQ35" s="4540"/>
      <c r="AR35" s="4540"/>
      <c r="AS35" s="4540"/>
      <c r="AT35" s="4540"/>
      <c r="AU35" s="4540"/>
      <c r="AV35" s="4540"/>
      <c r="AW35" s="4540"/>
      <c r="AX35" s="4540"/>
      <c r="AY35" s="4540"/>
      <c r="AZ35" s="4540"/>
      <c r="BA35" s="4540"/>
      <c r="BB35" s="4540"/>
      <c r="BC35" s="4540"/>
      <c r="BD35" s="4540"/>
      <c r="BE35" s="4540"/>
      <c r="BF35" s="4540"/>
      <c r="BG35" s="4540"/>
      <c r="BH35" s="4540"/>
      <c r="BI35" s="4540"/>
      <c r="BJ35" s="4540"/>
      <c r="BK35" s="4540"/>
      <c r="BL35" s="4540"/>
      <c r="BM35" s="4540"/>
      <c r="BN35" s="4540"/>
      <c r="BO35" s="4540"/>
      <c r="BP35" s="4540"/>
      <c r="BQ35" s="4540"/>
      <c r="BR35" s="4540"/>
      <c r="BS35" s="4540"/>
      <c r="BT35" s="4540"/>
      <c r="BU35" s="1389"/>
    </row>
    <row r="36" spans="1:73" ht="14.1" customHeight="1">
      <c r="B36" s="13"/>
      <c r="F36" s="3351"/>
      <c r="G36" s="3351"/>
      <c r="H36" s="3351"/>
      <c r="I36" s="3351"/>
      <c r="J36" s="3351"/>
      <c r="K36" s="3351"/>
      <c r="L36" s="3351"/>
      <c r="M36" s="3351"/>
      <c r="N36" s="3351"/>
      <c r="O36" s="3351"/>
      <c r="P36" s="3351"/>
      <c r="Q36" s="3351"/>
      <c r="R36" s="3351"/>
      <c r="S36" s="3351"/>
      <c r="T36" s="3351"/>
      <c r="U36" s="3351"/>
      <c r="V36" s="3351"/>
      <c r="W36" s="3351"/>
      <c r="X36" s="3351"/>
      <c r="Y36" s="3351"/>
      <c r="Z36" s="3351"/>
      <c r="AA36" s="3351"/>
      <c r="AB36" s="3351"/>
      <c r="AC36" s="3351"/>
      <c r="AD36" s="3351"/>
      <c r="AE36" s="3351"/>
      <c r="AF36" s="3351"/>
      <c r="AG36" s="3351"/>
      <c r="AH36" s="3351"/>
      <c r="AI36" s="3351"/>
      <c r="AJ36" s="3351"/>
      <c r="AL36" s="37"/>
      <c r="AO36" s="1393"/>
      <c r="AP36" s="4540"/>
      <c r="AQ36" s="4540"/>
      <c r="AR36" s="4540"/>
      <c r="AS36" s="4540"/>
      <c r="AT36" s="4540"/>
      <c r="AU36" s="4540"/>
      <c r="AV36" s="4540"/>
      <c r="AW36" s="4540"/>
      <c r="AX36" s="4540"/>
      <c r="AY36" s="4540"/>
      <c r="AZ36" s="4540"/>
      <c r="BA36" s="4540"/>
      <c r="BB36" s="4540"/>
      <c r="BC36" s="4540"/>
      <c r="BD36" s="4540"/>
      <c r="BE36" s="4540"/>
      <c r="BF36" s="4540"/>
      <c r="BG36" s="4540"/>
      <c r="BH36" s="4540"/>
      <c r="BI36" s="4540"/>
      <c r="BJ36" s="4540"/>
      <c r="BK36" s="4540"/>
      <c r="BL36" s="4540"/>
      <c r="BM36" s="4540"/>
      <c r="BN36" s="4540"/>
      <c r="BO36" s="4540"/>
      <c r="BP36" s="4540"/>
      <c r="BQ36" s="4540"/>
      <c r="BR36" s="4540"/>
      <c r="BS36" s="4540"/>
      <c r="BT36" s="4540"/>
      <c r="BU36" s="1389"/>
    </row>
    <row r="37" spans="1:73" ht="14.1" customHeight="1">
      <c r="B37" s="16"/>
      <c r="C37" s="209"/>
      <c r="F37" s="3351"/>
      <c r="G37" s="3351"/>
      <c r="H37" s="3351"/>
      <c r="I37" s="3351"/>
      <c r="J37" s="3351"/>
      <c r="K37" s="3351"/>
      <c r="L37" s="3351"/>
      <c r="M37" s="3351"/>
      <c r="N37" s="3351"/>
      <c r="O37" s="3351"/>
      <c r="P37" s="3351"/>
      <c r="Q37" s="3351"/>
      <c r="R37" s="3351"/>
      <c r="S37" s="3351"/>
      <c r="T37" s="3351"/>
      <c r="U37" s="3351"/>
      <c r="V37" s="3351"/>
      <c r="W37" s="3351"/>
      <c r="X37" s="3351"/>
      <c r="Y37" s="3351"/>
      <c r="Z37" s="3351"/>
      <c r="AA37" s="3351"/>
      <c r="AB37" s="3351"/>
      <c r="AC37" s="3351"/>
      <c r="AD37" s="3351"/>
      <c r="AE37" s="3351"/>
      <c r="AF37" s="3351"/>
      <c r="AG37" s="3351"/>
      <c r="AH37" s="3351"/>
      <c r="AI37" s="3351"/>
      <c r="AJ37" s="3351"/>
      <c r="AL37" s="37"/>
      <c r="AO37" s="1393"/>
      <c r="AP37" s="4540"/>
      <c r="AQ37" s="4540"/>
      <c r="AR37" s="4540"/>
      <c r="AS37" s="4540"/>
      <c r="AT37" s="4540"/>
      <c r="AU37" s="4540"/>
      <c r="AV37" s="4540"/>
      <c r="AW37" s="4540"/>
      <c r="AX37" s="4540"/>
      <c r="AY37" s="4540"/>
      <c r="AZ37" s="4540"/>
      <c r="BA37" s="4540"/>
      <c r="BB37" s="4540"/>
      <c r="BC37" s="4540"/>
      <c r="BD37" s="4540"/>
      <c r="BE37" s="4540"/>
      <c r="BF37" s="4540"/>
      <c r="BG37" s="4540"/>
      <c r="BH37" s="4540"/>
      <c r="BI37" s="4540"/>
      <c r="BJ37" s="4540"/>
      <c r="BK37" s="4540"/>
      <c r="BL37" s="4540"/>
      <c r="BM37" s="4540"/>
      <c r="BN37" s="4540"/>
      <c r="BO37" s="4540"/>
      <c r="BP37" s="4540"/>
      <c r="BQ37" s="4540"/>
      <c r="BR37" s="4540"/>
      <c r="BS37" s="4540"/>
      <c r="BT37" s="4540"/>
      <c r="BU37" s="1389"/>
    </row>
    <row r="38" spans="1:73" ht="14.1" customHeight="1">
      <c r="B38" s="16"/>
      <c r="F38" s="53"/>
      <c r="G38" s="53"/>
      <c r="H38" s="53"/>
      <c r="I38" s="53"/>
      <c r="J38" s="53"/>
      <c r="K38" s="53"/>
      <c r="L38" s="53"/>
      <c r="M38" s="53"/>
      <c r="N38" s="53"/>
      <c r="O38" s="53"/>
      <c r="P38" s="53"/>
      <c r="Q38" s="53"/>
      <c r="R38" s="53"/>
      <c r="S38" s="53"/>
      <c r="T38" s="53"/>
      <c r="U38" s="53"/>
      <c r="V38" s="53"/>
      <c r="W38" s="53"/>
      <c r="X38" s="53"/>
      <c r="Y38" s="53"/>
      <c r="AA38" s="10"/>
      <c r="AL38" s="151"/>
      <c r="AO38" s="1394"/>
      <c r="AP38" s="4541"/>
      <c r="AQ38" s="4541"/>
      <c r="AR38" s="4541"/>
      <c r="AS38" s="4541"/>
      <c r="AT38" s="4541"/>
      <c r="AU38" s="4541"/>
      <c r="AV38" s="4541"/>
      <c r="AW38" s="4541"/>
      <c r="AX38" s="4541"/>
      <c r="AY38" s="4541"/>
      <c r="AZ38" s="4541"/>
      <c r="BA38" s="4541"/>
      <c r="BB38" s="4541"/>
      <c r="BC38" s="4541"/>
      <c r="BD38" s="4541"/>
      <c r="BE38" s="4541"/>
      <c r="BF38" s="4541"/>
      <c r="BG38" s="4541"/>
      <c r="BH38" s="4541"/>
      <c r="BI38" s="4541"/>
      <c r="BJ38" s="4541"/>
      <c r="BK38" s="4541"/>
      <c r="BL38" s="4541"/>
      <c r="BM38" s="4541"/>
      <c r="BN38" s="4541"/>
      <c r="BO38" s="4541"/>
      <c r="BP38" s="4541"/>
      <c r="BQ38" s="4541"/>
      <c r="BR38" s="4541"/>
      <c r="BS38" s="4541"/>
      <c r="BT38" s="4541"/>
      <c r="BU38" s="1395"/>
    </row>
    <row r="39" spans="1:73" ht="14.1" customHeight="1">
      <c r="B39" s="283"/>
      <c r="C39" s="4539" t="s">
        <v>294</v>
      </c>
      <c r="D39" s="4539"/>
      <c r="E39" s="4539"/>
      <c r="F39" s="4539"/>
      <c r="G39" s="4539"/>
      <c r="H39" s="4539"/>
      <c r="I39" s="4539"/>
      <c r="J39" s="4539"/>
      <c r="K39" s="4539"/>
      <c r="L39" s="4539"/>
      <c r="M39" s="4539"/>
      <c r="N39" s="4539"/>
      <c r="O39" s="4539"/>
      <c r="P39" s="4539"/>
      <c r="Q39" s="4539"/>
      <c r="R39" s="4539"/>
      <c r="S39" s="4539"/>
      <c r="T39" s="4539"/>
      <c r="U39" s="4539"/>
      <c r="V39" s="4539"/>
      <c r="W39" s="4539"/>
      <c r="X39" s="4539"/>
      <c r="Y39" s="4539"/>
      <c r="AA39" s="217"/>
      <c r="AB39" s="227"/>
      <c r="AC39" s="227"/>
      <c r="AD39" s="227"/>
      <c r="AE39" s="227"/>
      <c r="AF39" s="227"/>
      <c r="AG39" s="227"/>
      <c r="AH39" s="227"/>
      <c r="AI39" s="227"/>
      <c r="AJ39" s="227"/>
      <c r="AK39" s="227"/>
      <c r="AL39" s="151"/>
    </row>
    <row r="40" spans="1:73" ht="14.1" customHeight="1">
      <c r="B40" s="3144" t="s">
        <v>444</v>
      </c>
      <c r="C40" s="3145"/>
      <c r="D40" s="2255" t="s">
        <v>1332</v>
      </c>
      <c r="E40" s="2255"/>
      <c r="F40" s="2255"/>
      <c r="G40" s="2255"/>
      <c r="H40" s="2255"/>
      <c r="I40" s="2255"/>
      <c r="J40" s="2255"/>
      <c r="K40" s="2255"/>
      <c r="L40" s="2255"/>
      <c r="M40" s="2255"/>
      <c r="N40" s="2255"/>
      <c r="O40" s="2255"/>
      <c r="P40" s="2255"/>
      <c r="Q40" s="2255"/>
      <c r="R40" s="2255"/>
      <c r="S40" s="2255"/>
      <c r="T40" s="2255"/>
      <c r="U40" s="2255"/>
      <c r="V40" s="2255"/>
      <c r="W40" s="2255"/>
      <c r="X40" s="2255"/>
      <c r="Y40" s="2255"/>
      <c r="AA40" s="217" t="s">
        <v>150</v>
      </c>
      <c r="AB40" s="4182" t="s">
        <v>1341</v>
      </c>
      <c r="AC40" s="4182"/>
      <c r="AD40" s="4182"/>
      <c r="AE40" s="4182"/>
      <c r="AF40" s="4182"/>
      <c r="AG40" s="4182"/>
      <c r="AH40" s="4182"/>
      <c r="AI40" s="4182"/>
      <c r="AJ40" s="4182"/>
      <c r="AK40" s="4182"/>
      <c r="AL40" s="151"/>
      <c r="AO40" s="3244" t="s">
        <v>148</v>
      </c>
      <c r="AP40" s="3244"/>
      <c r="AQ40" s="3244"/>
      <c r="AR40" s="3244"/>
      <c r="AS40" s="3244"/>
      <c r="AT40" s="3244"/>
      <c r="AU40" s="3244"/>
      <c r="AV40" s="3244"/>
      <c r="AW40" s="3244"/>
      <c r="AX40" s="3244"/>
      <c r="AY40" s="3244"/>
      <c r="AZ40" s="3244"/>
      <c r="BA40" s="3244"/>
      <c r="BB40" s="3244"/>
      <c r="BC40" s="3244"/>
      <c r="BD40" s="3244"/>
      <c r="BE40" s="3244"/>
      <c r="BF40" s="3244"/>
      <c r="BG40" s="3244"/>
      <c r="BH40" s="3244"/>
      <c r="BI40" s="3244"/>
      <c r="BJ40" s="3244"/>
      <c r="BK40" s="3244"/>
      <c r="BL40" s="3244"/>
      <c r="BM40" s="3244"/>
      <c r="BN40" s="3244"/>
      <c r="BO40" s="3244"/>
      <c r="BP40" s="3244"/>
      <c r="BQ40" s="3244"/>
      <c r="BR40" s="3244"/>
      <c r="BS40" s="3244"/>
      <c r="BT40" s="3244"/>
      <c r="BU40" s="3244"/>
    </row>
    <row r="41" spans="1:73" ht="14.1" customHeight="1">
      <c r="B41" s="183"/>
      <c r="C41" s="180"/>
      <c r="D41" s="2255"/>
      <c r="E41" s="2255"/>
      <c r="F41" s="2255"/>
      <c r="G41" s="2255"/>
      <c r="H41" s="2255"/>
      <c r="I41" s="2255"/>
      <c r="J41" s="2255"/>
      <c r="K41" s="2255"/>
      <c r="L41" s="2255"/>
      <c r="M41" s="2255"/>
      <c r="N41" s="2255"/>
      <c r="O41" s="2255"/>
      <c r="P41" s="2255"/>
      <c r="Q41" s="2255"/>
      <c r="R41" s="2255"/>
      <c r="S41" s="2255"/>
      <c r="T41" s="2255"/>
      <c r="U41" s="2255"/>
      <c r="V41" s="2255"/>
      <c r="W41" s="2255"/>
      <c r="X41" s="2255"/>
      <c r="Y41" s="2255"/>
      <c r="AA41" s="185"/>
      <c r="AB41" s="4182"/>
      <c r="AC41" s="4182"/>
      <c r="AD41" s="4182"/>
      <c r="AE41" s="4182"/>
      <c r="AF41" s="4182"/>
      <c r="AG41" s="4182"/>
      <c r="AH41" s="4182"/>
      <c r="AI41" s="4182"/>
      <c r="AJ41" s="4182"/>
      <c r="AK41" s="4182"/>
      <c r="AL41" s="151"/>
      <c r="AO41" s="1383"/>
      <c r="AP41" s="1384"/>
      <c r="AQ41" s="1384"/>
      <c r="AR41" s="1384"/>
      <c r="AS41" s="1384"/>
      <c r="AT41" s="1384"/>
      <c r="AU41" s="1384"/>
      <c r="AV41" s="1384"/>
      <c r="AW41" s="1384"/>
      <c r="AX41" s="1384"/>
      <c r="AY41" s="1384"/>
      <c r="AZ41" s="1384"/>
      <c r="BA41" s="1384"/>
      <c r="BB41" s="1384"/>
      <c r="BC41" s="1384"/>
      <c r="BD41" s="1384"/>
      <c r="BE41" s="1384"/>
      <c r="BF41" s="1384"/>
      <c r="BG41" s="1384"/>
      <c r="BH41" s="1384"/>
      <c r="BI41" s="1384"/>
      <c r="BJ41" s="1384"/>
      <c r="BK41" s="1384"/>
      <c r="BL41" s="1384"/>
      <c r="BM41" s="1384"/>
      <c r="BN41" s="1384"/>
      <c r="BO41" s="1384"/>
      <c r="BP41" s="1384"/>
      <c r="BQ41" s="1384"/>
      <c r="BR41" s="1384"/>
      <c r="BS41" s="1384"/>
      <c r="BT41" s="1384"/>
      <c r="BU41" s="1385"/>
    </row>
    <row r="42" spans="1:73" ht="14.1" customHeight="1">
      <c r="B42" s="1357"/>
      <c r="C42" s="1358"/>
      <c r="D42" s="53"/>
      <c r="E42" s="53"/>
      <c r="F42" s="53"/>
      <c r="G42" s="53"/>
      <c r="H42" s="53"/>
      <c r="I42" s="53"/>
      <c r="J42" s="53"/>
      <c r="K42" s="53"/>
      <c r="L42" s="53"/>
      <c r="M42" s="53"/>
      <c r="N42" s="53"/>
      <c r="O42" s="53"/>
      <c r="P42" s="53"/>
      <c r="Q42" s="53"/>
      <c r="R42" s="53"/>
      <c r="S42" s="53"/>
      <c r="T42" s="53"/>
      <c r="U42" s="53"/>
      <c r="V42" s="53"/>
      <c r="W42" s="53"/>
      <c r="X42" s="53"/>
      <c r="Y42" s="53"/>
      <c r="AA42" s="185"/>
      <c r="AB42" s="4182"/>
      <c r="AC42" s="4182"/>
      <c r="AD42" s="4182"/>
      <c r="AE42" s="4182"/>
      <c r="AF42" s="4182"/>
      <c r="AG42" s="4182"/>
      <c r="AH42" s="4182"/>
      <c r="AI42" s="4182"/>
      <c r="AJ42" s="4182"/>
      <c r="AK42" s="4182"/>
      <c r="AL42" s="151"/>
      <c r="AO42" s="1386" t="s">
        <v>15</v>
      </c>
      <c r="AP42" s="22" t="s">
        <v>1335</v>
      </c>
      <c r="AQ42" s="3"/>
      <c r="AR42" s="3"/>
      <c r="AS42" s="3"/>
      <c r="AT42" s="3"/>
      <c r="AU42" s="3"/>
      <c r="AV42" s="3"/>
      <c r="AW42" s="3"/>
      <c r="AX42" s="3"/>
      <c r="AY42" s="3"/>
      <c r="AZ42" s="3"/>
      <c r="BA42" s="3"/>
      <c r="BB42" s="3"/>
      <c r="BC42" s="3"/>
      <c r="BD42" s="3"/>
      <c r="BE42" s="3"/>
      <c r="BF42" s="3"/>
      <c r="BG42" s="3"/>
      <c r="BH42" s="3"/>
      <c r="BI42" s="3"/>
      <c r="BJ42" s="3"/>
      <c r="BK42" s="3"/>
      <c r="BL42" s="3"/>
      <c r="BM42" s="3"/>
      <c r="BN42" s="23"/>
      <c r="BO42" s="3"/>
      <c r="BP42" s="3"/>
      <c r="BQ42" s="3"/>
      <c r="BR42" s="3"/>
      <c r="BS42" s="3"/>
      <c r="BT42" s="3"/>
      <c r="BU42" s="1387"/>
    </row>
    <row r="43" spans="1:73" ht="14.1" customHeight="1">
      <c r="B43" s="3144" t="s">
        <v>443</v>
      </c>
      <c r="C43" s="3145"/>
      <c r="D43" s="2255" t="s">
        <v>1336</v>
      </c>
      <c r="E43" s="2255"/>
      <c r="F43" s="2255"/>
      <c r="G43" s="2255"/>
      <c r="H43" s="2255"/>
      <c r="I43" s="2255"/>
      <c r="J43" s="2255"/>
      <c r="K43" s="2255"/>
      <c r="L43" s="2255"/>
      <c r="M43" s="2255"/>
      <c r="N43" s="2255"/>
      <c r="O43" s="2255"/>
      <c r="P43" s="2255"/>
      <c r="Q43" s="2255"/>
      <c r="R43" s="2255"/>
      <c r="S43" s="2255"/>
      <c r="T43" s="2255"/>
      <c r="U43" s="2255"/>
      <c r="V43" s="2255"/>
      <c r="W43" s="2255"/>
      <c r="X43" s="2255"/>
      <c r="Y43" s="2255"/>
      <c r="AA43" s="185"/>
      <c r="AB43" s="4182"/>
      <c r="AC43" s="4182"/>
      <c r="AD43" s="4182"/>
      <c r="AE43" s="4182"/>
      <c r="AF43" s="4182"/>
      <c r="AG43" s="4182"/>
      <c r="AH43" s="4182"/>
      <c r="AI43" s="4182"/>
      <c r="AJ43" s="4182"/>
      <c r="AK43" s="4182"/>
      <c r="AL43" s="151"/>
      <c r="AO43" s="354"/>
      <c r="AP43" s="4289" t="s">
        <v>1337</v>
      </c>
      <c r="AQ43" s="4289"/>
      <c r="AR43" s="4289"/>
      <c r="AS43" s="4289"/>
      <c r="AT43" s="4289"/>
      <c r="AU43" s="4289"/>
      <c r="AV43" s="4289"/>
      <c r="AW43" s="4289"/>
      <c r="AX43" s="4289"/>
      <c r="AY43" s="4289"/>
      <c r="AZ43" s="4289"/>
      <c r="BA43" s="4289"/>
      <c r="BB43" s="4289"/>
      <c r="BC43" s="4289"/>
      <c r="BD43" s="4289"/>
      <c r="BE43" s="4289"/>
      <c r="BF43" s="4289"/>
      <c r="BG43" s="4289"/>
      <c r="BH43" s="4289"/>
      <c r="BI43" s="4289"/>
      <c r="BJ43" s="4289"/>
      <c r="BK43" s="4289"/>
      <c r="BL43" s="4289"/>
      <c r="BM43" s="4289"/>
      <c r="BN43" s="4289"/>
      <c r="BO43" s="4289"/>
      <c r="BP43" s="4289"/>
      <c r="BQ43" s="4289"/>
      <c r="BR43" s="4289"/>
      <c r="BS43" s="4289"/>
      <c r="BT43" s="4289"/>
      <c r="BU43" s="1388"/>
    </row>
    <row r="44" spans="1:73" ht="14.1" customHeight="1">
      <c r="B44" s="187"/>
      <c r="C44" s="180"/>
      <c r="D44" s="2255"/>
      <c r="E44" s="2255"/>
      <c r="F44" s="2255"/>
      <c r="G44" s="2255"/>
      <c r="H44" s="2255"/>
      <c r="I44" s="2255"/>
      <c r="J44" s="2255"/>
      <c r="K44" s="2255"/>
      <c r="L44" s="2255"/>
      <c r="M44" s="2255"/>
      <c r="N44" s="2255"/>
      <c r="O44" s="2255"/>
      <c r="P44" s="2255"/>
      <c r="Q44" s="2255"/>
      <c r="R44" s="2255"/>
      <c r="S44" s="2255"/>
      <c r="T44" s="2255"/>
      <c r="U44" s="2255"/>
      <c r="V44" s="2255"/>
      <c r="W44" s="2255"/>
      <c r="X44" s="2255"/>
      <c r="Y44" s="2255"/>
      <c r="AA44" s="185"/>
      <c r="AB44" s="4182"/>
      <c r="AC44" s="4182"/>
      <c r="AD44" s="4182"/>
      <c r="AE44" s="4182"/>
      <c r="AF44" s="4182"/>
      <c r="AG44" s="4182"/>
      <c r="AH44" s="4182"/>
      <c r="AI44" s="4182"/>
      <c r="AJ44" s="4182"/>
      <c r="AK44" s="4182"/>
      <c r="AL44" s="151"/>
      <c r="AO44" s="354"/>
      <c r="AP44" s="4289"/>
      <c r="AQ44" s="4289"/>
      <c r="AR44" s="4289"/>
      <c r="AS44" s="4289"/>
      <c r="AT44" s="4289"/>
      <c r="AU44" s="4289"/>
      <c r="AV44" s="4289"/>
      <c r="AW44" s="4289"/>
      <c r="AX44" s="4289"/>
      <c r="AY44" s="4289"/>
      <c r="AZ44" s="4289"/>
      <c r="BA44" s="4289"/>
      <c r="BB44" s="4289"/>
      <c r="BC44" s="4289"/>
      <c r="BD44" s="4289"/>
      <c r="BE44" s="4289"/>
      <c r="BF44" s="4289"/>
      <c r="BG44" s="4289"/>
      <c r="BH44" s="4289"/>
      <c r="BI44" s="4289"/>
      <c r="BJ44" s="4289"/>
      <c r="BK44" s="4289"/>
      <c r="BL44" s="4289"/>
      <c r="BM44" s="4289"/>
      <c r="BN44" s="4289"/>
      <c r="BO44" s="4289"/>
      <c r="BP44" s="4289"/>
      <c r="BQ44" s="4289"/>
      <c r="BR44" s="4289"/>
      <c r="BS44" s="4289"/>
      <c r="BT44" s="4289"/>
      <c r="BU44" s="1388"/>
    </row>
    <row r="45" spans="1:73" ht="14.1" customHeight="1">
      <c r="B45" s="16"/>
      <c r="AA45" s="169"/>
      <c r="AB45" s="4182"/>
      <c r="AC45" s="4182"/>
      <c r="AD45" s="4182"/>
      <c r="AE45" s="4182"/>
      <c r="AF45" s="4182"/>
      <c r="AG45" s="4182"/>
      <c r="AH45" s="4182"/>
      <c r="AI45" s="4182"/>
      <c r="AJ45" s="4182"/>
      <c r="AK45" s="4182"/>
      <c r="AL45" s="151"/>
      <c r="AO45" s="354"/>
      <c r="AP45" s="4289"/>
      <c r="AQ45" s="4289"/>
      <c r="AR45" s="4289"/>
      <c r="AS45" s="4289"/>
      <c r="AT45" s="4289"/>
      <c r="AU45" s="4289"/>
      <c r="AV45" s="4289"/>
      <c r="AW45" s="4289"/>
      <c r="AX45" s="4289"/>
      <c r="AY45" s="4289"/>
      <c r="AZ45" s="4289"/>
      <c r="BA45" s="4289"/>
      <c r="BB45" s="4289"/>
      <c r="BC45" s="4289"/>
      <c r="BD45" s="4289"/>
      <c r="BE45" s="4289"/>
      <c r="BF45" s="4289"/>
      <c r="BG45" s="4289"/>
      <c r="BH45" s="4289"/>
      <c r="BI45" s="4289"/>
      <c r="BJ45" s="4289"/>
      <c r="BK45" s="4289"/>
      <c r="BL45" s="4289"/>
      <c r="BM45" s="4289"/>
      <c r="BN45" s="4289"/>
      <c r="BO45" s="4289"/>
      <c r="BP45" s="4289"/>
      <c r="BQ45" s="4289"/>
      <c r="BR45" s="4289"/>
      <c r="BS45" s="4289"/>
      <c r="BT45" s="4289"/>
      <c r="BU45" s="1388"/>
    </row>
    <row r="46" spans="1:73" ht="14.1" customHeight="1">
      <c r="B46" s="4535" t="s">
        <v>438</v>
      </c>
      <c r="C46" s="4536"/>
      <c r="D46" s="1763" t="s">
        <v>1338</v>
      </c>
      <c r="E46" s="1763"/>
      <c r="F46" s="1763"/>
      <c r="G46" s="1763"/>
      <c r="H46" s="1763"/>
      <c r="I46" s="1763"/>
      <c r="J46" s="1763"/>
      <c r="K46" s="1763"/>
      <c r="L46" s="1763"/>
      <c r="M46" s="1763"/>
      <c r="N46" s="1763"/>
      <c r="O46" s="1763"/>
      <c r="P46" s="1763"/>
      <c r="Q46" s="1763"/>
      <c r="R46" s="1763"/>
      <c r="S46" s="1763"/>
      <c r="T46" s="1763"/>
      <c r="U46" s="1763"/>
      <c r="V46" s="1763"/>
      <c r="W46" s="1763"/>
      <c r="X46" s="1763"/>
      <c r="Y46" s="1763"/>
      <c r="AA46" s="1397"/>
      <c r="AB46" s="4182"/>
      <c r="AC46" s="4182"/>
      <c r="AD46" s="4182"/>
      <c r="AE46" s="4182"/>
      <c r="AF46" s="4182"/>
      <c r="AG46" s="4182"/>
      <c r="AH46" s="4182"/>
      <c r="AI46" s="4182"/>
      <c r="AJ46" s="4182"/>
      <c r="AK46" s="4182"/>
      <c r="AL46" s="151"/>
      <c r="AO46" s="354"/>
      <c r="AP46" s="4289"/>
      <c r="AQ46" s="4289"/>
      <c r="AR46" s="4289"/>
      <c r="AS46" s="4289"/>
      <c r="AT46" s="4289"/>
      <c r="AU46" s="4289"/>
      <c r="AV46" s="4289"/>
      <c r="AW46" s="4289"/>
      <c r="AX46" s="4289"/>
      <c r="AY46" s="4289"/>
      <c r="AZ46" s="4289"/>
      <c r="BA46" s="4289"/>
      <c r="BB46" s="4289"/>
      <c r="BC46" s="4289"/>
      <c r="BD46" s="4289"/>
      <c r="BE46" s="4289"/>
      <c r="BF46" s="4289"/>
      <c r="BG46" s="4289"/>
      <c r="BH46" s="4289"/>
      <c r="BI46" s="4289"/>
      <c r="BJ46" s="4289"/>
      <c r="BK46" s="4289"/>
      <c r="BL46" s="4289"/>
      <c r="BM46" s="4289"/>
      <c r="BN46" s="4289"/>
      <c r="BO46" s="4289"/>
      <c r="BP46" s="4289"/>
      <c r="BQ46" s="4289"/>
      <c r="BR46" s="4289"/>
      <c r="BS46" s="4289"/>
      <c r="BT46" s="4289"/>
      <c r="BU46" s="1388"/>
    </row>
    <row r="47" spans="1:73" ht="14.1" customHeight="1">
      <c r="B47" s="1398"/>
      <c r="C47" s="1399"/>
      <c r="D47" s="1763"/>
      <c r="E47" s="1763"/>
      <c r="F47" s="1763"/>
      <c r="G47" s="1763"/>
      <c r="H47" s="1763"/>
      <c r="I47" s="1763"/>
      <c r="J47" s="1763"/>
      <c r="K47" s="1763"/>
      <c r="L47" s="1763"/>
      <c r="M47" s="1763"/>
      <c r="N47" s="1763"/>
      <c r="O47" s="1763"/>
      <c r="P47" s="1763"/>
      <c r="Q47" s="1763"/>
      <c r="R47" s="1763"/>
      <c r="S47" s="1763"/>
      <c r="T47" s="1763"/>
      <c r="U47" s="1763"/>
      <c r="V47" s="1763"/>
      <c r="W47" s="1763"/>
      <c r="X47" s="1763"/>
      <c r="Y47" s="1763"/>
      <c r="AA47" s="1397"/>
      <c r="AB47" s="4182"/>
      <c r="AC47" s="4182"/>
      <c r="AD47" s="4182"/>
      <c r="AE47" s="4182"/>
      <c r="AF47" s="4182"/>
      <c r="AG47" s="4182"/>
      <c r="AH47" s="4182"/>
      <c r="AI47" s="4182"/>
      <c r="AJ47" s="4182"/>
      <c r="AK47" s="4182"/>
      <c r="AL47" s="151"/>
      <c r="AO47" s="354"/>
      <c r="AP47" s="4289"/>
      <c r="AQ47" s="4289"/>
      <c r="AR47" s="4289"/>
      <c r="AS47" s="4289"/>
      <c r="AT47" s="4289"/>
      <c r="AU47" s="4289"/>
      <c r="AV47" s="4289"/>
      <c r="AW47" s="4289"/>
      <c r="AX47" s="4289"/>
      <c r="AY47" s="4289"/>
      <c r="AZ47" s="4289"/>
      <c r="BA47" s="4289"/>
      <c r="BB47" s="4289"/>
      <c r="BC47" s="4289"/>
      <c r="BD47" s="4289"/>
      <c r="BE47" s="4289"/>
      <c r="BF47" s="4289"/>
      <c r="BG47" s="4289"/>
      <c r="BH47" s="4289"/>
      <c r="BI47" s="4289"/>
      <c r="BJ47" s="4289"/>
      <c r="BK47" s="4289"/>
      <c r="BL47" s="4289"/>
      <c r="BM47" s="4289"/>
      <c r="BN47" s="4289"/>
      <c r="BO47" s="4289"/>
      <c r="BP47" s="4289"/>
      <c r="BQ47" s="4289"/>
      <c r="BR47" s="4289"/>
      <c r="BS47" s="4289"/>
      <c r="BT47" s="4289"/>
      <c r="BU47" s="1388"/>
    </row>
    <row r="48" spans="1:73" ht="14.1" customHeight="1">
      <c r="A48" s="220"/>
      <c r="B48" s="1400"/>
      <c r="C48" s="1401"/>
      <c r="D48" s="1402" t="s">
        <v>1736</v>
      </c>
      <c r="E48" s="1402"/>
      <c r="F48" s="1402"/>
      <c r="G48" s="1402"/>
      <c r="H48" s="1402"/>
      <c r="I48" s="1402"/>
      <c r="J48" s="1402"/>
      <c r="K48" s="1402"/>
      <c r="L48" s="1402"/>
      <c r="M48" s="1402"/>
      <c r="N48" s="1402"/>
      <c r="O48" s="1402"/>
      <c r="P48" s="1402"/>
      <c r="Q48" s="1402"/>
      <c r="R48" s="1402"/>
      <c r="S48" s="1401"/>
      <c r="T48" s="1402"/>
      <c r="U48" s="1402"/>
      <c r="V48" s="1402"/>
      <c r="W48" s="1402"/>
      <c r="X48" s="1402"/>
      <c r="Y48" s="1402"/>
      <c r="Z48" s="1403"/>
      <c r="AA48" s="1404"/>
      <c r="AB48" s="4182"/>
      <c r="AC48" s="4182"/>
      <c r="AD48" s="4182"/>
      <c r="AE48" s="4182"/>
      <c r="AF48" s="4182"/>
      <c r="AG48" s="4182"/>
      <c r="AH48" s="4182"/>
      <c r="AI48" s="4182"/>
      <c r="AJ48" s="4182"/>
      <c r="AK48" s="4182"/>
      <c r="AL48" s="25"/>
      <c r="AO48" s="354"/>
      <c r="AP48" s="4289"/>
      <c r="AQ48" s="4289"/>
      <c r="AR48" s="4289"/>
      <c r="AS48" s="4289"/>
      <c r="AT48" s="4289"/>
      <c r="AU48" s="4289"/>
      <c r="AV48" s="4289"/>
      <c r="AW48" s="4289"/>
      <c r="AX48" s="4289"/>
      <c r="AY48" s="4289"/>
      <c r="AZ48" s="4289"/>
      <c r="BA48" s="4289"/>
      <c r="BB48" s="4289"/>
      <c r="BC48" s="4289"/>
      <c r="BD48" s="4289"/>
      <c r="BE48" s="4289"/>
      <c r="BF48" s="4289"/>
      <c r="BG48" s="4289"/>
      <c r="BH48" s="4289"/>
      <c r="BI48" s="4289"/>
      <c r="BJ48" s="4289"/>
      <c r="BK48" s="4289"/>
      <c r="BL48" s="4289"/>
      <c r="BM48" s="4289"/>
      <c r="BN48" s="4289"/>
      <c r="BO48" s="4289"/>
      <c r="BP48" s="4289"/>
      <c r="BQ48" s="4289"/>
      <c r="BR48" s="4289"/>
      <c r="BS48" s="4289"/>
      <c r="BT48" s="4289"/>
      <c r="BU48" s="1388"/>
    </row>
    <row r="49" spans="1:73" ht="14.1" customHeight="1">
      <c r="A49" s="220"/>
      <c r="B49" s="1400"/>
      <c r="C49" s="1401"/>
      <c r="D49" s="1402"/>
      <c r="E49" s="1402" t="s">
        <v>1737</v>
      </c>
      <c r="F49" s="1402"/>
      <c r="G49" s="1402"/>
      <c r="H49" s="1402"/>
      <c r="I49" s="1402"/>
      <c r="J49" s="1402"/>
      <c r="K49" s="1402"/>
      <c r="L49" s="1402"/>
      <c r="M49" s="1402"/>
      <c r="N49" s="1402"/>
      <c r="O49" s="1402"/>
      <c r="P49" s="1402"/>
      <c r="Q49" s="1402"/>
      <c r="R49" s="1402"/>
      <c r="S49" s="1401"/>
      <c r="T49" s="1402"/>
      <c r="U49" s="1402"/>
      <c r="V49" s="1402"/>
      <c r="W49" s="1402"/>
      <c r="X49" s="1402"/>
      <c r="Y49" s="1402"/>
      <c r="Z49" s="1403"/>
      <c r="AA49" s="1404"/>
      <c r="AB49" s="230"/>
      <c r="AC49" s="230"/>
      <c r="AD49" s="230"/>
      <c r="AE49" s="230"/>
      <c r="AF49" s="230"/>
      <c r="AG49" s="230"/>
      <c r="AH49" s="230"/>
      <c r="AI49" s="230"/>
      <c r="AJ49" s="230"/>
      <c r="AK49" s="230"/>
      <c r="AL49" s="25"/>
      <c r="AO49" s="354"/>
      <c r="AP49" s="4289"/>
      <c r="AQ49" s="4289"/>
      <c r="AR49" s="4289"/>
      <c r="AS49" s="4289"/>
      <c r="AT49" s="4289"/>
      <c r="AU49" s="4289"/>
      <c r="AV49" s="4289"/>
      <c r="AW49" s="4289"/>
      <c r="AX49" s="4289"/>
      <c r="AY49" s="4289"/>
      <c r="AZ49" s="4289"/>
      <c r="BA49" s="4289"/>
      <c r="BB49" s="4289"/>
      <c r="BC49" s="4289"/>
      <c r="BD49" s="4289"/>
      <c r="BE49" s="4289"/>
      <c r="BF49" s="4289"/>
      <c r="BG49" s="4289"/>
      <c r="BH49" s="4289"/>
      <c r="BI49" s="4289"/>
      <c r="BJ49" s="4289"/>
      <c r="BK49" s="4289"/>
      <c r="BL49" s="4289"/>
      <c r="BM49" s="4289"/>
      <c r="BN49" s="4289"/>
      <c r="BO49" s="4289"/>
      <c r="BP49" s="4289"/>
      <c r="BQ49" s="4289"/>
      <c r="BR49" s="4289"/>
      <c r="BS49" s="4289"/>
      <c r="BT49" s="4289"/>
      <c r="BU49" s="1388"/>
    </row>
    <row r="50" spans="1:73" ht="14.1" customHeight="1">
      <c r="A50" s="220"/>
      <c r="B50" s="13"/>
      <c r="D50" s="220"/>
      <c r="F50" s="3358"/>
      <c r="G50" s="3358"/>
      <c r="H50" s="3358"/>
      <c r="I50" s="3358"/>
      <c r="J50" s="3358"/>
      <c r="K50" s="3358"/>
      <c r="L50" s="3358"/>
      <c r="M50" s="3358"/>
      <c r="N50" s="3358"/>
      <c r="O50" s="3358"/>
      <c r="P50" s="3358"/>
      <c r="Q50" s="3358"/>
      <c r="R50" s="3358"/>
      <c r="S50" s="3358"/>
      <c r="T50" s="3358"/>
      <c r="U50" s="3358"/>
      <c r="V50" s="3358"/>
      <c r="W50" s="3358"/>
      <c r="X50" s="3358"/>
      <c r="Y50" s="3358"/>
      <c r="Z50" s="3358"/>
      <c r="AA50" s="3358"/>
      <c r="AB50" s="3358"/>
      <c r="AC50" s="3358"/>
      <c r="AD50" s="3358"/>
      <c r="AE50" s="3358"/>
      <c r="AF50" s="3358"/>
      <c r="AG50" s="3358"/>
      <c r="AH50" s="3358"/>
      <c r="AI50" s="3358"/>
      <c r="AJ50" s="3358"/>
      <c r="AK50" s="230"/>
      <c r="AL50" s="25"/>
      <c r="AO50" s="354"/>
      <c r="AP50" s="4289"/>
      <c r="AQ50" s="4289"/>
      <c r="AR50" s="4289"/>
      <c r="AS50" s="4289"/>
      <c r="AT50" s="4289"/>
      <c r="AU50" s="4289"/>
      <c r="AV50" s="4289"/>
      <c r="AW50" s="4289"/>
      <c r="AX50" s="4289"/>
      <c r="AY50" s="4289"/>
      <c r="AZ50" s="4289"/>
      <c r="BA50" s="4289"/>
      <c r="BB50" s="4289"/>
      <c r="BC50" s="4289"/>
      <c r="BD50" s="4289"/>
      <c r="BE50" s="4289"/>
      <c r="BF50" s="4289"/>
      <c r="BG50" s="4289"/>
      <c r="BH50" s="4289"/>
      <c r="BI50" s="4289"/>
      <c r="BJ50" s="4289"/>
      <c r="BK50" s="4289"/>
      <c r="BL50" s="4289"/>
      <c r="BM50" s="4289"/>
      <c r="BN50" s="4289"/>
      <c r="BO50" s="4289"/>
      <c r="BP50" s="4289"/>
      <c r="BQ50" s="4289"/>
      <c r="BR50" s="4289"/>
      <c r="BS50" s="4289"/>
      <c r="BT50" s="4289"/>
      <c r="BU50" s="1388"/>
    </row>
    <row r="51" spans="1:73" ht="14.1" customHeight="1">
      <c r="A51" s="220"/>
      <c r="B51" s="13"/>
      <c r="D51" s="220"/>
      <c r="F51" s="3358"/>
      <c r="G51" s="3358"/>
      <c r="H51" s="3358"/>
      <c r="I51" s="3358"/>
      <c r="J51" s="3358"/>
      <c r="K51" s="3358"/>
      <c r="L51" s="3358"/>
      <c r="M51" s="3358"/>
      <c r="N51" s="3358"/>
      <c r="O51" s="3358"/>
      <c r="P51" s="3358"/>
      <c r="Q51" s="3358"/>
      <c r="R51" s="3358"/>
      <c r="S51" s="3358"/>
      <c r="T51" s="3358"/>
      <c r="U51" s="3358"/>
      <c r="V51" s="3358"/>
      <c r="W51" s="3358"/>
      <c r="X51" s="3358"/>
      <c r="Y51" s="3358"/>
      <c r="Z51" s="3358"/>
      <c r="AA51" s="3358"/>
      <c r="AB51" s="3358"/>
      <c r="AC51" s="3358"/>
      <c r="AD51" s="3358"/>
      <c r="AE51" s="3358"/>
      <c r="AF51" s="3358"/>
      <c r="AG51" s="3358"/>
      <c r="AH51" s="3358"/>
      <c r="AI51" s="3358"/>
      <c r="AJ51" s="3358"/>
      <c r="AK51" s="230"/>
      <c r="AL51" s="25"/>
      <c r="AO51" s="354"/>
      <c r="AP51" s="4289"/>
      <c r="AQ51" s="4289"/>
      <c r="AR51" s="4289"/>
      <c r="AS51" s="4289"/>
      <c r="AT51" s="4289"/>
      <c r="AU51" s="4289"/>
      <c r="AV51" s="4289"/>
      <c r="AW51" s="4289"/>
      <c r="AX51" s="4289"/>
      <c r="AY51" s="4289"/>
      <c r="AZ51" s="4289"/>
      <c r="BA51" s="4289"/>
      <c r="BB51" s="4289"/>
      <c r="BC51" s="4289"/>
      <c r="BD51" s="4289"/>
      <c r="BE51" s="4289"/>
      <c r="BF51" s="4289"/>
      <c r="BG51" s="4289"/>
      <c r="BH51" s="4289"/>
      <c r="BI51" s="4289"/>
      <c r="BJ51" s="4289"/>
      <c r="BK51" s="4289"/>
      <c r="BL51" s="4289"/>
      <c r="BM51" s="4289"/>
      <c r="BN51" s="4289"/>
      <c r="BO51" s="4289"/>
      <c r="BP51" s="4289"/>
      <c r="BQ51" s="4289"/>
      <c r="BR51" s="4289"/>
      <c r="BS51" s="4289"/>
      <c r="BT51" s="4289"/>
      <c r="BU51" s="1388"/>
    </row>
    <row r="52" spans="1:73" ht="14.1" customHeight="1">
      <c r="A52" s="220"/>
      <c r="B52" s="1400"/>
      <c r="C52" s="1401"/>
      <c r="D52" s="1402"/>
      <c r="E52" s="1402" t="s">
        <v>1738</v>
      </c>
      <c r="F52" s="1402"/>
      <c r="G52" s="1402"/>
      <c r="H52" s="1402"/>
      <c r="I52" s="1402"/>
      <c r="J52" s="1402"/>
      <c r="K52" s="1402"/>
      <c r="L52" s="1402"/>
      <c r="M52" s="1402"/>
      <c r="N52" s="1402"/>
      <c r="O52" s="1402"/>
      <c r="P52" s="1402"/>
      <c r="Q52" s="1402"/>
      <c r="R52" s="1402"/>
      <c r="S52" s="1401"/>
      <c r="T52" s="1402"/>
      <c r="U52" s="1402"/>
      <c r="V52" s="1402"/>
      <c r="W52" s="1402"/>
      <c r="X52" s="1402"/>
      <c r="Y52" s="1402"/>
      <c r="Z52" s="1405"/>
      <c r="AA52" s="1404"/>
      <c r="AB52" s="230"/>
      <c r="AC52" s="230"/>
      <c r="AD52" s="230"/>
      <c r="AE52" s="230"/>
      <c r="AF52" s="230"/>
      <c r="AG52" s="230"/>
      <c r="AH52" s="230"/>
      <c r="AI52" s="230"/>
      <c r="AJ52" s="230"/>
      <c r="AK52" s="230"/>
      <c r="AL52" s="25"/>
      <c r="AO52" s="354"/>
      <c r="AP52" s="4289"/>
      <c r="AQ52" s="4289"/>
      <c r="AR52" s="4289"/>
      <c r="AS52" s="4289"/>
      <c r="AT52" s="4289"/>
      <c r="AU52" s="4289"/>
      <c r="AV52" s="4289"/>
      <c r="AW52" s="4289"/>
      <c r="AX52" s="4289"/>
      <c r="AY52" s="4289"/>
      <c r="AZ52" s="4289"/>
      <c r="BA52" s="4289"/>
      <c r="BB52" s="4289"/>
      <c r="BC52" s="4289"/>
      <c r="BD52" s="4289"/>
      <c r="BE52" s="4289"/>
      <c r="BF52" s="4289"/>
      <c r="BG52" s="4289"/>
      <c r="BH52" s="4289"/>
      <c r="BI52" s="4289"/>
      <c r="BJ52" s="4289"/>
      <c r="BK52" s="4289"/>
      <c r="BL52" s="4289"/>
      <c r="BM52" s="4289"/>
      <c r="BN52" s="4289"/>
      <c r="BO52" s="4289"/>
      <c r="BP52" s="4289"/>
      <c r="BQ52" s="4289"/>
      <c r="BR52" s="4289"/>
      <c r="BS52" s="4289"/>
      <c r="BT52" s="4289"/>
      <c r="BU52" s="1388"/>
    </row>
    <row r="53" spans="1:73" ht="14.1" customHeight="1">
      <c r="A53" s="220"/>
      <c r="B53" s="1400"/>
      <c r="C53" s="1401"/>
      <c r="D53" s="1402"/>
      <c r="E53" s="1396" t="s">
        <v>1739</v>
      </c>
      <c r="F53" s="1406" t="s">
        <v>911</v>
      </c>
      <c r="G53" s="1406"/>
      <c r="H53" s="1407"/>
      <c r="I53" s="1407"/>
      <c r="J53" s="1408" t="s">
        <v>99</v>
      </c>
      <c r="K53" s="1407"/>
      <c r="L53" s="1407"/>
      <c r="M53" s="1408" t="s">
        <v>28</v>
      </c>
      <c r="N53" s="1401" t="s">
        <v>1740</v>
      </c>
      <c r="O53" s="4532"/>
      <c r="P53" s="4532"/>
      <c r="Q53" s="4533"/>
      <c r="R53" s="4533"/>
      <c r="S53" s="1401"/>
      <c r="T53" s="1402"/>
      <c r="U53" s="1402"/>
      <c r="V53" s="1402"/>
      <c r="W53" s="1402"/>
      <c r="X53" s="1402"/>
      <c r="Y53" s="1402"/>
      <c r="Z53" s="1405"/>
      <c r="AA53" s="1404"/>
      <c r="AB53" s="230"/>
      <c r="AC53" s="230"/>
      <c r="AD53" s="230"/>
      <c r="AE53" s="230"/>
      <c r="AF53" s="230"/>
      <c r="AG53" s="230"/>
      <c r="AH53" s="230"/>
      <c r="AI53" s="230"/>
      <c r="AJ53" s="230"/>
      <c r="AK53" s="230"/>
      <c r="AL53" s="25"/>
      <c r="AO53" s="354"/>
      <c r="AP53" s="4289"/>
      <c r="AQ53" s="4289"/>
      <c r="AR53" s="4289"/>
      <c r="AS53" s="4289"/>
      <c r="AT53" s="4289"/>
      <c r="AU53" s="4289"/>
      <c r="AV53" s="4289"/>
      <c r="AW53" s="4289"/>
      <c r="AX53" s="4289"/>
      <c r="AY53" s="4289"/>
      <c r="AZ53" s="4289"/>
      <c r="BA53" s="4289"/>
      <c r="BB53" s="4289"/>
      <c r="BC53" s="4289"/>
      <c r="BD53" s="4289"/>
      <c r="BE53" s="4289"/>
      <c r="BF53" s="4289"/>
      <c r="BG53" s="4289"/>
      <c r="BH53" s="4289"/>
      <c r="BI53" s="4289"/>
      <c r="BJ53" s="4289"/>
      <c r="BK53" s="4289"/>
      <c r="BL53" s="4289"/>
      <c r="BM53" s="4289"/>
      <c r="BN53" s="4289"/>
      <c r="BO53" s="4289"/>
      <c r="BP53" s="4289"/>
      <c r="BQ53" s="4289"/>
      <c r="BR53" s="4289"/>
      <c r="BS53" s="4289"/>
      <c r="BT53" s="4289"/>
      <c r="BU53" s="1388"/>
    </row>
    <row r="54" spans="1:73" ht="14.1" customHeight="1">
      <c r="A54" s="220"/>
      <c r="B54" s="1400"/>
      <c r="Z54" s="1405"/>
      <c r="AA54" s="1404" t="s">
        <v>127</v>
      </c>
      <c r="AB54" s="4534" t="s">
        <v>1333</v>
      </c>
      <c r="AC54" s="4534"/>
      <c r="AD54" s="4534"/>
      <c r="AE54" s="4534"/>
      <c r="AF54" s="4534"/>
      <c r="AG54" s="4534"/>
      <c r="AH54" s="4534"/>
      <c r="AI54" s="4534"/>
      <c r="AJ54" s="4534"/>
      <c r="AK54" s="4534"/>
      <c r="AL54" s="25"/>
      <c r="AO54" s="354"/>
      <c r="AP54" s="4289"/>
      <c r="AQ54" s="4289"/>
      <c r="AR54" s="4289"/>
      <c r="AS54" s="4289"/>
      <c r="AT54" s="4289"/>
      <c r="AU54" s="4289"/>
      <c r="AV54" s="4289"/>
      <c r="AW54" s="4289"/>
      <c r="AX54" s="4289"/>
      <c r="AY54" s="4289"/>
      <c r="AZ54" s="4289"/>
      <c r="BA54" s="4289"/>
      <c r="BB54" s="4289"/>
      <c r="BC54" s="4289"/>
      <c r="BD54" s="4289"/>
      <c r="BE54" s="4289"/>
      <c r="BF54" s="4289"/>
      <c r="BG54" s="4289"/>
      <c r="BH54" s="4289"/>
      <c r="BI54" s="4289"/>
      <c r="BJ54" s="4289"/>
      <c r="BK54" s="4289"/>
      <c r="BL54" s="4289"/>
      <c r="BM54" s="4289"/>
      <c r="BN54" s="4289"/>
      <c r="BO54" s="4289"/>
      <c r="BP54" s="4289"/>
      <c r="BQ54" s="4289"/>
      <c r="BR54" s="4289"/>
      <c r="BS54" s="4289"/>
      <c r="BT54" s="4289"/>
      <c r="BU54" s="1388"/>
    </row>
    <row r="55" spans="1:73" ht="14.1" customHeight="1">
      <c r="A55" s="220"/>
      <c r="B55" s="4535" t="s">
        <v>455</v>
      </c>
      <c r="C55" s="4536"/>
      <c r="D55" s="1763" t="s">
        <v>1340</v>
      </c>
      <c r="E55" s="1763"/>
      <c r="F55" s="1763"/>
      <c r="G55" s="1763"/>
      <c r="H55" s="1763"/>
      <c r="I55" s="1763"/>
      <c r="J55" s="1763"/>
      <c r="K55" s="1763"/>
      <c r="L55" s="1763"/>
      <c r="M55" s="1763"/>
      <c r="N55" s="1763"/>
      <c r="O55" s="1763"/>
      <c r="P55" s="1763"/>
      <c r="Q55" s="1763"/>
      <c r="R55" s="1763"/>
      <c r="S55" s="1763"/>
      <c r="T55" s="1763"/>
      <c r="U55" s="1763"/>
      <c r="V55" s="1763"/>
      <c r="W55" s="1763"/>
      <c r="X55" s="1763"/>
      <c r="Y55" s="1763"/>
      <c r="Z55" s="1405"/>
      <c r="AA55" s="1404"/>
      <c r="AB55" s="4534"/>
      <c r="AC55" s="4534"/>
      <c r="AD55" s="4534"/>
      <c r="AE55" s="4534"/>
      <c r="AF55" s="4534"/>
      <c r="AG55" s="4534"/>
      <c r="AH55" s="4534"/>
      <c r="AI55" s="4534"/>
      <c r="AJ55" s="4534"/>
      <c r="AK55" s="4534"/>
      <c r="AL55" s="25"/>
      <c r="AO55" s="1414"/>
      <c r="AP55" s="1415"/>
      <c r="AQ55" s="1415"/>
      <c r="AR55" s="1415"/>
      <c r="AS55" s="1415"/>
      <c r="AT55" s="1415"/>
      <c r="AU55" s="1415"/>
      <c r="AV55" s="1415"/>
      <c r="AW55" s="1415"/>
      <c r="AX55" s="1415"/>
      <c r="AY55" s="1415"/>
      <c r="AZ55" s="1415"/>
      <c r="BA55" s="1415"/>
      <c r="BB55" s="1415"/>
      <c r="BC55" s="1415"/>
      <c r="BD55" s="1415"/>
      <c r="BE55" s="1415"/>
      <c r="BF55" s="1415"/>
      <c r="BG55" s="1415"/>
      <c r="BH55" s="1415"/>
      <c r="BI55" s="1415"/>
      <c r="BJ55" s="1415"/>
      <c r="BK55" s="1415"/>
      <c r="BL55" s="1415"/>
      <c r="BM55" s="1415"/>
      <c r="BN55" s="1415"/>
      <c r="BO55" s="1415"/>
      <c r="BP55" s="1415"/>
      <c r="BQ55" s="1415"/>
      <c r="BR55" s="1415"/>
      <c r="BS55" s="1415"/>
      <c r="BT55" s="1415"/>
      <c r="BU55" s="1416"/>
    </row>
    <row r="56" spans="1:73" ht="13.5" customHeight="1">
      <c r="B56" s="1410"/>
      <c r="C56" s="1411"/>
      <c r="D56" s="1763"/>
      <c r="E56" s="1763"/>
      <c r="F56" s="1763"/>
      <c r="G56" s="1763"/>
      <c r="H56" s="1763"/>
      <c r="I56" s="1763"/>
      <c r="J56" s="1763"/>
      <c r="K56" s="1763"/>
      <c r="L56" s="1763"/>
      <c r="M56" s="1763"/>
      <c r="N56" s="1763"/>
      <c r="O56" s="1763"/>
      <c r="P56" s="1763"/>
      <c r="Q56" s="1763"/>
      <c r="R56" s="1763"/>
      <c r="S56" s="1763"/>
      <c r="T56" s="1763"/>
      <c r="U56" s="1763"/>
      <c r="V56" s="1763"/>
      <c r="W56" s="1763"/>
      <c r="X56" s="1763"/>
      <c r="Y56" s="1763"/>
      <c r="Z56" s="1412"/>
      <c r="AA56" s="1413"/>
      <c r="AB56" s="4534"/>
      <c r="AC56" s="4534"/>
      <c r="AD56" s="4534"/>
      <c r="AE56" s="4534"/>
      <c r="AF56" s="4534"/>
      <c r="AG56" s="4534"/>
      <c r="AH56" s="4534"/>
      <c r="AI56" s="4534"/>
      <c r="AJ56" s="4534"/>
      <c r="AK56" s="4534"/>
      <c r="AL56" s="15"/>
    </row>
    <row r="57" spans="1:73" ht="13.5" customHeight="1">
      <c r="B57" s="1410"/>
      <c r="C57" s="1411"/>
      <c r="D57" s="1763"/>
      <c r="E57" s="1763"/>
      <c r="F57" s="1763"/>
      <c r="G57" s="1763"/>
      <c r="H57" s="1763"/>
      <c r="I57" s="1763"/>
      <c r="J57" s="1763"/>
      <c r="K57" s="1763"/>
      <c r="L57" s="1763"/>
      <c r="M57" s="1763"/>
      <c r="N57" s="1763"/>
      <c r="O57" s="1763"/>
      <c r="P57" s="1763"/>
      <c r="Q57" s="1763"/>
      <c r="R57" s="1763"/>
      <c r="S57" s="1763"/>
      <c r="T57" s="1763"/>
      <c r="U57" s="1763"/>
      <c r="V57" s="1763"/>
      <c r="W57" s="1763"/>
      <c r="X57" s="1763"/>
      <c r="Y57" s="1763"/>
      <c r="Z57" s="1401"/>
      <c r="AA57" s="1413"/>
      <c r="AB57" s="1409"/>
      <c r="AC57" s="1409"/>
      <c r="AD57" s="1409"/>
      <c r="AE57" s="1409"/>
      <c r="AF57" s="1409"/>
      <c r="AG57" s="1409"/>
      <c r="AH57" s="1409"/>
      <c r="AI57" s="1409"/>
      <c r="AJ57" s="1409"/>
      <c r="AK57" s="1409"/>
      <c r="AL57" s="15"/>
    </row>
    <row r="58" spans="1:73" ht="13.5" customHeight="1">
      <c r="B58" s="1410"/>
      <c r="C58" s="1411"/>
      <c r="D58" s="1402" t="s">
        <v>1736</v>
      </c>
      <c r="E58" s="144"/>
      <c r="F58" s="144"/>
      <c r="G58" s="144"/>
      <c r="H58" s="144"/>
      <c r="I58" s="1401"/>
      <c r="J58" s="1402" t="s">
        <v>1741</v>
      </c>
      <c r="K58" s="1401"/>
      <c r="L58" s="1401"/>
      <c r="N58" s="1396" t="s">
        <v>1739</v>
      </c>
      <c r="O58" s="4543" t="s">
        <v>142</v>
      </c>
      <c r="P58" s="4543"/>
      <c r="Q58" s="1407"/>
      <c r="R58" s="1407"/>
      <c r="S58" s="1408" t="s">
        <v>99</v>
      </c>
      <c r="T58" s="1407"/>
      <c r="U58" s="1407"/>
      <c r="V58" s="1408" t="s">
        <v>28</v>
      </c>
      <c r="W58" s="1401" t="s">
        <v>1740</v>
      </c>
      <c r="X58" s="144"/>
      <c r="Y58" s="144"/>
      <c r="Z58" s="1401"/>
      <c r="AA58" s="1413"/>
      <c r="AB58" s="1409"/>
      <c r="AC58" s="1409"/>
      <c r="AD58" s="1409"/>
      <c r="AE58" s="1409"/>
      <c r="AF58" s="1409"/>
      <c r="AG58" s="1409"/>
      <c r="AH58" s="1409"/>
      <c r="AI58" s="1409"/>
      <c r="AJ58" s="1409"/>
      <c r="AK58" s="1409"/>
      <c r="AL58" s="15"/>
    </row>
    <row r="59" spans="1:73" ht="13.5" customHeight="1">
      <c r="B59" s="1410"/>
      <c r="C59" s="1411"/>
      <c r="D59" s="1402" t="s">
        <v>1742</v>
      </c>
      <c r="E59" s="144"/>
      <c r="F59" s="144"/>
      <c r="G59" s="144"/>
      <c r="H59" s="144"/>
      <c r="I59" s="144"/>
      <c r="J59" s="1402" t="s">
        <v>1743</v>
      </c>
      <c r="K59" s="1402"/>
      <c r="L59" s="1402"/>
      <c r="M59" s="1402"/>
      <c r="N59" s="1402"/>
      <c r="O59" s="1402"/>
      <c r="P59" s="1402"/>
      <c r="Q59" s="1402"/>
      <c r="R59" s="1402"/>
      <c r="S59" s="1402"/>
      <c r="T59" s="1402"/>
      <c r="U59" s="1402"/>
      <c r="V59" s="1402"/>
      <c r="W59" s="1402"/>
      <c r="X59" s="1402"/>
      <c r="Y59" s="1402"/>
      <c r="Z59" s="1402"/>
      <c r="AA59" s="1413"/>
      <c r="AB59" s="1409"/>
      <c r="AC59" s="1409"/>
      <c r="AD59" s="1409"/>
      <c r="AE59" s="1409"/>
      <c r="AF59" s="1409"/>
      <c r="AG59" s="1409"/>
      <c r="AH59" s="1409"/>
      <c r="AI59" s="1409"/>
      <c r="AJ59" s="1409"/>
      <c r="AK59" s="1409"/>
      <c r="AL59" s="15"/>
    </row>
    <row r="60" spans="1:73" ht="13.5" customHeight="1">
      <c r="B60" s="1410"/>
      <c r="C60" s="1411"/>
      <c r="D60" s="144"/>
      <c r="E60" s="144"/>
      <c r="F60" s="144"/>
      <c r="G60" s="144"/>
      <c r="H60" s="144"/>
      <c r="I60" s="144"/>
      <c r="J60" s="144"/>
      <c r="K60" s="144"/>
      <c r="L60" s="144"/>
      <c r="M60" s="144"/>
      <c r="N60" s="144"/>
      <c r="O60" s="144"/>
      <c r="P60" s="144"/>
      <c r="Q60" s="144"/>
      <c r="R60" s="144"/>
      <c r="S60" s="144"/>
      <c r="T60" s="144"/>
      <c r="U60" s="144"/>
      <c r="V60" s="144"/>
      <c r="W60" s="144"/>
      <c r="X60" s="144"/>
      <c r="Y60" s="144"/>
      <c r="Z60" s="1401"/>
      <c r="AA60" s="1413"/>
      <c r="AB60" s="1409"/>
      <c r="AC60" s="1409"/>
      <c r="AD60" s="1409"/>
      <c r="AE60" s="1409"/>
      <c r="AF60" s="1409"/>
      <c r="AG60" s="1409"/>
      <c r="AH60" s="1409"/>
      <c r="AI60" s="1409"/>
      <c r="AJ60" s="1409"/>
      <c r="AK60" s="1409"/>
      <c r="AL60" s="15"/>
    </row>
    <row r="61" spans="1:73" ht="13.5" customHeight="1">
      <c r="B61" s="1410"/>
      <c r="C61" s="1411"/>
      <c r="D61" s="144"/>
      <c r="E61" s="144"/>
      <c r="F61" s="144"/>
      <c r="G61" s="144"/>
      <c r="H61" s="144"/>
      <c r="I61" s="144"/>
      <c r="J61" s="144"/>
      <c r="K61" s="144"/>
      <c r="L61" s="144"/>
      <c r="M61" s="144"/>
      <c r="N61" s="144"/>
      <c r="O61" s="144"/>
      <c r="P61" s="144"/>
      <c r="Q61" s="144"/>
      <c r="R61" s="144"/>
      <c r="S61" s="144"/>
      <c r="T61" s="144"/>
      <c r="U61" s="144"/>
      <c r="V61" s="144"/>
      <c r="W61" s="144"/>
      <c r="X61" s="144"/>
      <c r="Y61" s="144"/>
      <c r="Z61" s="1401"/>
      <c r="AA61" s="1413"/>
      <c r="AB61" s="1409"/>
      <c r="AC61" s="1409"/>
      <c r="AD61" s="1409"/>
      <c r="AE61" s="1409"/>
      <c r="AF61" s="1409"/>
      <c r="AG61" s="1409"/>
      <c r="AH61" s="1409"/>
      <c r="AI61" s="1409"/>
      <c r="AJ61" s="1409"/>
      <c r="AK61" s="1409"/>
      <c r="AL61" s="15"/>
    </row>
    <row r="62" spans="1:73" ht="14.1" customHeight="1" thickBot="1">
      <c r="B62" s="1417"/>
      <c r="C62" s="1418"/>
      <c r="D62" s="1418"/>
      <c r="E62" s="1418"/>
      <c r="F62" s="1418"/>
      <c r="G62" s="1418"/>
      <c r="H62" s="1418"/>
      <c r="I62" s="1418"/>
      <c r="J62" s="1418"/>
      <c r="K62" s="1418"/>
      <c r="L62" s="1418"/>
      <c r="M62" s="1418"/>
      <c r="N62" s="1418"/>
      <c r="O62" s="1418"/>
      <c r="P62" s="1418"/>
      <c r="Q62" s="1418"/>
      <c r="R62" s="1418"/>
      <c r="S62" s="1418"/>
      <c r="T62" s="1418"/>
      <c r="U62" s="1418"/>
      <c r="V62" s="1418"/>
      <c r="W62" s="1418"/>
      <c r="X62" s="1418"/>
      <c r="Y62" s="1418"/>
      <c r="Z62" s="1418"/>
      <c r="AA62" s="153"/>
      <c r="AB62" s="7"/>
      <c r="AC62" s="7"/>
      <c r="AD62" s="7"/>
      <c r="AE62" s="7"/>
      <c r="AF62" s="7"/>
      <c r="AG62" s="7"/>
      <c r="AH62" s="7"/>
      <c r="AI62" s="7"/>
      <c r="AJ62" s="7"/>
      <c r="AK62" s="7"/>
      <c r="AL62" s="146"/>
    </row>
    <row r="63" spans="1:73" ht="9.75" customHeight="1"/>
    <row r="73" spans="1:1">
      <c r="A73" s="220"/>
    </row>
    <row r="75" spans="1:1" ht="14.1" customHeight="1"/>
  </sheetData>
  <mergeCells count="60">
    <mergeCell ref="O58:P58"/>
    <mergeCell ref="A1:AL1"/>
    <mergeCell ref="B3:Z3"/>
    <mergeCell ref="AA3:AL3"/>
    <mergeCell ref="C5:Y5"/>
    <mergeCell ref="B6:C6"/>
    <mergeCell ref="D6:Y7"/>
    <mergeCell ref="AB6:AK7"/>
    <mergeCell ref="AB8:AK13"/>
    <mergeCell ref="B9:C9"/>
    <mergeCell ref="D9:Y12"/>
    <mergeCell ref="B12:C12"/>
    <mergeCell ref="B14:C14"/>
    <mergeCell ref="D14:Y14"/>
    <mergeCell ref="AB14:AK16"/>
    <mergeCell ref="F16:L16"/>
    <mergeCell ref="M16:N16"/>
    <mergeCell ref="P16:Q16"/>
    <mergeCell ref="S16:T16"/>
    <mergeCell ref="AP18:BT29"/>
    <mergeCell ref="AB17:AK18"/>
    <mergeCell ref="E18:Y18"/>
    <mergeCell ref="F19:AJ20"/>
    <mergeCell ref="B22:C22"/>
    <mergeCell ref="D22:Y23"/>
    <mergeCell ref="AB22:AK23"/>
    <mergeCell ref="E24:Y24"/>
    <mergeCell ref="F25:AJ26"/>
    <mergeCell ref="B28:C28"/>
    <mergeCell ref="D28:Y29"/>
    <mergeCell ref="AB28:AK31"/>
    <mergeCell ref="B31:C31"/>
    <mergeCell ref="D31:Y32"/>
    <mergeCell ref="AB32:AK33"/>
    <mergeCell ref="H33:I33"/>
    <mergeCell ref="J33:K33"/>
    <mergeCell ref="M33:N33"/>
    <mergeCell ref="O33:P33"/>
    <mergeCell ref="B55:C55"/>
    <mergeCell ref="AB34:AK34"/>
    <mergeCell ref="E35:Y35"/>
    <mergeCell ref="AB35:AK35"/>
    <mergeCell ref="AP31:BT33"/>
    <mergeCell ref="F36:AJ37"/>
    <mergeCell ref="D55:Y57"/>
    <mergeCell ref="C39:Y39"/>
    <mergeCell ref="B40:C40"/>
    <mergeCell ref="D40:Y41"/>
    <mergeCell ref="AB40:AK48"/>
    <mergeCell ref="B43:C43"/>
    <mergeCell ref="D43:Y44"/>
    <mergeCell ref="AO40:BU40"/>
    <mergeCell ref="B46:C46"/>
    <mergeCell ref="AP35:BT38"/>
    <mergeCell ref="D46:Y47"/>
    <mergeCell ref="AP43:BT54"/>
    <mergeCell ref="F50:AJ51"/>
    <mergeCell ref="O53:P53"/>
    <mergeCell ref="Q53:R53"/>
    <mergeCell ref="AB54:AK56"/>
  </mergeCells>
  <phoneticPr fontId="4"/>
  <conditionalFormatting sqref="F19">
    <cfRule type="containsBlanks" dxfId="33" priority="1">
      <formula>LEN(TRIM(F19))=0</formula>
    </cfRule>
  </conditionalFormatting>
  <conditionalFormatting sqref="F25">
    <cfRule type="containsBlanks" dxfId="32" priority="10">
      <formula>LEN(TRIM(F25))=0</formula>
    </cfRule>
  </conditionalFormatting>
  <conditionalFormatting sqref="F36">
    <cfRule type="containsBlanks" dxfId="31" priority="7">
      <formula>LEN(TRIM(F36))=0</formula>
    </cfRule>
  </conditionalFormatting>
  <conditionalFormatting sqref="F50">
    <cfRule type="containsBlanks" dxfId="30" priority="4">
      <formula>LEN(TRIM(F50))=0</formula>
    </cfRule>
  </conditionalFormatting>
  <conditionalFormatting sqref="F53:G53">
    <cfRule type="containsBlanks" dxfId="29" priority="6">
      <formula>LEN(TRIM(F53))=0</formula>
    </cfRule>
  </conditionalFormatting>
  <conditionalFormatting sqref="H33:I33">
    <cfRule type="containsBlanks" dxfId="28" priority="9">
      <formula>LEN(TRIM(H33))=0</formula>
    </cfRule>
  </conditionalFormatting>
  <conditionalFormatting sqref="H53:I53 K53:L53">
    <cfRule type="containsBlanks" dxfId="27" priority="5">
      <formula>LEN(TRIM(H53))=0</formula>
    </cfRule>
  </conditionalFormatting>
  <conditionalFormatting sqref="J33:K33 M33:N33">
    <cfRule type="containsBlanks" dxfId="26" priority="8">
      <formula>LEN(TRIM(J33))=0</formula>
    </cfRule>
  </conditionalFormatting>
  <conditionalFormatting sqref="M16 P16 S16">
    <cfRule type="containsBlanks" dxfId="25" priority="11">
      <formula>LEN(TRIM(M16))=0</formula>
    </cfRule>
  </conditionalFormatting>
  <conditionalFormatting sqref="O58">
    <cfRule type="containsBlanks" dxfId="24" priority="3">
      <formula>LEN(TRIM(O58))=0</formula>
    </cfRule>
  </conditionalFormatting>
  <conditionalFormatting sqref="Q58:R58 T58:U58">
    <cfRule type="containsBlanks" dxfId="23" priority="2">
      <formula>LEN(TRIM(Q58))=0</formula>
    </cfRule>
  </conditionalFormatting>
  <dataValidations count="1">
    <dataValidation type="list" allowBlank="1" showInputMessage="1" showErrorMessage="1" sqref="H33:I33 F53:G53 O58" xr:uid="{5B882BA1-E4CB-44B9-B5E0-88A252532D6D}">
      <formula1>"　,平成,令和"</formula1>
    </dataValidation>
  </dataValidations>
  <printOptions horizontalCentered="1"/>
  <pageMargins left="0.70866141732283472" right="0.31496062992125984" top="0.39370078740157483" bottom="0.39370078740157483" header="0.39370078740157483" footer="0.51181102362204722"/>
  <pageSetup paperSize="9" scale="97" orientation="portrait" cellComments="asDisplayed"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449985" r:id="rId4" name="Check Box 1">
              <controlPr defaultSize="0" autoFill="0" autoLine="0" autoPict="0">
                <anchor moveWithCells="1">
                  <from>
                    <xdr:col>2</xdr:col>
                    <xdr:colOff>123825</xdr:colOff>
                    <xdr:row>14</xdr:row>
                    <xdr:rowOff>161925</xdr:rowOff>
                  </from>
                  <to>
                    <xdr:col>5</xdr:col>
                    <xdr:colOff>142875</xdr:colOff>
                    <xdr:row>16</xdr:row>
                    <xdr:rowOff>19050</xdr:rowOff>
                  </to>
                </anchor>
              </controlPr>
            </control>
          </mc:Choice>
        </mc:AlternateContent>
        <mc:AlternateContent xmlns:mc="http://schemas.openxmlformats.org/markup-compatibility/2006">
          <mc:Choice Requires="x14">
            <control shapeId="1449986" r:id="rId5" name="Check Box 2">
              <controlPr defaultSize="0" autoFill="0" autoLine="0" autoPict="0">
                <anchor moveWithCells="1">
                  <from>
                    <xdr:col>21</xdr:col>
                    <xdr:colOff>152400</xdr:colOff>
                    <xdr:row>14</xdr:row>
                    <xdr:rowOff>161925</xdr:rowOff>
                  </from>
                  <to>
                    <xdr:col>26</xdr:col>
                    <xdr:colOff>47625</xdr:colOff>
                    <xdr:row>16</xdr:row>
                    <xdr:rowOff>19050</xdr:rowOff>
                  </to>
                </anchor>
              </controlPr>
            </control>
          </mc:Choice>
        </mc:AlternateContent>
        <mc:AlternateContent xmlns:mc="http://schemas.openxmlformats.org/markup-compatibility/2006">
          <mc:Choice Requires="x14">
            <control shapeId="1449987" r:id="rId6" name="Check Box 3">
              <controlPr defaultSize="0" autoFill="0" autoLine="0" autoPict="0">
                <anchor moveWithCells="1">
                  <from>
                    <xdr:col>17</xdr:col>
                    <xdr:colOff>161925</xdr:colOff>
                    <xdr:row>22</xdr:row>
                    <xdr:rowOff>0</xdr:rowOff>
                  </from>
                  <to>
                    <xdr:col>20</xdr:col>
                    <xdr:colOff>180975</xdr:colOff>
                    <xdr:row>23</xdr:row>
                    <xdr:rowOff>9525</xdr:rowOff>
                  </to>
                </anchor>
              </controlPr>
            </control>
          </mc:Choice>
        </mc:AlternateContent>
        <mc:AlternateContent xmlns:mc="http://schemas.openxmlformats.org/markup-compatibility/2006">
          <mc:Choice Requires="x14">
            <control shapeId="1449988" r:id="rId7" name="Check Box 4">
              <controlPr defaultSize="0" autoFill="0" autoLine="0" autoPict="0">
                <anchor moveWithCells="1">
                  <from>
                    <xdr:col>21</xdr:col>
                    <xdr:colOff>38100</xdr:colOff>
                    <xdr:row>22</xdr:row>
                    <xdr:rowOff>0</xdr:rowOff>
                  </from>
                  <to>
                    <xdr:col>24</xdr:col>
                    <xdr:colOff>57150</xdr:colOff>
                    <xdr:row>23</xdr:row>
                    <xdr:rowOff>0</xdr:rowOff>
                  </to>
                </anchor>
              </controlPr>
            </control>
          </mc:Choice>
        </mc:AlternateContent>
        <mc:AlternateContent xmlns:mc="http://schemas.openxmlformats.org/markup-compatibility/2006">
          <mc:Choice Requires="x14">
            <control shapeId="1449989" r:id="rId8" name="Check Box 7">
              <controlPr defaultSize="0" autoFill="0" autoLine="0" autoPict="0">
                <anchor moveWithCells="1">
                  <from>
                    <xdr:col>2</xdr:col>
                    <xdr:colOff>161925</xdr:colOff>
                    <xdr:row>31</xdr:row>
                    <xdr:rowOff>171450</xdr:rowOff>
                  </from>
                  <to>
                    <xdr:col>6</xdr:col>
                    <xdr:colOff>104775</xdr:colOff>
                    <xdr:row>33</xdr:row>
                    <xdr:rowOff>9525</xdr:rowOff>
                  </to>
                </anchor>
              </controlPr>
            </control>
          </mc:Choice>
        </mc:AlternateContent>
        <mc:AlternateContent xmlns:mc="http://schemas.openxmlformats.org/markup-compatibility/2006">
          <mc:Choice Requires="x14">
            <control shapeId="1449990" r:id="rId9" name="Check Box 8">
              <controlPr defaultSize="0" autoFill="0" autoLine="0" autoPict="0">
                <anchor moveWithCells="1">
                  <from>
                    <xdr:col>17</xdr:col>
                    <xdr:colOff>114300</xdr:colOff>
                    <xdr:row>31</xdr:row>
                    <xdr:rowOff>161925</xdr:rowOff>
                  </from>
                  <to>
                    <xdr:col>21</xdr:col>
                    <xdr:colOff>66675</xdr:colOff>
                    <xdr:row>32</xdr:row>
                    <xdr:rowOff>171450</xdr:rowOff>
                  </to>
                </anchor>
              </controlPr>
            </control>
          </mc:Choice>
        </mc:AlternateContent>
        <mc:AlternateContent xmlns:mc="http://schemas.openxmlformats.org/markup-compatibility/2006">
          <mc:Choice Requires="x14">
            <control shapeId="1449991" r:id="rId10" name="Check Box 23">
              <controlPr defaultSize="0" autoFill="0" autoLine="0" autoPict="0">
                <anchor moveWithCells="1">
                  <from>
                    <xdr:col>21</xdr:col>
                    <xdr:colOff>142875</xdr:colOff>
                    <xdr:row>31</xdr:row>
                    <xdr:rowOff>161925</xdr:rowOff>
                  </from>
                  <to>
                    <xdr:col>25</xdr:col>
                    <xdr:colOff>95250</xdr:colOff>
                    <xdr:row>32</xdr:row>
                    <xdr:rowOff>171450</xdr:rowOff>
                  </to>
                </anchor>
              </controlPr>
            </control>
          </mc:Choice>
        </mc:AlternateContent>
        <mc:AlternateContent xmlns:mc="http://schemas.openxmlformats.org/markup-compatibility/2006">
          <mc:Choice Requires="x14">
            <control shapeId="1449992" r:id="rId11" name="Check Box 8">
              <controlPr defaultSize="0" autoFill="0" autoLine="0" autoPict="0">
                <anchor moveWithCells="1">
                  <from>
                    <xdr:col>17</xdr:col>
                    <xdr:colOff>152400</xdr:colOff>
                    <xdr:row>27</xdr:row>
                    <xdr:rowOff>152400</xdr:rowOff>
                  </from>
                  <to>
                    <xdr:col>20</xdr:col>
                    <xdr:colOff>171450</xdr:colOff>
                    <xdr:row>29</xdr:row>
                    <xdr:rowOff>66675</xdr:rowOff>
                  </to>
                </anchor>
              </controlPr>
            </control>
          </mc:Choice>
        </mc:AlternateContent>
        <mc:AlternateContent xmlns:mc="http://schemas.openxmlformats.org/markup-compatibility/2006">
          <mc:Choice Requires="x14">
            <control shapeId="1449993" r:id="rId12" name="Check Box 9">
              <controlPr defaultSize="0" autoFill="0" autoLine="0" autoPict="0">
                <anchor moveWithCells="1">
                  <from>
                    <xdr:col>21</xdr:col>
                    <xdr:colOff>28575</xdr:colOff>
                    <xdr:row>27</xdr:row>
                    <xdr:rowOff>152400</xdr:rowOff>
                  </from>
                  <to>
                    <xdr:col>24</xdr:col>
                    <xdr:colOff>47625</xdr:colOff>
                    <xdr:row>29</xdr:row>
                    <xdr:rowOff>57150</xdr:rowOff>
                  </to>
                </anchor>
              </controlPr>
            </control>
          </mc:Choice>
        </mc:AlternateContent>
        <mc:AlternateContent xmlns:mc="http://schemas.openxmlformats.org/markup-compatibility/2006">
          <mc:Choice Requires="x14">
            <control shapeId="1449994" r:id="rId13" name="Check Box 10">
              <controlPr defaultSize="0" autoFill="0" autoLine="0" autoPict="0">
                <anchor moveWithCells="1" sizeWithCells="1">
                  <from>
                    <xdr:col>18</xdr:col>
                    <xdr:colOff>161925</xdr:colOff>
                    <xdr:row>6</xdr:row>
                    <xdr:rowOff>0</xdr:rowOff>
                  </from>
                  <to>
                    <xdr:col>21</xdr:col>
                    <xdr:colOff>180975</xdr:colOff>
                    <xdr:row>7</xdr:row>
                    <xdr:rowOff>28575</xdr:rowOff>
                  </to>
                </anchor>
              </controlPr>
            </control>
          </mc:Choice>
        </mc:AlternateContent>
        <mc:AlternateContent xmlns:mc="http://schemas.openxmlformats.org/markup-compatibility/2006">
          <mc:Choice Requires="x14">
            <control shapeId="1449995" r:id="rId14" name="Check Box 11">
              <controlPr defaultSize="0" autoFill="0" autoLine="0" autoPict="0">
                <anchor moveWithCells="1" sizeWithCells="1">
                  <from>
                    <xdr:col>22</xdr:col>
                    <xdr:colOff>38100</xdr:colOff>
                    <xdr:row>6</xdr:row>
                    <xdr:rowOff>0</xdr:rowOff>
                  </from>
                  <to>
                    <xdr:col>25</xdr:col>
                    <xdr:colOff>57150</xdr:colOff>
                    <xdr:row>7</xdr:row>
                    <xdr:rowOff>19050</xdr:rowOff>
                  </to>
                </anchor>
              </controlPr>
            </control>
          </mc:Choice>
        </mc:AlternateContent>
        <mc:AlternateContent xmlns:mc="http://schemas.openxmlformats.org/markup-compatibility/2006">
          <mc:Choice Requires="x14">
            <control shapeId="1449996" r:id="rId15" name="Check Box 12">
              <controlPr defaultSize="0" autoFill="0" autoLine="0" autoPict="0">
                <anchor moveWithCells="1" sizeWithCells="1">
                  <from>
                    <xdr:col>18</xdr:col>
                    <xdr:colOff>161925</xdr:colOff>
                    <xdr:row>10</xdr:row>
                    <xdr:rowOff>152400</xdr:rowOff>
                  </from>
                  <to>
                    <xdr:col>21</xdr:col>
                    <xdr:colOff>180975</xdr:colOff>
                    <xdr:row>12</xdr:row>
                    <xdr:rowOff>9525</xdr:rowOff>
                  </to>
                </anchor>
              </controlPr>
            </control>
          </mc:Choice>
        </mc:AlternateContent>
        <mc:AlternateContent xmlns:mc="http://schemas.openxmlformats.org/markup-compatibility/2006">
          <mc:Choice Requires="x14">
            <control shapeId="1449997" r:id="rId16" name="Check Box 13">
              <controlPr defaultSize="0" autoFill="0" autoLine="0" autoPict="0">
                <anchor moveWithCells="1" sizeWithCells="1">
                  <from>
                    <xdr:col>22</xdr:col>
                    <xdr:colOff>38100</xdr:colOff>
                    <xdr:row>10</xdr:row>
                    <xdr:rowOff>152400</xdr:rowOff>
                  </from>
                  <to>
                    <xdr:col>25</xdr:col>
                    <xdr:colOff>57150</xdr:colOff>
                    <xdr:row>12</xdr:row>
                    <xdr:rowOff>0</xdr:rowOff>
                  </to>
                </anchor>
              </controlPr>
            </control>
          </mc:Choice>
        </mc:AlternateContent>
        <mc:AlternateContent xmlns:mc="http://schemas.openxmlformats.org/markup-compatibility/2006">
          <mc:Choice Requires="x14">
            <control shapeId="1449998" r:id="rId17" name="Check Box 14">
              <controlPr defaultSize="0" autoFill="0" autoLine="0" autoPict="0">
                <anchor moveWithCells="1">
                  <from>
                    <xdr:col>17</xdr:col>
                    <xdr:colOff>171450</xdr:colOff>
                    <xdr:row>39</xdr:row>
                    <xdr:rowOff>161925</xdr:rowOff>
                  </from>
                  <to>
                    <xdr:col>21</xdr:col>
                    <xdr:colOff>9525</xdr:colOff>
                    <xdr:row>41</xdr:row>
                    <xdr:rowOff>19050</xdr:rowOff>
                  </to>
                </anchor>
              </controlPr>
            </control>
          </mc:Choice>
        </mc:AlternateContent>
        <mc:AlternateContent xmlns:mc="http://schemas.openxmlformats.org/markup-compatibility/2006">
          <mc:Choice Requires="x14">
            <control shapeId="1449999" r:id="rId18" name="Check Box 15">
              <controlPr defaultSize="0" autoFill="0" autoLine="0" autoPict="0">
                <anchor moveWithCells="1">
                  <from>
                    <xdr:col>21</xdr:col>
                    <xdr:colOff>47625</xdr:colOff>
                    <xdr:row>39</xdr:row>
                    <xdr:rowOff>161925</xdr:rowOff>
                  </from>
                  <to>
                    <xdr:col>24</xdr:col>
                    <xdr:colOff>66675</xdr:colOff>
                    <xdr:row>41</xdr:row>
                    <xdr:rowOff>9525</xdr:rowOff>
                  </to>
                </anchor>
              </controlPr>
            </control>
          </mc:Choice>
        </mc:AlternateContent>
        <mc:AlternateContent xmlns:mc="http://schemas.openxmlformats.org/markup-compatibility/2006">
          <mc:Choice Requires="x14">
            <control shapeId="1450000" r:id="rId19" name="Check Box 16">
              <controlPr defaultSize="0" autoFill="0" autoLine="0" autoPict="0">
                <anchor moveWithCells="1" sizeWithCells="1">
                  <from>
                    <xdr:col>17</xdr:col>
                    <xdr:colOff>171450</xdr:colOff>
                    <xdr:row>42</xdr:row>
                    <xdr:rowOff>152400</xdr:rowOff>
                  </from>
                  <to>
                    <xdr:col>21</xdr:col>
                    <xdr:colOff>9525</xdr:colOff>
                    <xdr:row>44</xdr:row>
                    <xdr:rowOff>38100</xdr:rowOff>
                  </to>
                </anchor>
              </controlPr>
            </control>
          </mc:Choice>
        </mc:AlternateContent>
        <mc:AlternateContent xmlns:mc="http://schemas.openxmlformats.org/markup-compatibility/2006">
          <mc:Choice Requires="x14">
            <control shapeId="1450001" r:id="rId20" name="Check Box 17">
              <controlPr defaultSize="0" autoFill="0" autoLine="0" autoPict="0">
                <anchor moveWithCells="1" sizeWithCells="1">
                  <from>
                    <xdr:col>21</xdr:col>
                    <xdr:colOff>47625</xdr:colOff>
                    <xdr:row>42</xdr:row>
                    <xdr:rowOff>152400</xdr:rowOff>
                  </from>
                  <to>
                    <xdr:col>24</xdr:col>
                    <xdr:colOff>66675</xdr:colOff>
                    <xdr:row>44</xdr:row>
                    <xdr:rowOff>28575</xdr:rowOff>
                  </to>
                </anchor>
              </controlPr>
            </control>
          </mc:Choice>
        </mc:AlternateContent>
        <mc:AlternateContent xmlns:mc="http://schemas.openxmlformats.org/markup-compatibility/2006">
          <mc:Choice Requires="x14">
            <control shapeId="1450002" r:id="rId21" name="Check Box 18">
              <controlPr defaultSize="0" autoFill="0" autoLine="0" autoPict="0">
                <anchor moveWithCells="1">
                  <from>
                    <xdr:col>17</xdr:col>
                    <xdr:colOff>171450</xdr:colOff>
                    <xdr:row>45</xdr:row>
                    <xdr:rowOff>152400</xdr:rowOff>
                  </from>
                  <to>
                    <xdr:col>21</xdr:col>
                    <xdr:colOff>9525</xdr:colOff>
                    <xdr:row>47</xdr:row>
                    <xdr:rowOff>9525</xdr:rowOff>
                  </to>
                </anchor>
              </controlPr>
            </control>
          </mc:Choice>
        </mc:AlternateContent>
        <mc:AlternateContent xmlns:mc="http://schemas.openxmlformats.org/markup-compatibility/2006">
          <mc:Choice Requires="x14">
            <control shapeId="1450003" r:id="rId22" name="Check Box 19">
              <controlPr defaultSize="0" autoFill="0" autoLine="0" autoPict="0">
                <anchor moveWithCells="1">
                  <from>
                    <xdr:col>21</xdr:col>
                    <xdr:colOff>47625</xdr:colOff>
                    <xdr:row>45</xdr:row>
                    <xdr:rowOff>152400</xdr:rowOff>
                  </from>
                  <to>
                    <xdr:col>24</xdr:col>
                    <xdr:colOff>66675</xdr:colOff>
                    <xdr:row>47</xdr:row>
                    <xdr:rowOff>0</xdr:rowOff>
                  </to>
                </anchor>
              </controlPr>
            </control>
          </mc:Choice>
        </mc:AlternateContent>
        <mc:AlternateContent xmlns:mc="http://schemas.openxmlformats.org/markup-compatibility/2006">
          <mc:Choice Requires="x14">
            <control shapeId="1450004" r:id="rId23" name="Check Box 20">
              <controlPr defaultSize="0" autoFill="0" autoLine="0" autoPict="0">
                <anchor moveWithCells="1">
                  <from>
                    <xdr:col>18</xdr:col>
                    <xdr:colOff>0</xdr:colOff>
                    <xdr:row>55</xdr:row>
                    <xdr:rowOff>57150</xdr:rowOff>
                  </from>
                  <to>
                    <xdr:col>21</xdr:col>
                    <xdr:colOff>19050</xdr:colOff>
                    <xdr:row>56</xdr:row>
                    <xdr:rowOff>85725</xdr:rowOff>
                  </to>
                </anchor>
              </controlPr>
            </control>
          </mc:Choice>
        </mc:AlternateContent>
        <mc:AlternateContent xmlns:mc="http://schemas.openxmlformats.org/markup-compatibility/2006">
          <mc:Choice Requires="x14">
            <control shapeId="1450005" r:id="rId24" name="Check Box 21">
              <controlPr defaultSize="0" autoFill="0" autoLine="0" autoPict="0">
                <anchor moveWithCells="1">
                  <from>
                    <xdr:col>21</xdr:col>
                    <xdr:colOff>57150</xdr:colOff>
                    <xdr:row>55</xdr:row>
                    <xdr:rowOff>57150</xdr:rowOff>
                  </from>
                  <to>
                    <xdr:col>24</xdr:col>
                    <xdr:colOff>76200</xdr:colOff>
                    <xdr:row>56</xdr:row>
                    <xdr:rowOff>76200</xdr:rowOff>
                  </to>
                </anchor>
              </controlPr>
            </control>
          </mc:Choice>
        </mc:AlternateContent>
        <mc:AlternateContent xmlns:mc="http://schemas.openxmlformats.org/markup-compatibility/2006">
          <mc:Choice Requires="x14">
            <control shapeId="1450006" r:id="rId25" name="Check Box 22">
              <controlPr defaultSize="0" autoFill="0" autoLine="0" autoPict="0">
                <anchor moveWithCells="1">
                  <from>
                    <xdr:col>17</xdr:col>
                    <xdr:colOff>104775</xdr:colOff>
                    <xdr:row>58</xdr:row>
                    <xdr:rowOff>152400</xdr:rowOff>
                  </from>
                  <to>
                    <xdr:col>22</xdr:col>
                    <xdr:colOff>9525</xdr:colOff>
                    <xdr:row>60</xdr:row>
                    <xdr:rowOff>114300</xdr:rowOff>
                  </to>
                </anchor>
              </controlPr>
            </control>
          </mc:Choice>
        </mc:AlternateContent>
        <mc:AlternateContent xmlns:mc="http://schemas.openxmlformats.org/markup-compatibility/2006">
          <mc:Choice Requires="x14">
            <control shapeId="1450007" r:id="rId26" name="Check Box 23">
              <controlPr defaultSize="0" autoFill="0" autoLine="0" autoPict="0">
                <anchor moveWithCells="1">
                  <from>
                    <xdr:col>21</xdr:col>
                    <xdr:colOff>38100</xdr:colOff>
                    <xdr:row>58</xdr:row>
                    <xdr:rowOff>152400</xdr:rowOff>
                  </from>
                  <to>
                    <xdr:col>26</xdr:col>
                    <xdr:colOff>57150</xdr:colOff>
                    <xdr:row>60</xdr:row>
                    <xdr:rowOff>104775</xdr:rowOff>
                  </to>
                </anchor>
              </controlPr>
            </control>
          </mc:Choice>
        </mc:AlternateContent>
      </controls>
    </mc:Choice>
  </mc:AlternateContent>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D148E2-B25C-45A0-B008-403758D05A2F}">
  <sheetPr>
    <tabColor theme="7" tint="0.59999389629810485"/>
  </sheetPr>
  <dimension ref="A1:BU63"/>
  <sheetViews>
    <sheetView showGridLines="0" view="pageBreakPreview" topLeftCell="A28" zoomScaleNormal="100" zoomScaleSheetLayoutView="100" workbookViewId="0">
      <selection activeCell="AN33" sqref="AN33"/>
    </sheetView>
  </sheetViews>
  <sheetFormatPr defaultColWidth="8" defaultRowHeight="12"/>
  <cols>
    <col min="1" max="2" width="1.375" style="180" customWidth="1"/>
    <col min="3" max="82" width="2.375" style="180" customWidth="1"/>
    <col min="83" max="16384" width="8" style="180"/>
  </cols>
  <sheetData>
    <row r="1" spans="1:72" ht="14.1" customHeight="1">
      <c r="A1" s="4551" t="s">
        <v>1214</v>
      </c>
      <c r="B1" s="4551"/>
      <c r="C1" s="4551"/>
      <c r="D1" s="4551"/>
      <c r="E1" s="4551"/>
      <c r="F1" s="4551"/>
      <c r="G1" s="4551"/>
      <c r="H1" s="4551"/>
      <c r="I1" s="4551"/>
      <c r="J1" s="4551"/>
      <c r="K1" s="4551"/>
      <c r="L1" s="4551"/>
      <c r="M1" s="4551"/>
      <c r="N1" s="4551"/>
      <c r="O1" s="4551"/>
      <c r="P1" s="4551"/>
      <c r="Q1" s="4551"/>
      <c r="R1" s="4551"/>
      <c r="S1" s="4551"/>
      <c r="T1" s="4551"/>
      <c r="U1" s="4551"/>
      <c r="V1" s="4551"/>
      <c r="W1" s="4551"/>
      <c r="X1" s="4551"/>
      <c r="Y1" s="4551"/>
      <c r="Z1" s="4551"/>
      <c r="AA1" s="4551"/>
      <c r="AB1" s="4551"/>
      <c r="AC1" s="4551"/>
      <c r="AD1" s="4551"/>
      <c r="AE1" s="4551"/>
      <c r="AF1" s="4551"/>
      <c r="AG1" s="4551"/>
      <c r="AH1" s="4551"/>
      <c r="AI1" s="4551"/>
      <c r="AJ1" s="4551"/>
      <c r="AK1" s="4551"/>
      <c r="AL1" s="4551"/>
      <c r="AN1" s="294"/>
      <c r="AO1" s="294"/>
      <c r="AP1" s="294"/>
      <c r="AQ1" s="294"/>
      <c r="AR1" s="294"/>
    </row>
    <row r="2" spans="1:72" ht="5.0999999999999996" customHeight="1" thickBot="1"/>
    <row r="3" spans="1:72" ht="14.1" customHeight="1">
      <c r="B3" s="4279" t="s">
        <v>1331</v>
      </c>
      <c r="C3" s="4280"/>
      <c r="D3" s="4280"/>
      <c r="E3" s="4280"/>
      <c r="F3" s="4280"/>
      <c r="G3" s="4280"/>
      <c r="H3" s="4280"/>
      <c r="I3" s="4280"/>
      <c r="J3" s="4280"/>
      <c r="K3" s="4280"/>
      <c r="L3" s="4280"/>
      <c r="M3" s="4280"/>
      <c r="N3" s="4280"/>
      <c r="O3" s="4280"/>
      <c r="P3" s="4280"/>
      <c r="Q3" s="4280"/>
      <c r="R3" s="4280"/>
      <c r="S3" s="4280"/>
      <c r="T3" s="4280"/>
      <c r="U3" s="4280"/>
      <c r="V3" s="4280"/>
      <c r="W3" s="4280"/>
      <c r="X3" s="4280"/>
      <c r="Y3" s="4280"/>
      <c r="Z3" s="1419"/>
      <c r="AA3" s="4552" t="s">
        <v>119</v>
      </c>
      <c r="AB3" s="4553"/>
      <c r="AC3" s="4553"/>
      <c r="AD3" s="4553"/>
      <c r="AE3" s="4553"/>
      <c r="AF3" s="4553"/>
      <c r="AG3" s="4553"/>
      <c r="AH3" s="4553"/>
      <c r="AI3" s="4553"/>
      <c r="AJ3" s="4553"/>
      <c r="AK3" s="4553"/>
      <c r="AL3" s="4554"/>
    </row>
    <row r="4" spans="1:72" ht="6.95" customHeight="1">
      <c r="B4" s="1420"/>
      <c r="C4" s="1421"/>
      <c r="D4" s="1421"/>
      <c r="E4" s="1421"/>
      <c r="F4" s="1421"/>
      <c r="G4" s="1421"/>
      <c r="H4" s="1421"/>
      <c r="I4" s="1421"/>
      <c r="J4" s="1421"/>
      <c r="K4" s="1421"/>
      <c r="L4" s="1421"/>
      <c r="M4" s="1421"/>
      <c r="N4" s="1421"/>
      <c r="O4" s="1421"/>
      <c r="P4" s="1421"/>
      <c r="Q4" s="1421"/>
      <c r="R4" s="1421"/>
      <c r="S4" s="1421"/>
      <c r="T4" s="1421"/>
      <c r="U4" s="1421"/>
      <c r="V4" s="1421"/>
      <c r="W4" s="1421"/>
      <c r="X4" s="1421"/>
      <c r="Y4" s="1421"/>
      <c r="Z4" s="1422"/>
      <c r="AA4" s="1423"/>
      <c r="AB4" s="1422"/>
      <c r="AC4" s="1422"/>
      <c r="AD4" s="1422"/>
      <c r="AE4" s="1422"/>
      <c r="AF4" s="1422"/>
      <c r="AG4" s="1422"/>
      <c r="AH4" s="1422"/>
      <c r="AI4" s="1422"/>
      <c r="AJ4" s="1422"/>
      <c r="AK4" s="1422"/>
      <c r="AL4" s="1424"/>
    </row>
    <row r="5" spans="1:72" ht="14.1" customHeight="1">
      <c r="A5" s="253"/>
      <c r="B5" s="3144" t="s">
        <v>430</v>
      </c>
      <c r="C5" s="3145"/>
      <c r="D5" s="2255" t="s">
        <v>1342</v>
      </c>
      <c r="E5" s="2255"/>
      <c r="F5" s="2255"/>
      <c r="G5" s="2255"/>
      <c r="H5" s="2255"/>
      <c r="I5" s="2255"/>
      <c r="J5" s="2255"/>
      <c r="K5" s="2255"/>
      <c r="L5" s="2255"/>
      <c r="M5" s="2255"/>
      <c r="N5" s="2255"/>
      <c r="O5" s="2255"/>
      <c r="P5" s="2255"/>
      <c r="Q5" s="2255"/>
      <c r="R5" s="2255"/>
      <c r="S5" s="2255"/>
      <c r="T5" s="2255"/>
      <c r="U5" s="2255"/>
      <c r="V5" s="2255"/>
      <c r="W5" s="2255"/>
      <c r="X5" s="2255"/>
      <c r="Y5" s="2255"/>
      <c r="Z5" s="1425"/>
      <c r="AA5" s="1404" t="s">
        <v>127</v>
      </c>
      <c r="AB5" s="4182" t="s">
        <v>1334</v>
      </c>
      <c r="AC5" s="4182"/>
      <c r="AD5" s="4182"/>
      <c r="AE5" s="4182"/>
      <c r="AF5" s="4182"/>
      <c r="AG5" s="4182"/>
      <c r="AH5" s="4182"/>
      <c r="AI5" s="4182"/>
      <c r="AJ5" s="4182"/>
      <c r="AK5" s="4182"/>
      <c r="AL5" s="1426"/>
      <c r="AN5" s="3244" t="s">
        <v>148</v>
      </c>
      <c r="AO5" s="3244"/>
      <c r="AP5" s="3244"/>
      <c r="AQ5" s="3244"/>
      <c r="AR5" s="3244"/>
      <c r="AS5" s="3244"/>
      <c r="AT5" s="3244"/>
      <c r="AU5" s="3244"/>
      <c r="AV5" s="3244"/>
      <c r="AW5" s="3244"/>
      <c r="AX5" s="3244"/>
      <c r="AY5" s="3244"/>
      <c r="AZ5" s="3244"/>
      <c r="BA5" s="3244"/>
      <c r="BB5" s="3244"/>
      <c r="BC5" s="3244"/>
      <c r="BD5" s="3244"/>
      <c r="BE5" s="3244"/>
      <c r="BF5" s="3244"/>
      <c r="BG5" s="3244"/>
      <c r="BH5" s="3244"/>
      <c r="BI5" s="3244"/>
      <c r="BJ5" s="3244"/>
      <c r="BK5" s="3244"/>
      <c r="BL5" s="3244"/>
      <c r="BM5" s="3244"/>
      <c r="BN5" s="3244"/>
      <c r="BO5" s="3244"/>
      <c r="BP5" s="3244"/>
      <c r="BQ5" s="3244"/>
      <c r="BR5" s="3244"/>
      <c r="BS5" s="3244"/>
      <c r="BT5" s="3244"/>
    </row>
    <row r="6" spans="1:72" ht="14.1" customHeight="1">
      <c r="A6" s="253"/>
      <c r="B6" s="187"/>
      <c r="D6" s="2255"/>
      <c r="E6" s="2255"/>
      <c r="F6" s="2255"/>
      <c r="G6" s="2255"/>
      <c r="H6" s="2255"/>
      <c r="I6" s="2255"/>
      <c r="J6" s="2255"/>
      <c r="K6" s="2255"/>
      <c r="L6" s="2255"/>
      <c r="M6" s="2255"/>
      <c r="N6" s="2255"/>
      <c r="O6" s="2255"/>
      <c r="P6" s="2255"/>
      <c r="Q6" s="2255"/>
      <c r="R6" s="2255"/>
      <c r="S6" s="2255"/>
      <c r="T6" s="2255"/>
      <c r="U6" s="2255"/>
      <c r="V6" s="2255"/>
      <c r="W6" s="2255"/>
      <c r="X6" s="2255"/>
      <c r="Y6" s="2255"/>
      <c r="Z6" s="1427"/>
      <c r="AA6" s="185"/>
      <c r="AB6" s="4182"/>
      <c r="AC6" s="4182"/>
      <c r="AD6" s="4182"/>
      <c r="AE6" s="4182"/>
      <c r="AF6" s="4182"/>
      <c r="AG6" s="4182"/>
      <c r="AH6" s="4182"/>
      <c r="AI6" s="4182"/>
      <c r="AJ6" s="4182"/>
      <c r="AK6" s="4182"/>
      <c r="AL6" s="1426"/>
      <c r="AN6" s="1383"/>
      <c r="AO6" s="1384"/>
      <c r="AP6" s="1384"/>
      <c r="AQ6" s="1384"/>
      <c r="AR6" s="1384"/>
      <c r="AS6" s="1384"/>
      <c r="AT6" s="1384"/>
      <c r="AU6" s="1384"/>
      <c r="AV6" s="1384"/>
      <c r="AW6" s="1384"/>
      <c r="AX6" s="1384"/>
      <c r="AY6" s="1384"/>
      <c r="AZ6" s="1384"/>
      <c r="BA6" s="1384"/>
      <c r="BB6" s="1384"/>
      <c r="BC6" s="1384"/>
      <c r="BD6" s="1384"/>
      <c r="BE6" s="1384"/>
      <c r="BF6" s="1384"/>
      <c r="BG6" s="1384"/>
      <c r="BH6" s="1384"/>
      <c r="BI6" s="1384"/>
      <c r="BJ6" s="1384"/>
      <c r="BK6" s="1384"/>
      <c r="BL6" s="1384"/>
      <c r="BM6" s="1384"/>
      <c r="BN6" s="1384"/>
      <c r="BO6" s="1384"/>
      <c r="BP6" s="1384"/>
      <c r="BQ6" s="1384"/>
      <c r="BR6" s="1384"/>
      <c r="BS6" s="1384"/>
      <c r="BT6" s="1385"/>
    </row>
    <row r="7" spans="1:72" ht="14.1" customHeight="1">
      <c r="A7" s="253"/>
      <c r="B7" s="187"/>
      <c r="C7" s="1428"/>
      <c r="D7" s="2255"/>
      <c r="E7" s="2255"/>
      <c r="F7" s="2255"/>
      <c r="G7" s="2255"/>
      <c r="H7" s="2255"/>
      <c r="I7" s="2255"/>
      <c r="J7" s="2255"/>
      <c r="K7" s="2255"/>
      <c r="L7" s="2255"/>
      <c r="M7" s="2255"/>
      <c r="N7" s="2255"/>
      <c r="O7" s="2255"/>
      <c r="P7" s="2255"/>
      <c r="Q7" s="2255"/>
      <c r="R7" s="2255"/>
      <c r="S7" s="2255"/>
      <c r="T7" s="2255"/>
      <c r="U7" s="2255"/>
      <c r="V7" s="2255"/>
      <c r="W7" s="2255"/>
      <c r="X7" s="2255"/>
      <c r="Y7" s="2255"/>
      <c r="AA7" s="185"/>
      <c r="AB7" s="4182"/>
      <c r="AC7" s="4182"/>
      <c r="AD7" s="4182"/>
      <c r="AE7" s="4182"/>
      <c r="AF7" s="4182"/>
      <c r="AG7" s="4182"/>
      <c r="AH7" s="4182"/>
      <c r="AI7" s="4182"/>
      <c r="AJ7" s="4182"/>
      <c r="AK7" s="4182"/>
      <c r="AL7" s="1426"/>
      <c r="AN7" s="1386" t="s">
        <v>15</v>
      </c>
      <c r="AO7" s="1429" t="s">
        <v>1343</v>
      </c>
      <c r="AP7" s="1430"/>
      <c r="AQ7" s="267"/>
      <c r="AR7" s="267"/>
      <c r="AS7" s="267"/>
      <c r="AT7" s="267"/>
      <c r="AU7" s="267"/>
      <c r="AV7" s="267"/>
      <c r="AW7" s="267"/>
      <c r="AX7" s="267"/>
      <c r="AY7" s="267"/>
      <c r="AZ7" s="267"/>
      <c r="BA7" s="267"/>
      <c r="BB7" s="267"/>
      <c r="BC7" s="267"/>
      <c r="BD7" s="267"/>
      <c r="BE7" s="267"/>
      <c r="BF7" s="267"/>
      <c r="BG7" s="267"/>
      <c r="BH7" s="267"/>
      <c r="BI7" s="267"/>
      <c r="BJ7" s="267"/>
      <c r="BK7" s="267"/>
      <c r="BL7" s="267"/>
      <c r="BM7" s="267"/>
      <c r="BN7" s="267"/>
      <c r="BO7" s="267"/>
      <c r="BP7" s="267"/>
      <c r="BQ7" s="267"/>
      <c r="BR7" s="267"/>
      <c r="BS7" s="267"/>
      <c r="BT7" s="1387"/>
    </row>
    <row r="8" spans="1:72" ht="14.1" customHeight="1">
      <c r="A8" s="253"/>
      <c r="B8" s="183"/>
      <c r="C8" s="1428"/>
      <c r="AA8" s="185"/>
      <c r="AB8" s="4182"/>
      <c r="AC8" s="4182"/>
      <c r="AD8" s="4182"/>
      <c r="AE8" s="4182"/>
      <c r="AF8" s="4182"/>
      <c r="AG8" s="4182"/>
      <c r="AH8" s="4182"/>
      <c r="AI8" s="4182"/>
      <c r="AJ8" s="4182"/>
      <c r="AK8" s="4182"/>
      <c r="AL8" s="1426"/>
      <c r="AN8" s="354"/>
      <c r="AO8" s="4289" t="s">
        <v>1344</v>
      </c>
      <c r="AP8" s="4289"/>
      <c r="AQ8" s="4289"/>
      <c r="AR8" s="4289"/>
      <c r="AS8" s="4289"/>
      <c r="AT8" s="4289"/>
      <c r="AU8" s="4289"/>
      <c r="AV8" s="4289"/>
      <c r="AW8" s="4289"/>
      <c r="AX8" s="4289"/>
      <c r="AY8" s="4289"/>
      <c r="AZ8" s="4289"/>
      <c r="BA8" s="4289"/>
      <c r="BB8" s="4289"/>
      <c r="BC8" s="4289"/>
      <c r="BD8" s="4289"/>
      <c r="BE8" s="4289"/>
      <c r="BF8" s="4289"/>
      <c r="BG8" s="4289"/>
      <c r="BH8" s="4289"/>
      <c r="BI8" s="4289"/>
      <c r="BJ8" s="4289"/>
      <c r="BK8" s="4289"/>
      <c r="BL8" s="4289"/>
      <c r="BM8" s="4289"/>
      <c r="BN8" s="4289"/>
      <c r="BO8" s="4289"/>
      <c r="BP8" s="4289"/>
      <c r="BQ8" s="4289"/>
      <c r="BR8" s="4289"/>
      <c r="BS8" s="4289"/>
      <c r="BT8" s="1388"/>
    </row>
    <row r="9" spans="1:72" ht="14.1" customHeight="1">
      <c r="A9" s="253"/>
      <c r="B9" s="3144" t="s">
        <v>601</v>
      </c>
      <c r="C9" s="3145"/>
      <c r="D9" s="3351" t="s">
        <v>1345</v>
      </c>
      <c r="E9" s="3351"/>
      <c r="F9" s="3351"/>
      <c r="G9" s="3351"/>
      <c r="H9" s="3351"/>
      <c r="I9" s="3351"/>
      <c r="J9" s="3351"/>
      <c r="K9" s="3351"/>
      <c r="L9" s="3351"/>
      <c r="M9" s="3351"/>
      <c r="N9" s="3351"/>
      <c r="O9" s="3351"/>
      <c r="P9" s="3351"/>
      <c r="Q9" s="3351"/>
      <c r="R9" s="3351"/>
      <c r="S9" s="3351"/>
      <c r="T9" s="3351"/>
      <c r="U9" s="3351"/>
      <c r="V9" s="3351"/>
      <c r="W9" s="3351"/>
      <c r="X9" s="3351"/>
      <c r="Y9" s="3351"/>
      <c r="AA9" s="219" t="s">
        <v>127</v>
      </c>
      <c r="AB9" s="4182" t="s">
        <v>1339</v>
      </c>
      <c r="AC9" s="4182"/>
      <c r="AD9" s="4182"/>
      <c r="AE9" s="4182"/>
      <c r="AF9" s="4182"/>
      <c r="AG9" s="4182"/>
      <c r="AH9" s="4182"/>
      <c r="AI9" s="4182"/>
      <c r="AJ9" s="4182"/>
      <c r="AK9" s="4182"/>
      <c r="AL9" s="1426"/>
      <c r="AN9" s="1386"/>
      <c r="AO9" s="4289"/>
      <c r="AP9" s="4289"/>
      <c r="AQ9" s="4289"/>
      <c r="AR9" s="4289"/>
      <c r="AS9" s="4289"/>
      <c r="AT9" s="4289"/>
      <c r="AU9" s="4289"/>
      <c r="AV9" s="4289"/>
      <c r="AW9" s="4289"/>
      <c r="AX9" s="4289"/>
      <c r="AY9" s="4289"/>
      <c r="AZ9" s="4289"/>
      <c r="BA9" s="4289"/>
      <c r="BB9" s="4289"/>
      <c r="BC9" s="4289"/>
      <c r="BD9" s="4289"/>
      <c r="BE9" s="4289"/>
      <c r="BF9" s="4289"/>
      <c r="BG9" s="4289"/>
      <c r="BH9" s="4289"/>
      <c r="BI9" s="4289"/>
      <c r="BJ9" s="4289"/>
      <c r="BK9" s="4289"/>
      <c r="BL9" s="4289"/>
      <c r="BM9" s="4289"/>
      <c r="BN9" s="4289"/>
      <c r="BO9" s="4289"/>
      <c r="BP9" s="4289"/>
      <c r="BQ9" s="4289"/>
      <c r="BR9" s="4289"/>
      <c r="BS9" s="4289"/>
      <c r="BT9" s="1388"/>
    </row>
    <row r="10" spans="1:72" ht="14.1" customHeight="1">
      <c r="A10" s="253"/>
      <c r="B10" s="183"/>
      <c r="D10" s="3351"/>
      <c r="E10" s="3351"/>
      <c r="F10" s="3351"/>
      <c r="G10" s="3351"/>
      <c r="H10" s="3351"/>
      <c r="I10" s="3351"/>
      <c r="J10" s="3351"/>
      <c r="K10" s="3351"/>
      <c r="L10" s="3351"/>
      <c r="M10" s="3351"/>
      <c r="N10" s="3351"/>
      <c r="O10" s="3351"/>
      <c r="P10" s="3351"/>
      <c r="Q10" s="3351"/>
      <c r="R10" s="3351"/>
      <c r="S10" s="3351"/>
      <c r="T10" s="3351"/>
      <c r="U10" s="3351"/>
      <c r="V10" s="3351"/>
      <c r="W10" s="3351"/>
      <c r="X10" s="3351"/>
      <c r="Y10" s="3351"/>
      <c r="AA10" s="217"/>
      <c r="AB10" s="4182"/>
      <c r="AC10" s="4182"/>
      <c r="AD10" s="4182"/>
      <c r="AE10" s="4182"/>
      <c r="AF10" s="4182"/>
      <c r="AG10" s="4182"/>
      <c r="AH10" s="4182"/>
      <c r="AI10" s="4182"/>
      <c r="AJ10" s="4182"/>
      <c r="AK10" s="4182"/>
      <c r="AL10" s="1426"/>
      <c r="AN10" s="354"/>
      <c r="AO10" s="4289"/>
      <c r="AP10" s="4289"/>
      <c r="AQ10" s="4289"/>
      <c r="AR10" s="4289"/>
      <c r="AS10" s="4289"/>
      <c r="AT10" s="4289"/>
      <c r="AU10" s="4289"/>
      <c r="AV10" s="4289"/>
      <c r="AW10" s="4289"/>
      <c r="AX10" s="4289"/>
      <c r="AY10" s="4289"/>
      <c r="AZ10" s="4289"/>
      <c r="BA10" s="4289"/>
      <c r="BB10" s="4289"/>
      <c r="BC10" s="4289"/>
      <c r="BD10" s="4289"/>
      <c r="BE10" s="4289"/>
      <c r="BF10" s="4289"/>
      <c r="BG10" s="4289"/>
      <c r="BH10" s="4289"/>
      <c r="BI10" s="4289"/>
      <c r="BJ10" s="4289"/>
      <c r="BK10" s="4289"/>
      <c r="BL10" s="4289"/>
      <c r="BM10" s="4289"/>
      <c r="BN10" s="4289"/>
      <c r="BO10" s="4289"/>
      <c r="BP10" s="4289"/>
      <c r="BQ10" s="4289"/>
      <c r="BR10" s="4289"/>
      <c r="BS10" s="4289"/>
      <c r="BT10" s="1388"/>
    </row>
    <row r="11" spans="1:72" ht="14.1" customHeight="1">
      <c r="A11" s="253"/>
      <c r="B11" s="183"/>
      <c r="D11" s="3351"/>
      <c r="E11" s="3351"/>
      <c r="F11" s="3351"/>
      <c r="G11" s="3351"/>
      <c r="H11" s="3351"/>
      <c r="I11" s="3351"/>
      <c r="J11" s="3351"/>
      <c r="K11" s="3351"/>
      <c r="L11" s="3351"/>
      <c r="M11" s="3351"/>
      <c r="N11" s="3351"/>
      <c r="O11" s="3351"/>
      <c r="P11" s="3351"/>
      <c r="Q11" s="3351"/>
      <c r="R11" s="3351"/>
      <c r="S11" s="3351"/>
      <c r="T11" s="3351"/>
      <c r="U11" s="3351"/>
      <c r="V11" s="3351"/>
      <c r="W11" s="3351"/>
      <c r="X11" s="3351"/>
      <c r="Y11" s="3351"/>
      <c r="AA11" s="219"/>
      <c r="AB11" s="4182"/>
      <c r="AC11" s="4182"/>
      <c r="AD11" s="4182"/>
      <c r="AE11" s="4182"/>
      <c r="AF11" s="4182"/>
      <c r="AG11" s="4182"/>
      <c r="AH11" s="4182"/>
      <c r="AI11" s="4182"/>
      <c r="AJ11" s="4182"/>
      <c r="AK11" s="4182"/>
      <c r="AL11" s="1426"/>
      <c r="AN11" s="354"/>
      <c r="AO11" s="4289"/>
      <c r="AP11" s="4289"/>
      <c r="AQ11" s="4289"/>
      <c r="AR11" s="4289"/>
      <c r="AS11" s="4289"/>
      <c r="AT11" s="4289"/>
      <c r="AU11" s="4289"/>
      <c r="AV11" s="4289"/>
      <c r="AW11" s="4289"/>
      <c r="AX11" s="4289"/>
      <c r="AY11" s="4289"/>
      <c r="AZ11" s="4289"/>
      <c r="BA11" s="4289"/>
      <c r="BB11" s="4289"/>
      <c r="BC11" s="4289"/>
      <c r="BD11" s="4289"/>
      <c r="BE11" s="4289"/>
      <c r="BF11" s="4289"/>
      <c r="BG11" s="4289"/>
      <c r="BH11" s="4289"/>
      <c r="BI11" s="4289"/>
      <c r="BJ11" s="4289"/>
      <c r="BK11" s="4289"/>
      <c r="BL11" s="4289"/>
      <c r="BM11" s="4289"/>
      <c r="BN11" s="4289"/>
      <c r="BO11" s="4289"/>
      <c r="BP11" s="4289"/>
      <c r="BQ11" s="4289"/>
      <c r="BR11" s="4289"/>
      <c r="BS11" s="4289"/>
      <c r="BT11" s="1388"/>
    </row>
    <row r="12" spans="1:72" ht="14.1" customHeight="1">
      <c r="A12" s="253"/>
      <c r="B12" s="1431"/>
      <c r="C12" s="1432"/>
      <c r="D12" s="11"/>
      <c r="E12" s="11"/>
      <c r="F12" s="11"/>
      <c r="G12" s="11"/>
      <c r="H12" s="11"/>
      <c r="I12" s="11"/>
      <c r="J12" s="11"/>
      <c r="K12" s="11"/>
      <c r="L12" s="11"/>
      <c r="M12" s="11"/>
      <c r="N12" s="11"/>
      <c r="O12" s="11"/>
      <c r="P12" s="11"/>
      <c r="Q12" s="11"/>
      <c r="R12" s="11"/>
      <c r="S12" s="11"/>
      <c r="T12" s="11"/>
      <c r="U12" s="11"/>
      <c r="V12" s="11"/>
      <c r="W12" s="11"/>
      <c r="X12" s="11"/>
      <c r="Y12" s="11"/>
      <c r="AA12" s="169"/>
      <c r="AB12" s="4182"/>
      <c r="AC12" s="4182"/>
      <c r="AD12" s="4182"/>
      <c r="AE12" s="4182"/>
      <c r="AF12" s="4182"/>
      <c r="AG12" s="4182"/>
      <c r="AH12" s="4182"/>
      <c r="AI12" s="4182"/>
      <c r="AJ12" s="4182"/>
      <c r="AK12" s="4182"/>
      <c r="AL12" s="1433"/>
      <c r="AN12" s="354"/>
      <c r="AO12" s="4289"/>
      <c r="AP12" s="4289"/>
      <c r="AQ12" s="4289"/>
      <c r="AR12" s="4289"/>
      <c r="AS12" s="4289"/>
      <c r="AT12" s="4289"/>
      <c r="AU12" s="4289"/>
      <c r="AV12" s="4289"/>
      <c r="AW12" s="4289"/>
      <c r="AX12" s="4289"/>
      <c r="AY12" s="4289"/>
      <c r="AZ12" s="4289"/>
      <c r="BA12" s="4289"/>
      <c r="BB12" s="4289"/>
      <c r="BC12" s="4289"/>
      <c r="BD12" s="4289"/>
      <c r="BE12" s="4289"/>
      <c r="BF12" s="4289"/>
      <c r="BG12" s="4289"/>
      <c r="BH12" s="4289"/>
      <c r="BI12" s="4289"/>
      <c r="BJ12" s="4289"/>
      <c r="BK12" s="4289"/>
      <c r="BL12" s="4289"/>
      <c r="BM12" s="4289"/>
      <c r="BN12" s="4289"/>
      <c r="BO12" s="4289"/>
      <c r="BP12" s="4289"/>
      <c r="BQ12" s="4289"/>
      <c r="BR12" s="4289"/>
      <c r="BS12" s="4289"/>
      <c r="BT12" s="1388"/>
    </row>
    <row r="13" spans="1:72" ht="14.1" customHeight="1">
      <c r="A13" s="253"/>
      <c r="B13" s="3144" t="s">
        <v>587</v>
      </c>
      <c r="C13" s="3145"/>
      <c r="D13" s="3146" t="s">
        <v>626</v>
      </c>
      <c r="E13" s="3146"/>
      <c r="F13" s="3146"/>
      <c r="G13" s="3146"/>
      <c r="H13" s="3146"/>
      <c r="I13" s="3146"/>
      <c r="J13" s="3146"/>
      <c r="K13" s="3146"/>
      <c r="L13" s="3146"/>
      <c r="M13" s="3146"/>
      <c r="N13" s="3146"/>
      <c r="O13" s="3146"/>
      <c r="P13" s="3146"/>
      <c r="Q13" s="3146"/>
      <c r="R13" s="3146"/>
      <c r="S13" s="3146"/>
      <c r="T13" s="3146"/>
      <c r="U13" s="3146"/>
      <c r="V13" s="3146"/>
      <c r="W13" s="3146"/>
      <c r="X13" s="3146"/>
      <c r="Y13" s="3146"/>
      <c r="AA13" s="1404" t="s">
        <v>127</v>
      </c>
      <c r="AB13" s="4534" t="s">
        <v>1346</v>
      </c>
      <c r="AC13" s="4534"/>
      <c r="AD13" s="4534"/>
      <c r="AE13" s="4534"/>
      <c r="AF13" s="4534"/>
      <c r="AG13" s="4534"/>
      <c r="AH13" s="4534"/>
      <c r="AI13" s="4534"/>
      <c r="AJ13" s="4534"/>
      <c r="AK13" s="4534"/>
      <c r="AL13" s="1433"/>
      <c r="AN13" s="354"/>
      <c r="AO13" s="4289"/>
      <c r="AP13" s="4289"/>
      <c r="AQ13" s="4289"/>
      <c r="AR13" s="4289"/>
      <c r="AS13" s="4289"/>
      <c r="AT13" s="4289"/>
      <c r="AU13" s="4289"/>
      <c r="AV13" s="4289"/>
      <c r="AW13" s="4289"/>
      <c r="AX13" s="4289"/>
      <c r="AY13" s="4289"/>
      <c r="AZ13" s="4289"/>
      <c r="BA13" s="4289"/>
      <c r="BB13" s="4289"/>
      <c r="BC13" s="4289"/>
      <c r="BD13" s="4289"/>
      <c r="BE13" s="4289"/>
      <c r="BF13" s="4289"/>
      <c r="BG13" s="4289"/>
      <c r="BH13" s="4289"/>
      <c r="BI13" s="4289"/>
      <c r="BJ13" s="4289"/>
      <c r="BK13" s="4289"/>
      <c r="BL13" s="4289"/>
      <c r="BM13" s="4289"/>
      <c r="BN13" s="4289"/>
      <c r="BO13" s="4289"/>
      <c r="BP13" s="4289"/>
      <c r="BQ13" s="4289"/>
      <c r="BR13" s="4289"/>
      <c r="BS13" s="4289"/>
      <c r="BT13" s="1388"/>
    </row>
    <row r="14" spans="1:72" ht="14.1" customHeight="1">
      <c r="A14" s="253"/>
      <c r="B14" s="13"/>
      <c r="C14" s="210"/>
      <c r="D14" s="209" t="s">
        <v>35</v>
      </c>
      <c r="E14" s="2255" t="s">
        <v>1347</v>
      </c>
      <c r="F14" s="2255"/>
      <c r="G14" s="2255"/>
      <c r="H14" s="2255"/>
      <c r="I14" s="2255"/>
      <c r="J14" s="2255"/>
      <c r="K14" s="2255"/>
      <c r="L14" s="2255"/>
      <c r="M14" s="2255"/>
      <c r="N14" s="2255"/>
      <c r="O14" s="2255"/>
      <c r="P14" s="2255"/>
      <c r="Q14" s="2255"/>
      <c r="R14" s="2255"/>
      <c r="S14" s="2255"/>
      <c r="T14" s="2255"/>
      <c r="U14" s="2255"/>
      <c r="V14" s="2255"/>
      <c r="W14" s="2255"/>
      <c r="X14" s="2255"/>
      <c r="Y14" s="2255"/>
      <c r="AA14" s="185"/>
      <c r="AB14" s="4534"/>
      <c r="AC14" s="4534"/>
      <c r="AD14" s="4534"/>
      <c r="AE14" s="4534"/>
      <c r="AF14" s="4534"/>
      <c r="AG14" s="4534"/>
      <c r="AH14" s="4534"/>
      <c r="AI14" s="4534"/>
      <c r="AJ14" s="4534"/>
      <c r="AK14" s="4534"/>
      <c r="AL14" s="1433"/>
      <c r="AN14" s="1434"/>
      <c r="AO14" s="4289"/>
      <c r="AP14" s="4289"/>
      <c r="AQ14" s="4289"/>
      <c r="AR14" s="4289"/>
      <c r="AS14" s="4289"/>
      <c r="AT14" s="4289"/>
      <c r="AU14" s="4289"/>
      <c r="AV14" s="4289"/>
      <c r="AW14" s="4289"/>
      <c r="AX14" s="4289"/>
      <c r="AY14" s="4289"/>
      <c r="AZ14" s="4289"/>
      <c r="BA14" s="4289"/>
      <c r="BB14" s="4289"/>
      <c r="BC14" s="4289"/>
      <c r="BD14" s="4289"/>
      <c r="BE14" s="4289"/>
      <c r="BF14" s="4289"/>
      <c r="BG14" s="4289"/>
      <c r="BH14" s="4289"/>
      <c r="BI14" s="4289"/>
      <c r="BJ14" s="4289"/>
      <c r="BK14" s="4289"/>
      <c r="BL14" s="4289"/>
      <c r="BM14" s="4289"/>
      <c r="BN14" s="4289"/>
      <c r="BO14" s="4289"/>
      <c r="BP14" s="4289"/>
      <c r="BQ14" s="4289"/>
      <c r="BR14" s="4289"/>
      <c r="BS14" s="4289"/>
      <c r="BT14" s="1388"/>
    </row>
    <row r="15" spans="1:72" ht="14.1" customHeight="1">
      <c r="A15" s="253"/>
      <c r="B15" s="13"/>
      <c r="E15" s="2255"/>
      <c r="F15" s="2255"/>
      <c r="G15" s="2255"/>
      <c r="H15" s="2255"/>
      <c r="I15" s="2255"/>
      <c r="J15" s="2255"/>
      <c r="K15" s="2255"/>
      <c r="L15" s="2255"/>
      <c r="M15" s="2255"/>
      <c r="N15" s="2255"/>
      <c r="O15" s="2255"/>
      <c r="P15" s="2255"/>
      <c r="Q15" s="2255"/>
      <c r="R15" s="2255"/>
      <c r="S15" s="2255"/>
      <c r="T15" s="2255"/>
      <c r="U15" s="2255"/>
      <c r="V15" s="2255"/>
      <c r="W15" s="2255"/>
      <c r="X15" s="2255"/>
      <c r="Y15" s="2255"/>
      <c r="AA15" s="219" t="s">
        <v>15</v>
      </c>
      <c r="AB15" s="4193" t="s">
        <v>892</v>
      </c>
      <c r="AC15" s="4193"/>
      <c r="AD15" s="4193"/>
      <c r="AE15" s="4193"/>
      <c r="AF15" s="4193"/>
      <c r="AG15" s="4193"/>
      <c r="AH15" s="4193"/>
      <c r="AI15" s="4193"/>
      <c r="AJ15" s="4193"/>
      <c r="AK15" s="4193"/>
      <c r="AL15" s="1435"/>
      <c r="AN15" s="1414"/>
      <c r="AO15" s="4550"/>
      <c r="AP15" s="4550"/>
      <c r="AQ15" s="4550"/>
      <c r="AR15" s="4550"/>
      <c r="AS15" s="4550"/>
      <c r="AT15" s="4550"/>
      <c r="AU15" s="4550"/>
      <c r="AV15" s="4550"/>
      <c r="AW15" s="4550"/>
      <c r="AX15" s="4550"/>
      <c r="AY15" s="4550"/>
      <c r="AZ15" s="4550"/>
      <c r="BA15" s="4550"/>
      <c r="BB15" s="4550"/>
      <c r="BC15" s="4550"/>
      <c r="BD15" s="4550"/>
      <c r="BE15" s="4550"/>
      <c r="BF15" s="4550"/>
      <c r="BG15" s="4550"/>
      <c r="BH15" s="4550"/>
      <c r="BI15" s="4550"/>
      <c r="BJ15" s="4550"/>
      <c r="BK15" s="4550"/>
      <c r="BL15" s="4550"/>
      <c r="BM15" s="4550"/>
      <c r="BN15" s="4550"/>
      <c r="BO15" s="4550"/>
      <c r="BP15" s="4550"/>
      <c r="BQ15" s="4550"/>
      <c r="BR15" s="4550"/>
      <c r="BS15" s="4550"/>
      <c r="BT15" s="1416"/>
    </row>
    <row r="16" spans="1:72" ht="14.1" customHeight="1">
      <c r="B16" s="33"/>
      <c r="C16" s="210"/>
      <c r="AA16" s="217" t="s">
        <v>15</v>
      </c>
      <c r="AB16" s="4182" t="s">
        <v>132</v>
      </c>
      <c r="AC16" s="4182"/>
      <c r="AD16" s="4182"/>
      <c r="AE16" s="4182"/>
      <c r="AF16" s="4182"/>
      <c r="AG16" s="4182"/>
      <c r="AH16" s="4182"/>
      <c r="AI16" s="4182"/>
      <c r="AJ16" s="4182"/>
      <c r="AK16" s="4182"/>
      <c r="AL16" s="1436"/>
    </row>
    <row r="17" spans="1:73" ht="14.1" customHeight="1">
      <c r="B17" s="33"/>
      <c r="C17" s="210"/>
      <c r="D17" s="234" t="s">
        <v>32</v>
      </c>
      <c r="E17" s="2255" t="s">
        <v>627</v>
      </c>
      <c r="F17" s="2255"/>
      <c r="G17" s="2255"/>
      <c r="H17" s="2255"/>
      <c r="I17" s="2255"/>
      <c r="J17" s="2255"/>
      <c r="K17" s="2255"/>
      <c r="L17" s="2255"/>
      <c r="M17" s="2255"/>
      <c r="N17" s="2255"/>
      <c r="O17" s="2255"/>
      <c r="P17" s="2255"/>
      <c r="Q17" s="2255"/>
      <c r="R17" s="2255"/>
      <c r="S17" s="2255"/>
      <c r="T17" s="2255"/>
      <c r="U17" s="2255"/>
      <c r="V17" s="2255"/>
      <c r="W17" s="2255"/>
      <c r="X17" s="2255"/>
      <c r="Y17" s="2255"/>
      <c r="AA17" s="219"/>
      <c r="AB17" s="4182"/>
      <c r="AC17" s="4182"/>
      <c r="AD17" s="4182"/>
      <c r="AE17" s="4182"/>
      <c r="AF17" s="4182"/>
      <c r="AG17" s="4182"/>
      <c r="AH17" s="4182"/>
      <c r="AI17" s="4182"/>
      <c r="AJ17" s="4182"/>
      <c r="AK17" s="4182"/>
      <c r="AL17" s="1436"/>
    </row>
    <row r="18" spans="1:73" ht="14.1" customHeight="1">
      <c r="A18" s="253"/>
      <c r="B18" s="13"/>
      <c r="D18" s="220"/>
      <c r="E18" s="2255"/>
      <c r="F18" s="2255"/>
      <c r="G18" s="2255"/>
      <c r="H18" s="2255"/>
      <c r="I18" s="2255"/>
      <c r="J18" s="2255"/>
      <c r="K18" s="2255"/>
      <c r="L18" s="2255"/>
      <c r="M18" s="2255"/>
      <c r="N18" s="2255"/>
      <c r="O18" s="2255"/>
      <c r="P18" s="2255"/>
      <c r="Q18" s="2255"/>
      <c r="R18" s="2255"/>
      <c r="S18" s="2255"/>
      <c r="T18" s="2255"/>
      <c r="U18" s="2255"/>
      <c r="V18" s="2255"/>
      <c r="W18" s="2255"/>
      <c r="X18" s="2255"/>
      <c r="Y18" s="2255"/>
      <c r="AA18" s="219"/>
      <c r="AB18" s="4182"/>
      <c r="AC18" s="4182"/>
      <c r="AD18" s="4182"/>
      <c r="AE18" s="4182"/>
      <c r="AF18" s="4182"/>
      <c r="AG18" s="4182"/>
      <c r="AH18" s="4182"/>
      <c r="AI18" s="4182"/>
      <c r="AJ18" s="4182"/>
      <c r="AK18" s="4182"/>
      <c r="AL18" s="1426"/>
      <c r="AO18" s="11"/>
      <c r="AP18" s="267"/>
      <c r="AQ18" s="267"/>
      <c r="AR18" s="267"/>
      <c r="AS18" s="267"/>
      <c r="AT18" s="267"/>
      <c r="AU18" s="267"/>
      <c r="AV18" s="267"/>
      <c r="AW18" s="267"/>
      <c r="AX18" s="267"/>
      <c r="AY18" s="267"/>
      <c r="AZ18" s="267"/>
      <c r="BA18" s="267"/>
      <c r="BB18" s="267"/>
      <c r="BC18" s="267"/>
      <c r="BD18" s="267"/>
      <c r="BE18" s="267"/>
      <c r="BF18" s="267"/>
      <c r="BG18" s="267"/>
      <c r="BH18" s="267"/>
      <c r="BI18" s="267"/>
      <c r="BJ18" s="267"/>
      <c r="BK18" s="267"/>
      <c r="BL18" s="267"/>
      <c r="BM18" s="267"/>
      <c r="BN18" s="267"/>
      <c r="BO18" s="267"/>
      <c r="BP18" s="267"/>
      <c r="BQ18" s="267"/>
      <c r="BR18" s="267"/>
      <c r="BS18" s="267"/>
      <c r="BT18" s="267"/>
      <c r="BU18" s="267"/>
    </row>
    <row r="19" spans="1:73" ht="14.1" customHeight="1">
      <c r="A19" s="253"/>
      <c r="B19" s="187"/>
      <c r="Z19" s="1363"/>
      <c r="AA19" s="217" t="s">
        <v>15</v>
      </c>
      <c r="AB19" s="4182" t="s">
        <v>977</v>
      </c>
      <c r="AC19" s="4182"/>
      <c r="AD19" s="4182"/>
      <c r="AE19" s="4182"/>
      <c r="AF19" s="4182"/>
      <c r="AG19" s="4182"/>
      <c r="AH19" s="4182"/>
      <c r="AI19" s="4182"/>
      <c r="AJ19" s="4182"/>
      <c r="AK19" s="4182"/>
      <c r="AL19" s="1426"/>
      <c r="AP19" s="267"/>
      <c r="AQ19" s="267"/>
      <c r="AR19" s="267"/>
      <c r="AS19" s="267"/>
      <c r="AT19" s="267"/>
      <c r="AU19" s="267"/>
      <c r="AV19" s="267"/>
      <c r="AW19" s="267"/>
      <c r="AX19" s="267"/>
      <c r="AY19" s="267"/>
      <c r="AZ19" s="267"/>
      <c r="BA19" s="267"/>
      <c r="BB19" s="267"/>
      <c r="BC19" s="267"/>
      <c r="BD19" s="267"/>
      <c r="BE19" s="267"/>
      <c r="BF19" s="267"/>
      <c r="BG19" s="267"/>
      <c r="BH19" s="267"/>
      <c r="BI19" s="267"/>
      <c r="BJ19" s="267"/>
      <c r="BK19" s="267"/>
      <c r="BL19" s="267"/>
      <c r="BM19" s="267"/>
      <c r="BN19" s="267"/>
      <c r="BO19" s="267"/>
      <c r="BP19" s="267"/>
      <c r="BQ19" s="267"/>
      <c r="BR19" s="267"/>
      <c r="BS19" s="267"/>
      <c r="BT19" s="267"/>
      <c r="BU19" s="267"/>
    </row>
    <row r="20" spans="1:73" ht="14.1" customHeight="1">
      <c r="A20" s="253"/>
      <c r="B20" s="187"/>
      <c r="D20" s="234" t="s">
        <v>38</v>
      </c>
      <c r="E20" s="2255" t="s">
        <v>628</v>
      </c>
      <c r="F20" s="2255"/>
      <c r="G20" s="2255"/>
      <c r="H20" s="2255"/>
      <c r="I20" s="2255"/>
      <c r="J20" s="2255"/>
      <c r="K20" s="2255"/>
      <c r="L20" s="2255"/>
      <c r="M20" s="2255"/>
      <c r="N20" s="2255"/>
      <c r="O20" s="2255"/>
      <c r="P20" s="2255"/>
      <c r="Q20" s="2255"/>
      <c r="R20" s="2255"/>
      <c r="S20" s="2255"/>
      <c r="T20" s="2255"/>
      <c r="U20" s="2255"/>
      <c r="V20" s="2255"/>
      <c r="W20" s="2255"/>
      <c r="X20" s="2255"/>
      <c r="Y20" s="2255"/>
      <c r="Z20" s="11"/>
      <c r="AA20" s="18"/>
      <c r="AB20" s="4182"/>
      <c r="AC20" s="4182"/>
      <c r="AD20" s="4182"/>
      <c r="AE20" s="4182"/>
      <c r="AF20" s="4182"/>
      <c r="AG20" s="4182"/>
      <c r="AH20" s="4182"/>
      <c r="AI20" s="4182"/>
      <c r="AJ20" s="4182"/>
      <c r="AK20" s="4182"/>
      <c r="AL20" s="1426"/>
      <c r="BU20" s="267"/>
    </row>
    <row r="21" spans="1:73" ht="14.1" customHeight="1">
      <c r="A21" s="253"/>
      <c r="B21" s="187"/>
      <c r="D21" s="11"/>
      <c r="E21" s="2255"/>
      <c r="F21" s="2255"/>
      <c r="G21" s="2255"/>
      <c r="H21" s="2255"/>
      <c r="I21" s="2255"/>
      <c r="J21" s="2255"/>
      <c r="K21" s="2255"/>
      <c r="L21" s="2255"/>
      <c r="M21" s="2255"/>
      <c r="N21" s="2255"/>
      <c r="O21" s="2255"/>
      <c r="P21" s="2255"/>
      <c r="Q21" s="2255"/>
      <c r="R21" s="2255"/>
      <c r="S21" s="2255"/>
      <c r="T21" s="2255"/>
      <c r="U21" s="2255"/>
      <c r="V21" s="2255"/>
      <c r="W21" s="2255"/>
      <c r="X21" s="2255"/>
      <c r="Y21" s="2255"/>
      <c r="Z21" s="11"/>
      <c r="AA21" s="18"/>
      <c r="AB21" s="4182"/>
      <c r="AC21" s="4182"/>
      <c r="AD21" s="4182"/>
      <c r="AE21" s="4182"/>
      <c r="AF21" s="4182"/>
      <c r="AG21" s="4182"/>
      <c r="AH21" s="4182"/>
      <c r="AI21" s="4182"/>
      <c r="AJ21" s="4182"/>
      <c r="AK21" s="4182"/>
      <c r="AL21" s="1426"/>
      <c r="BU21" s="3"/>
    </row>
    <row r="22" spans="1:73" ht="14.1" customHeight="1">
      <c r="A22" s="253"/>
      <c r="B22" s="187"/>
      <c r="AA22" s="18"/>
      <c r="AB22" s="4182"/>
      <c r="AC22" s="4182"/>
      <c r="AD22" s="4182"/>
      <c r="AE22" s="4182"/>
      <c r="AF22" s="4182"/>
      <c r="AG22" s="4182"/>
      <c r="AH22" s="4182"/>
      <c r="AI22" s="4182"/>
      <c r="AJ22" s="4182"/>
      <c r="AK22" s="4182"/>
      <c r="AL22" s="1435"/>
      <c r="BU22" s="1437"/>
    </row>
    <row r="23" spans="1:73" ht="14.1" customHeight="1">
      <c r="A23" s="253"/>
      <c r="B23" s="187"/>
      <c r="D23" s="209" t="s">
        <v>306</v>
      </c>
      <c r="E23" s="2255" t="s">
        <v>1481</v>
      </c>
      <c r="F23" s="2255"/>
      <c r="G23" s="2255"/>
      <c r="H23" s="2255"/>
      <c r="I23" s="2255"/>
      <c r="J23" s="2255"/>
      <c r="K23" s="2255"/>
      <c r="L23" s="2255"/>
      <c r="M23" s="2255"/>
      <c r="N23" s="2255"/>
      <c r="O23" s="2255"/>
      <c r="P23" s="2255"/>
      <c r="Q23" s="2255"/>
      <c r="R23" s="2255"/>
      <c r="S23" s="2255"/>
      <c r="T23" s="2255"/>
      <c r="U23" s="2255"/>
      <c r="V23" s="2255"/>
      <c r="W23" s="2255"/>
      <c r="X23" s="2255"/>
      <c r="Y23" s="2255"/>
      <c r="AA23" s="1397"/>
      <c r="AB23" s="227"/>
      <c r="AC23" s="227"/>
      <c r="AD23" s="227"/>
      <c r="AE23" s="227"/>
      <c r="AF23" s="227"/>
      <c r="AG23" s="227"/>
      <c r="AH23" s="227"/>
      <c r="AI23" s="227"/>
      <c r="AJ23" s="227"/>
      <c r="AK23" s="227"/>
      <c r="AL23" s="1426"/>
    </row>
    <row r="24" spans="1:73" ht="14.1" customHeight="1">
      <c r="A24" s="253"/>
      <c r="B24" s="187"/>
      <c r="E24" s="2255"/>
      <c r="F24" s="2255"/>
      <c r="G24" s="2255"/>
      <c r="H24" s="2255"/>
      <c r="I24" s="2255"/>
      <c r="J24" s="2255"/>
      <c r="K24" s="2255"/>
      <c r="L24" s="2255"/>
      <c r="M24" s="2255"/>
      <c r="N24" s="2255"/>
      <c r="O24" s="2255"/>
      <c r="P24" s="2255"/>
      <c r="Q24" s="2255"/>
      <c r="R24" s="2255"/>
      <c r="S24" s="2255"/>
      <c r="T24" s="2255"/>
      <c r="U24" s="2255"/>
      <c r="V24" s="2255"/>
      <c r="W24" s="2255"/>
      <c r="X24" s="2255"/>
      <c r="Y24" s="2255"/>
      <c r="AA24" s="10"/>
      <c r="AB24" s="227"/>
      <c r="AC24" s="227"/>
      <c r="AD24" s="227"/>
      <c r="AE24" s="227"/>
      <c r="AF24" s="227"/>
      <c r="AG24" s="227"/>
      <c r="AH24" s="227"/>
      <c r="AI24" s="227"/>
      <c r="AJ24" s="227"/>
      <c r="AK24" s="227"/>
      <c r="AL24" s="1426"/>
    </row>
    <row r="25" spans="1:73" ht="14.1" customHeight="1">
      <c r="A25" s="253"/>
      <c r="B25" s="187"/>
      <c r="AA25" s="10"/>
      <c r="AB25" s="227"/>
      <c r="AC25" s="227"/>
      <c r="AD25" s="227"/>
      <c r="AE25" s="227"/>
      <c r="AF25" s="227"/>
      <c r="AG25" s="227"/>
      <c r="AH25" s="227"/>
      <c r="AI25" s="227"/>
      <c r="AJ25" s="227"/>
      <c r="AK25" s="227"/>
      <c r="AL25" s="1426"/>
    </row>
    <row r="26" spans="1:73" ht="14.1" customHeight="1">
      <c r="A26" s="253"/>
      <c r="B26" s="3323" t="s">
        <v>602</v>
      </c>
      <c r="C26" s="2251"/>
      <c r="D26" s="2255" t="s">
        <v>633</v>
      </c>
      <c r="E26" s="2255"/>
      <c r="F26" s="2255"/>
      <c r="G26" s="2255"/>
      <c r="H26" s="2255"/>
      <c r="I26" s="2255"/>
      <c r="J26" s="2255"/>
      <c r="K26" s="2255"/>
      <c r="L26" s="2255"/>
      <c r="M26" s="2255"/>
      <c r="N26" s="2255"/>
      <c r="O26" s="2255"/>
      <c r="P26" s="2255"/>
      <c r="Q26" s="2255"/>
      <c r="R26" s="2255"/>
      <c r="S26" s="2255"/>
      <c r="T26" s="2255"/>
      <c r="U26" s="2255"/>
      <c r="V26" s="2255"/>
      <c r="W26" s="2255"/>
      <c r="X26" s="2255"/>
      <c r="Y26" s="2255"/>
      <c r="AA26" s="219" t="s">
        <v>127</v>
      </c>
      <c r="AB26" s="4194" t="s">
        <v>1348</v>
      </c>
      <c r="AC26" s="4194"/>
      <c r="AD26" s="4194"/>
      <c r="AE26" s="4194"/>
      <c r="AF26" s="4194"/>
      <c r="AG26" s="4194"/>
      <c r="AH26" s="4194"/>
      <c r="AI26" s="4194"/>
      <c r="AJ26" s="4194"/>
      <c r="AK26" s="4194"/>
      <c r="AL26" s="1426"/>
    </row>
    <row r="27" spans="1:73" ht="14.1" customHeight="1">
      <c r="A27" s="253"/>
      <c r="B27" s="13"/>
      <c r="C27" s="11"/>
      <c r="D27" s="2255"/>
      <c r="E27" s="2255"/>
      <c r="F27" s="2255"/>
      <c r="G27" s="2255"/>
      <c r="H27" s="2255"/>
      <c r="I27" s="2255"/>
      <c r="J27" s="2255"/>
      <c r="K27" s="2255"/>
      <c r="L27" s="2255"/>
      <c r="M27" s="2255"/>
      <c r="N27" s="2255"/>
      <c r="O27" s="2255"/>
      <c r="P27" s="2255"/>
      <c r="Q27" s="2255"/>
      <c r="R27" s="2255"/>
      <c r="S27" s="2255"/>
      <c r="T27" s="2255"/>
      <c r="U27" s="2255"/>
      <c r="V27" s="2255"/>
      <c r="W27" s="2255"/>
      <c r="X27" s="2255"/>
      <c r="Y27" s="2255"/>
      <c r="AA27" s="219" t="s">
        <v>127</v>
      </c>
      <c r="AB27" s="4194" t="s">
        <v>1483</v>
      </c>
      <c r="AC27" s="4194"/>
      <c r="AD27" s="4194"/>
      <c r="AE27" s="4194"/>
      <c r="AF27" s="4194"/>
      <c r="AG27" s="4194"/>
      <c r="AH27" s="4194"/>
      <c r="AI27" s="4194"/>
      <c r="AJ27" s="4194"/>
      <c r="AK27" s="4194"/>
      <c r="AL27" s="1426"/>
    </row>
    <row r="28" spans="1:73" ht="14.1" customHeight="1">
      <c r="A28" s="253"/>
      <c r="B28" s="187"/>
      <c r="D28" s="209" t="s">
        <v>35</v>
      </c>
      <c r="E28" s="3347" t="s">
        <v>634</v>
      </c>
      <c r="F28" s="3347"/>
      <c r="G28" s="3347"/>
      <c r="H28" s="3347"/>
      <c r="I28" s="3347"/>
      <c r="J28" s="3347"/>
      <c r="K28" s="3347"/>
      <c r="L28" s="3347"/>
      <c r="M28" s="3347"/>
      <c r="N28" s="3347"/>
      <c r="O28" s="3347"/>
      <c r="P28" s="3347"/>
      <c r="Q28" s="3347"/>
      <c r="R28" s="3347"/>
      <c r="S28" s="3347"/>
      <c r="T28" s="3347"/>
      <c r="U28" s="3347"/>
      <c r="V28" s="3347"/>
      <c r="W28" s="3347"/>
      <c r="X28" s="3347"/>
      <c r="Y28" s="3347"/>
      <c r="Z28" s="11"/>
      <c r="AA28" s="1438" t="s">
        <v>127</v>
      </c>
      <c r="AB28" s="4182" t="s">
        <v>1484</v>
      </c>
      <c r="AC28" s="4182"/>
      <c r="AD28" s="4182"/>
      <c r="AE28" s="4182"/>
      <c r="AF28" s="4182"/>
      <c r="AG28" s="4182"/>
      <c r="AH28" s="4182"/>
      <c r="AI28" s="4182"/>
      <c r="AJ28" s="4182"/>
      <c r="AK28" s="4182"/>
      <c r="AL28" s="1426"/>
    </row>
    <row r="29" spans="1:73" ht="14.1" customHeight="1">
      <c r="A29" s="253"/>
      <c r="B29" s="187"/>
      <c r="E29" s="41" t="s">
        <v>447</v>
      </c>
      <c r="F29" s="3347" t="s">
        <v>546</v>
      </c>
      <c r="G29" s="3347"/>
      <c r="H29" s="3347"/>
      <c r="I29" s="209" t="s">
        <v>547</v>
      </c>
      <c r="J29" s="4549"/>
      <c r="K29" s="4549"/>
      <c r="L29" s="4549"/>
      <c r="M29" s="4549"/>
      <c r="N29" s="4549"/>
      <c r="O29" s="4549"/>
      <c r="P29" s="4549"/>
      <c r="Q29" s="4549"/>
      <c r="R29" s="4549"/>
      <c r="S29" s="4549"/>
      <c r="T29" s="4549"/>
      <c r="U29" s="4549"/>
      <c r="V29" s="4549"/>
      <c r="W29" s="4549"/>
      <c r="X29" s="4549"/>
      <c r="Y29" s="178" t="s">
        <v>18</v>
      </c>
      <c r="AA29" s="1439"/>
      <c r="AB29" s="4182"/>
      <c r="AC29" s="4182"/>
      <c r="AD29" s="4182"/>
      <c r="AE29" s="4182"/>
      <c r="AF29" s="4182"/>
      <c r="AG29" s="4182"/>
      <c r="AH29" s="4182"/>
      <c r="AI29" s="4182"/>
      <c r="AJ29" s="4182"/>
      <c r="AK29" s="4182"/>
      <c r="AL29" s="1426"/>
    </row>
    <row r="30" spans="1:73" ht="14.1" customHeight="1">
      <c r="A30" s="253"/>
      <c r="B30" s="187"/>
      <c r="E30" s="41" t="s">
        <v>448</v>
      </c>
      <c r="F30" s="3347" t="s">
        <v>548</v>
      </c>
      <c r="G30" s="3347"/>
      <c r="H30" s="3347"/>
      <c r="I30" s="234" t="s">
        <v>547</v>
      </c>
      <c r="J30" s="1382"/>
      <c r="K30" s="1382" t="s">
        <v>21</v>
      </c>
      <c r="L30" s="1382" t="s">
        <v>127</v>
      </c>
      <c r="M30" s="1382"/>
      <c r="N30" s="1382" t="s">
        <v>22</v>
      </c>
      <c r="O30" s="1382" t="s">
        <v>127</v>
      </c>
      <c r="P30" s="1382"/>
      <c r="Q30" s="210" t="s">
        <v>549</v>
      </c>
      <c r="R30" s="11" t="s">
        <v>140</v>
      </c>
      <c r="S30" s="3356"/>
      <c r="T30" s="3356"/>
      <c r="U30" s="41" t="s">
        <v>81</v>
      </c>
      <c r="V30" s="41" t="s">
        <v>127</v>
      </c>
      <c r="W30" s="11"/>
      <c r="X30" s="3146" t="s">
        <v>550</v>
      </c>
      <c r="Y30" s="3146"/>
      <c r="AA30" s="1438"/>
      <c r="AB30" s="4182"/>
      <c r="AC30" s="4182"/>
      <c r="AD30" s="4182"/>
      <c r="AE30" s="4182"/>
      <c r="AF30" s="4182"/>
      <c r="AG30" s="4182"/>
      <c r="AH30" s="4182"/>
      <c r="AI30" s="4182"/>
      <c r="AJ30" s="4182"/>
      <c r="AK30" s="4182"/>
      <c r="AL30" s="1426"/>
    </row>
    <row r="31" spans="1:73" ht="14.1" customHeight="1">
      <c r="A31" s="253"/>
      <c r="B31" s="187"/>
      <c r="Z31" s="53"/>
      <c r="AA31" s="10"/>
      <c r="AB31" s="4182"/>
      <c r="AC31" s="4182"/>
      <c r="AD31" s="4182"/>
      <c r="AE31" s="4182"/>
      <c r="AF31" s="4182"/>
      <c r="AG31" s="4182"/>
      <c r="AH31" s="4182"/>
      <c r="AI31" s="4182"/>
      <c r="AJ31" s="4182"/>
      <c r="AK31" s="4182"/>
      <c r="AL31" s="184"/>
    </row>
    <row r="32" spans="1:73" ht="14.1" customHeight="1">
      <c r="A32" s="253"/>
      <c r="B32" s="187"/>
      <c r="D32" s="209" t="s">
        <v>32</v>
      </c>
      <c r="E32" s="3347" t="s">
        <v>635</v>
      </c>
      <c r="F32" s="3347"/>
      <c r="G32" s="3347"/>
      <c r="H32" s="3347"/>
      <c r="I32" s="3347"/>
      <c r="J32" s="3347"/>
      <c r="K32" s="3347"/>
      <c r="L32" s="3347"/>
      <c r="M32" s="3347"/>
      <c r="N32" s="3347"/>
      <c r="O32" s="3347"/>
      <c r="P32" s="3347"/>
      <c r="Q32" s="3347"/>
      <c r="R32" s="3347"/>
      <c r="S32" s="3347"/>
      <c r="T32" s="3347"/>
      <c r="U32" s="3347"/>
      <c r="V32" s="3347"/>
      <c r="W32" s="3347"/>
      <c r="X32" s="3347"/>
      <c r="Y32" s="3347"/>
      <c r="Z32" s="53"/>
      <c r="AA32" s="185"/>
      <c r="AL32" s="1426"/>
    </row>
    <row r="33" spans="1:68" ht="14.1" customHeight="1">
      <c r="A33" s="253"/>
      <c r="B33" s="187"/>
      <c r="D33" s="1353"/>
      <c r="E33" s="1353"/>
      <c r="F33" s="1353"/>
      <c r="G33" s="1353"/>
      <c r="H33" s="1353"/>
      <c r="I33" s="1353"/>
      <c r="J33" s="1353"/>
      <c r="K33" s="1353"/>
      <c r="L33" s="1353"/>
      <c r="M33" s="1353"/>
      <c r="N33" s="1353"/>
      <c r="O33" s="1353"/>
      <c r="P33" s="1353"/>
      <c r="Q33" s="1353"/>
      <c r="R33" s="1353"/>
      <c r="S33" s="1353"/>
      <c r="T33" s="1353"/>
      <c r="U33" s="1353"/>
      <c r="V33" s="1353"/>
      <c r="W33" s="1353"/>
      <c r="X33" s="1353"/>
      <c r="Y33" s="1353"/>
      <c r="AA33" s="185"/>
      <c r="AL33" s="1426"/>
    </row>
    <row r="34" spans="1:68" ht="14.1" customHeight="1">
      <c r="A34" s="253"/>
      <c r="B34" s="13"/>
      <c r="D34" s="209" t="s">
        <v>38</v>
      </c>
      <c r="E34" s="3347" t="s">
        <v>636</v>
      </c>
      <c r="F34" s="3347"/>
      <c r="G34" s="3347"/>
      <c r="H34" s="3347"/>
      <c r="I34" s="3347"/>
      <c r="J34" s="3347"/>
      <c r="K34" s="3347"/>
      <c r="L34" s="3347"/>
      <c r="M34" s="3347"/>
      <c r="N34" s="3347"/>
      <c r="O34" s="3347"/>
      <c r="P34" s="3347"/>
      <c r="Q34" s="3347"/>
      <c r="R34" s="3347"/>
      <c r="S34" s="3347"/>
      <c r="T34" s="3347"/>
      <c r="U34" s="3347"/>
      <c r="V34" s="3347"/>
      <c r="W34" s="3347"/>
      <c r="X34" s="3347"/>
      <c r="Y34" s="3347"/>
      <c r="Z34" s="53"/>
      <c r="AA34" s="185"/>
      <c r="AL34" s="25"/>
    </row>
    <row r="35" spans="1:68" ht="14.1" customHeight="1">
      <c r="A35" s="253"/>
      <c r="B35" s="187"/>
      <c r="Z35" s="53"/>
      <c r="AA35" s="185"/>
      <c r="AL35" s="25"/>
    </row>
    <row r="36" spans="1:68" ht="14.1" customHeight="1">
      <c r="A36" s="253"/>
      <c r="B36" s="3144" t="s">
        <v>574</v>
      </c>
      <c r="C36" s="3145"/>
      <c r="D36" s="3146" t="s">
        <v>631</v>
      </c>
      <c r="E36" s="3146"/>
      <c r="F36" s="3146"/>
      <c r="G36" s="3146"/>
      <c r="H36" s="3146"/>
      <c r="I36" s="3146"/>
      <c r="J36" s="3146"/>
      <c r="K36" s="3146"/>
      <c r="L36" s="3146"/>
      <c r="M36" s="3146"/>
      <c r="N36" s="3146"/>
      <c r="O36" s="3146"/>
      <c r="P36" s="3146"/>
      <c r="Q36" s="3146"/>
      <c r="R36" s="3146"/>
      <c r="S36" s="3146"/>
      <c r="T36" s="3146"/>
      <c r="U36" s="3146"/>
      <c r="V36" s="3146"/>
      <c r="W36" s="3146"/>
      <c r="X36" s="3146"/>
      <c r="Y36" s="3146"/>
      <c r="Z36" s="11"/>
      <c r="AA36" s="185"/>
      <c r="AH36" s="227"/>
      <c r="AI36" s="227"/>
      <c r="AJ36" s="227"/>
      <c r="AK36" s="227"/>
      <c r="AL36" s="25"/>
    </row>
    <row r="37" spans="1:68" ht="14.1" customHeight="1">
      <c r="A37" s="253"/>
      <c r="B37" s="187"/>
      <c r="D37" s="234" t="s">
        <v>35</v>
      </c>
      <c r="E37" s="2255" t="s">
        <v>1100</v>
      </c>
      <c r="F37" s="2255"/>
      <c r="G37" s="2255"/>
      <c r="H37" s="2255"/>
      <c r="I37" s="2255"/>
      <c r="J37" s="2255"/>
      <c r="K37" s="2255"/>
      <c r="L37" s="2255"/>
      <c r="M37" s="2255"/>
      <c r="N37" s="2255"/>
      <c r="O37" s="2255"/>
      <c r="P37" s="2255"/>
      <c r="Q37" s="2255"/>
      <c r="R37" s="2255"/>
      <c r="S37" s="2255"/>
      <c r="T37" s="2255"/>
      <c r="U37" s="2255"/>
      <c r="V37" s="2255"/>
      <c r="W37" s="2255"/>
      <c r="X37" s="2255"/>
      <c r="Y37" s="2255"/>
      <c r="AA37" s="185"/>
      <c r="AL37" s="236"/>
    </row>
    <row r="38" spans="1:68" ht="14.1" customHeight="1">
      <c r="A38" s="253"/>
      <c r="B38" s="187"/>
      <c r="D38" s="11"/>
      <c r="E38" s="2255"/>
      <c r="F38" s="2255"/>
      <c r="G38" s="2255"/>
      <c r="H38" s="2255"/>
      <c r="I38" s="2255"/>
      <c r="J38" s="2255"/>
      <c r="K38" s="2255"/>
      <c r="L38" s="2255"/>
      <c r="M38" s="2255"/>
      <c r="N38" s="2255"/>
      <c r="O38" s="2255"/>
      <c r="P38" s="2255"/>
      <c r="Q38" s="2255"/>
      <c r="R38" s="2255"/>
      <c r="S38" s="2255"/>
      <c r="T38" s="2255"/>
      <c r="U38" s="2255"/>
      <c r="V38" s="2255"/>
      <c r="W38" s="2255"/>
      <c r="X38" s="2255"/>
      <c r="Y38" s="2255"/>
      <c r="Z38" s="11"/>
      <c r="AA38" s="185"/>
      <c r="AL38" s="236"/>
    </row>
    <row r="39" spans="1:68" ht="14.1" customHeight="1">
      <c r="A39" s="253"/>
      <c r="B39" s="187"/>
      <c r="AA39" s="185"/>
      <c r="AL39" s="236"/>
      <c r="AP39" s="1427" t="s">
        <v>16</v>
      </c>
    </row>
    <row r="40" spans="1:68" ht="14.1" customHeight="1">
      <c r="A40" s="253"/>
      <c r="B40" s="187"/>
      <c r="AA40" s="185"/>
      <c r="AL40" s="236"/>
      <c r="AP40" s="1427"/>
    </row>
    <row r="41" spans="1:68" ht="14.1" customHeight="1">
      <c r="A41" s="253"/>
      <c r="B41" s="187"/>
      <c r="D41" s="234" t="s">
        <v>32</v>
      </c>
      <c r="E41" s="2255" t="s">
        <v>1101</v>
      </c>
      <c r="F41" s="2255"/>
      <c r="G41" s="2255"/>
      <c r="H41" s="2255"/>
      <c r="I41" s="2255"/>
      <c r="J41" s="2255"/>
      <c r="K41" s="2255"/>
      <c r="L41" s="2255"/>
      <c r="M41" s="2255"/>
      <c r="N41" s="2255"/>
      <c r="O41" s="2255"/>
      <c r="P41" s="2255"/>
      <c r="Q41" s="2255"/>
      <c r="R41" s="2255"/>
      <c r="S41" s="2255"/>
      <c r="T41" s="2255"/>
      <c r="U41" s="2255"/>
      <c r="V41" s="2255"/>
      <c r="W41" s="2255"/>
      <c r="X41" s="2255"/>
      <c r="Y41" s="2255"/>
      <c r="AA41" s="1413"/>
      <c r="AB41" s="1372"/>
      <c r="AC41" s="1372"/>
      <c r="AD41" s="1372"/>
      <c r="AE41" s="1372"/>
      <c r="AF41" s="1372"/>
      <c r="AG41" s="1372"/>
      <c r="AH41" s="1372"/>
      <c r="AI41" s="1372"/>
      <c r="AJ41" s="1372"/>
      <c r="AK41" s="1372"/>
      <c r="AL41" s="236"/>
    </row>
    <row r="42" spans="1:68" ht="14.1" customHeight="1">
      <c r="A42" s="253"/>
      <c r="B42" s="187"/>
      <c r="D42" s="11"/>
      <c r="E42" s="2255"/>
      <c r="F42" s="2255"/>
      <c r="G42" s="2255"/>
      <c r="H42" s="2255"/>
      <c r="I42" s="2255"/>
      <c r="J42" s="2255"/>
      <c r="K42" s="2255"/>
      <c r="L42" s="2255"/>
      <c r="M42" s="2255"/>
      <c r="N42" s="2255"/>
      <c r="O42" s="2255"/>
      <c r="P42" s="2255"/>
      <c r="Q42" s="2255"/>
      <c r="R42" s="2255"/>
      <c r="S42" s="2255"/>
      <c r="T42" s="2255"/>
      <c r="U42" s="2255"/>
      <c r="V42" s="2255"/>
      <c r="W42" s="2255"/>
      <c r="X42" s="2255"/>
      <c r="Y42" s="2255"/>
      <c r="Z42" s="53"/>
      <c r="AA42" s="1413"/>
      <c r="AB42" s="1372"/>
      <c r="AC42" s="1372"/>
      <c r="AD42" s="1372"/>
      <c r="AE42" s="1372"/>
      <c r="AF42" s="1372"/>
      <c r="AG42" s="1372"/>
      <c r="AH42" s="1372"/>
      <c r="AI42" s="1372"/>
      <c r="AJ42" s="1372"/>
      <c r="AK42" s="1372"/>
      <c r="AL42" s="236"/>
    </row>
    <row r="43" spans="1:68" ht="14.1" customHeight="1">
      <c r="A43" s="253"/>
      <c r="B43" s="187"/>
      <c r="Z43" s="53"/>
      <c r="AA43" s="1413"/>
      <c r="AB43" s="1372"/>
      <c r="AC43" s="1372"/>
      <c r="AD43" s="1372"/>
      <c r="AE43" s="1372"/>
      <c r="AF43" s="1372"/>
      <c r="AG43" s="1372"/>
      <c r="AH43" s="1372"/>
      <c r="AI43" s="1372"/>
      <c r="AJ43" s="1372"/>
      <c r="AK43" s="1372"/>
      <c r="AL43" s="236"/>
      <c r="AP43" s="1352"/>
      <c r="AU43" s="209"/>
      <c r="AV43" s="11"/>
      <c r="AW43" s="11"/>
      <c r="AX43" s="11"/>
      <c r="AY43" s="11"/>
      <c r="AZ43" s="11"/>
      <c r="BA43" s="11"/>
      <c r="BB43" s="11"/>
      <c r="BC43" s="11"/>
      <c r="BD43" s="11"/>
      <c r="BE43" s="11"/>
      <c r="BF43" s="11"/>
      <c r="BG43" s="11"/>
      <c r="BH43" s="11"/>
      <c r="BI43" s="11"/>
      <c r="BJ43" s="11"/>
      <c r="BK43" s="11"/>
      <c r="BL43" s="11"/>
      <c r="BM43" s="11"/>
      <c r="BN43" s="11"/>
      <c r="BO43" s="11"/>
      <c r="BP43" s="11"/>
    </row>
    <row r="44" spans="1:68" ht="14.1" customHeight="1">
      <c r="A44" s="253"/>
      <c r="B44" s="187"/>
      <c r="D44" s="234" t="s">
        <v>461</v>
      </c>
      <c r="E44" s="2037" t="s">
        <v>1485</v>
      </c>
      <c r="F44" s="2037"/>
      <c r="G44" s="2037"/>
      <c r="H44" s="2037"/>
      <c r="I44" s="2037"/>
      <c r="J44" s="2037"/>
      <c r="K44" s="2037"/>
      <c r="L44" s="2037"/>
      <c r="M44" s="2037"/>
      <c r="N44" s="2037"/>
      <c r="O44" s="2037"/>
      <c r="P44" s="2037"/>
      <c r="Q44" s="2037"/>
      <c r="R44" s="2037"/>
      <c r="S44" s="2037"/>
      <c r="T44" s="2037"/>
      <c r="U44" s="2037"/>
      <c r="V44" s="2037"/>
      <c r="W44" s="2037"/>
      <c r="X44" s="2037"/>
      <c r="Y44" s="2037"/>
      <c r="AA44" s="217" t="s">
        <v>127</v>
      </c>
      <c r="AB44" s="1849" t="s">
        <v>1486</v>
      </c>
      <c r="AC44" s="1849"/>
      <c r="AD44" s="1849"/>
      <c r="AE44" s="1849"/>
      <c r="AF44" s="1849"/>
      <c r="AG44" s="1849"/>
      <c r="AH44" s="1849"/>
      <c r="AI44" s="1849"/>
      <c r="AJ44" s="1849"/>
      <c r="AK44" s="1849"/>
      <c r="AL44" s="151"/>
      <c r="AP44" s="1427" t="s">
        <v>16</v>
      </c>
      <c r="AS44" s="225"/>
    </row>
    <row r="45" spans="1:68" ht="14.1" customHeight="1">
      <c r="A45" s="253"/>
      <c r="B45" s="187"/>
      <c r="D45" s="11"/>
      <c r="E45" s="2037"/>
      <c r="F45" s="2037"/>
      <c r="G45" s="2037"/>
      <c r="H45" s="2037"/>
      <c r="I45" s="2037"/>
      <c r="J45" s="2037"/>
      <c r="K45" s="2037"/>
      <c r="L45" s="2037"/>
      <c r="M45" s="2037"/>
      <c r="N45" s="2037"/>
      <c r="O45" s="2037"/>
      <c r="P45" s="2037"/>
      <c r="Q45" s="2037"/>
      <c r="R45" s="2037"/>
      <c r="S45" s="2037"/>
      <c r="T45" s="2037"/>
      <c r="U45" s="2037"/>
      <c r="V45" s="2037"/>
      <c r="W45" s="2037"/>
      <c r="X45" s="2037"/>
      <c r="Y45" s="2037"/>
      <c r="Z45" s="11"/>
      <c r="AA45" s="219"/>
      <c r="AB45" s="1849"/>
      <c r="AC45" s="1849"/>
      <c r="AD45" s="1849"/>
      <c r="AE45" s="1849"/>
      <c r="AF45" s="1849"/>
      <c r="AG45" s="1849"/>
      <c r="AH45" s="1849"/>
      <c r="AI45" s="1849"/>
      <c r="AJ45" s="1849"/>
      <c r="AK45" s="1849"/>
      <c r="AL45" s="151"/>
      <c r="AS45" s="220"/>
      <c r="AU45" s="1428"/>
    </row>
    <row r="46" spans="1:68" ht="14.1" customHeight="1">
      <c r="A46" s="253"/>
      <c r="B46" s="187"/>
      <c r="D46" s="11"/>
      <c r="E46" s="11"/>
      <c r="F46" s="11"/>
      <c r="G46" s="11"/>
      <c r="H46" s="11"/>
      <c r="I46" s="11"/>
      <c r="J46" s="11"/>
      <c r="K46" s="11"/>
      <c r="L46" s="11"/>
      <c r="M46" s="11"/>
      <c r="N46" s="11"/>
      <c r="O46" s="11"/>
      <c r="P46" s="11"/>
      <c r="Q46" s="11"/>
      <c r="R46" s="11"/>
      <c r="S46" s="11"/>
      <c r="T46" s="11"/>
      <c r="U46" s="11"/>
      <c r="V46" s="11"/>
      <c r="W46" s="11"/>
      <c r="X46" s="11"/>
      <c r="Y46" s="11"/>
      <c r="Z46" s="11"/>
      <c r="AA46" s="1440"/>
      <c r="AB46" s="1849"/>
      <c r="AC46" s="1849"/>
      <c r="AD46" s="1849"/>
      <c r="AE46" s="1849"/>
      <c r="AF46" s="1849"/>
      <c r="AG46" s="1849"/>
      <c r="AH46" s="1849"/>
      <c r="AI46" s="1849"/>
      <c r="AJ46" s="1849"/>
      <c r="AK46" s="1849"/>
      <c r="AL46" s="151"/>
      <c r="AS46" s="220"/>
      <c r="AU46" s="1428"/>
    </row>
    <row r="47" spans="1:68" ht="14.1" customHeight="1">
      <c r="A47" s="253"/>
      <c r="B47" s="3144" t="s">
        <v>575</v>
      </c>
      <c r="C47" s="3145"/>
      <c r="D47" s="3146" t="s">
        <v>1482</v>
      </c>
      <c r="E47" s="3146"/>
      <c r="F47" s="3146"/>
      <c r="G47" s="3146"/>
      <c r="H47" s="3146"/>
      <c r="I47" s="3146"/>
      <c r="J47" s="3146"/>
      <c r="K47" s="3146"/>
      <c r="L47" s="3146"/>
      <c r="M47" s="3146"/>
      <c r="N47" s="3146"/>
      <c r="O47" s="3146"/>
      <c r="P47" s="3146"/>
      <c r="Q47" s="3146"/>
      <c r="R47" s="3146"/>
      <c r="S47" s="3146"/>
      <c r="T47" s="3146"/>
      <c r="U47" s="3146"/>
      <c r="V47" s="3146"/>
      <c r="W47" s="3146"/>
      <c r="X47" s="3146"/>
      <c r="Y47" s="3146"/>
      <c r="AA47" s="185"/>
      <c r="AB47" s="1849"/>
      <c r="AC47" s="1849"/>
      <c r="AD47" s="1849"/>
      <c r="AE47" s="1849"/>
      <c r="AF47" s="1849"/>
      <c r="AG47" s="1849"/>
      <c r="AH47" s="1849"/>
      <c r="AI47" s="1849"/>
      <c r="AJ47" s="1849"/>
      <c r="AK47" s="1849"/>
      <c r="AL47" s="184"/>
    </row>
    <row r="48" spans="1:68" ht="14.1" customHeight="1">
      <c r="A48" s="253"/>
      <c r="B48" s="187"/>
      <c r="D48" s="234" t="s">
        <v>35</v>
      </c>
      <c r="E48" s="2255" t="s">
        <v>630</v>
      </c>
      <c r="F48" s="2255"/>
      <c r="G48" s="2255"/>
      <c r="H48" s="2255"/>
      <c r="I48" s="2255"/>
      <c r="J48" s="2255"/>
      <c r="K48" s="2255"/>
      <c r="L48" s="2255"/>
      <c r="M48" s="2255"/>
      <c r="N48" s="2255"/>
      <c r="O48" s="2255"/>
      <c r="P48" s="2255"/>
      <c r="Q48" s="2255"/>
      <c r="R48" s="2255"/>
      <c r="S48" s="2255"/>
      <c r="T48" s="2255"/>
      <c r="U48" s="2255"/>
      <c r="V48" s="2255"/>
      <c r="W48" s="2255"/>
      <c r="X48" s="2255"/>
      <c r="Y48" s="2255"/>
      <c r="Z48" s="53"/>
      <c r="AA48" s="1441" t="s">
        <v>127</v>
      </c>
      <c r="AB48" s="4547" t="s">
        <v>980</v>
      </c>
      <c r="AC48" s="4547"/>
      <c r="AD48" s="4547"/>
      <c r="AE48" s="4547"/>
      <c r="AF48" s="4547"/>
      <c r="AG48" s="4547"/>
      <c r="AH48" s="4547"/>
      <c r="AI48" s="4547"/>
      <c r="AJ48" s="4547"/>
      <c r="AK48" s="4547"/>
      <c r="AL48" s="184"/>
    </row>
    <row r="49" spans="1:38" ht="14.1" customHeight="1">
      <c r="A49" s="253"/>
      <c r="B49" s="187"/>
      <c r="D49" s="220"/>
      <c r="E49" s="2255"/>
      <c r="F49" s="2255"/>
      <c r="G49" s="2255"/>
      <c r="H49" s="2255"/>
      <c r="I49" s="2255"/>
      <c r="J49" s="2255"/>
      <c r="K49" s="2255"/>
      <c r="L49" s="2255"/>
      <c r="M49" s="2255"/>
      <c r="N49" s="2255"/>
      <c r="O49" s="2255"/>
      <c r="P49" s="2255"/>
      <c r="Q49" s="2255"/>
      <c r="R49" s="2255"/>
      <c r="S49" s="2255"/>
      <c r="T49" s="2255"/>
      <c r="U49" s="2255"/>
      <c r="V49" s="2255"/>
      <c r="W49" s="2255"/>
      <c r="X49" s="2255"/>
      <c r="Y49" s="2255"/>
      <c r="Z49" s="53"/>
      <c r="AA49" s="217" t="s">
        <v>1487</v>
      </c>
      <c r="AB49" s="4548" t="s">
        <v>1350</v>
      </c>
      <c r="AC49" s="4548"/>
      <c r="AD49" s="4548"/>
      <c r="AE49" s="4548"/>
      <c r="AF49" s="4548"/>
      <c r="AG49" s="4548"/>
      <c r="AH49" s="4548"/>
      <c r="AI49" s="4548"/>
      <c r="AJ49" s="4548"/>
      <c r="AK49" s="4548"/>
      <c r="AL49" s="12"/>
    </row>
    <row r="50" spans="1:38" ht="14.1" customHeight="1">
      <c r="A50" s="253"/>
      <c r="B50" s="187"/>
      <c r="AA50" s="1442"/>
      <c r="AB50" s="4548"/>
      <c r="AC50" s="4548"/>
      <c r="AD50" s="4548"/>
      <c r="AE50" s="4548"/>
      <c r="AF50" s="4548"/>
      <c r="AG50" s="4548"/>
      <c r="AH50" s="4548"/>
      <c r="AI50" s="4548"/>
      <c r="AJ50" s="4548"/>
      <c r="AK50" s="4548"/>
      <c r="AL50" s="12"/>
    </row>
    <row r="51" spans="1:38" ht="14.1" customHeight="1">
      <c r="A51" s="253"/>
      <c r="B51" s="187"/>
      <c r="D51" s="209" t="s">
        <v>32</v>
      </c>
      <c r="E51" s="3347" t="s">
        <v>1349</v>
      </c>
      <c r="F51" s="3347"/>
      <c r="G51" s="3347"/>
      <c r="H51" s="3347"/>
      <c r="I51" s="3347"/>
      <c r="J51" s="3347"/>
      <c r="K51" s="3347"/>
      <c r="L51" s="3347"/>
      <c r="M51" s="3347"/>
      <c r="N51" s="3347"/>
      <c r="O51" s="3347"/>
      <c r="P51" s="3347"/>
      <c r="Q51" s="3347"/>
      <c r="R51" s="3347"/>
      <c r="S51" s="3347"/>
      <c r="T51" s="3347"/>
      <c r="U51" s="3347"/>
      <c r="V51" s="3347"/>
      <c r="W51" s="3347"/>
      <c r="X51" s="3347"/>
      <c r="Y51" s="3347"/>
      <c r="AA51" s="8"/>
      <c r="AB51" s="4548"/>
      <c r="AC51" s="4548"/>
      <c r="AD51" s="4548"/>
      <c r="AE51" s="4548"/>
      <c r="AF51" s="4548"/>
      <c r="AG51" s="4548"/>
      <c r="AH51" s="4548"/>
      <c r="AI51" s="4548"/>
      <c r="AJ51" s="4548"/>
      <c r="AK51" s="4548"/>
      <c r="AL51" s="12"/>
    </row>
    <row r="52" spans="1:38" ht="14.1" customHeight="1">
      <c r="A52" s="253"/>
      <c r="B52" s="187"/>
      <c r="D52" s="209"/>
      <c r="E52" s="3347"/>
      <c r="F52" s="3347"/>
      <c r="G52" s="3347"/>
      <c r="H52" s="3347"/>
      <c r="I52" s="3347"/>
      <c r="J52" s="3347"/>
      <c r="K52" s="3347"/>
      <c r="L52" s="3347"/>
      <c r="M52" s="3347"/>
      <c r="N52" s="3347"/>
      <c r="O52" s="3347"/>
      <c r="P52" s="3347"/>
      <c r="Q52" s="3347"/>
      <c r="R52" s="3347"/>
      <c r="S52" s="3347"/>
      <c r="T52" s="3347"/>
      <c r="U52" s="3347"/>
      <c r="V52" s="3347"/>
      <c r="W52" s="3347"/>
      <c r="X52" s="3347"/>
      <c r="Y52" s="3347"/>
      <c r="Z52" s="53"/>
      <c r="AA52" s="8"/>
      <c r="AB52" s="4548"/>
      <c r="AC52" s="4548"/>
      <c r="AD52" s="4548"/>
      <c r="AE52" s="4548"/>
      <c r="AF52" s="4548"/>
      <c r="AG52" s="4548"/>
      <c r="AH52" s="4548"/>
      <c r="AI52" s="4548"/>
      <c r="AJ52" s="4548"/>
      <c r="AK52" s="4548"/>
      <c r="AL52" s="12"/>
    </row>
    <row r="53" spans="1:38" ht="14.1" customHeight="1">
      <c r="A53" s="253"/>
      <c r="B53" s="187"/>
      <c r="D53" s="209" t="s">
        <v>461</v>
      </c>
      <c r="E53" s="3146" t="s">
        <v>1351</v>
      </c>
      <c r="F53" s="3146"/>
      <c r="G53" s="3146"/>
      <c r="H53" s="3146"/>
      <c r="I53" s="3146"/>
      <c r="J53" s="3146"/>
      <c r="K53" s="3146"/>
      <c r="L53" s="3146"/>
      <c r="M53" s="3146"/>
      <c r="N53" s="3146"/>
      <c r="O53" s="3146"/>
      <c r="P53" s="3146"/>
      <c r="Q53" s="3146"/>
      <c r="R53" s="3146"/>
      <c r="S53" s="3146"/>
      <c r="T53" s="3146"/>
      <c r="U53" s="3146"/>
      <c r="V53" s="3146"/>
      <c r="W53" s="3146"/>
      <c r="X53" s="3146"/>
      <c r="Y53" s="3146"/>
      <c r="Z53" s="53"/>
      <c r="AA53" s="185"/>
      <c r="AB53" s="4548"/>
      <c r="AC53" s="4548"/>
      <c r="AD53" s="4548"/>
      <c r="AE53" s="4548"/>
      <c r="AF53" s="4548"/>
      <c r="AG53" s="4548"/>
      <c r="AH53" s="4548"/>
      <c r="AI53" s="4548"/>
      <c r="AJ53" s="4548"/>
      <c r="AK53" s="4548"/>
      <c r="AL53" s="12"/>
    </row>
    <row r="54" spans="1:38" ht="14.1" customHeight="1">
      <c r="A54" s="253"/>
      <c r="B54" s="187"/>
      <c r="D54" s="209"/>
      <c r="E54" s="11"/>
      <c r="F54" s="11"/>
      <c r="G54" s="11"/>
      <c r="H54" s="11"/>
      <c r="I54" s="11"/>
      <c r="J54" s="11"/>
      <c r="K54" s="11"/>
      <c r="L54" s="11"/>
      <c r="M54" s="11"/>
      <c r="N54" s="11"/>
      <c r="O54" s="11"/>
      <c r="P54" s="11"/>
      <c r="Q54" s="11"/>
      <c r="R54" s="11"/>
      <c r="S54" s="11"/>
      <c r="T54" s="11"/>
      <c r="U54" s="11"/>
      <c r="V54" s="11"/>
      <c r="W54" s="11"/>
      <c r="X54" s="11"/>
      <c r="Y54" s="11"/>
      <c r="AA54" s="217" t="s">
        <v>1487</v>
      </c>
      <c r="AB54" s="4545" t="s">
        <v>1745</v>
      </c>
      <c r="AC54" s="4545"/>
      <c r="AD54" s="4545"/>
      <c r="AE54" s="4545"/>
      <c r="AF54" s="4545"/>
      <c r="AG54" s="4545"/>
      <c r="AH54" s="4545"/>
      <c r="AI54" s="4545"/>
      <c r="AJ54" s="4545"/>
      <c r="AK54" s="4545"/>
      <c r="AL54" s="4546"/>
    </row>
    <row r="55" spans="1:38" ht="14.1" customHeight="1">
      <c r="A55" s="253"/>
      <c r="B55" s="187"/>
      <c r="D55" s="209"/>
      <c r="E55" s="11"/>
      <c r="F55" s="11"/>
      <c r="G55" s="11"/>
      <c r="H55" s="11"/>
      <c r="I55" s="11"/>
      <c r="J55" s="11"/>
      <c r="K55" s="11"/>
      <c r="L55" s="11"/>
      <c r="M55" s="11"/>
      <c r="N55" s="11"/>
      <c r="O55" s="11"/>
      <c r="P55" s="11"/>
      <c r="Q55" s="11"/>
      <c r="R55" s="11"/>
      <c r="S55" s="11"/>
      <c r="T55" s="11"/>
      <c r="U55" s="11"/>
      <c r="V55" s="11"/>
      <c r="W55" s="11"/>
      <c r="X55" s="11"/>
      <c r="Y55" s="11"/>
      <c r="AA55" s="1443"/>
      <c r="AB55" s="4545"/>
      <c r="AC55" s="4545"/>
      <c r="AD55" s="4545"/>
      <c r="AE55" s="4545"/>
      <c r="AF55" s="4545"/>
      <c r="AG55" s="4545"/>
      <c r="AH55" s="4545"/>
      <c r="AI55" s="4545"/>
      <c r="AJ55" s="4545"/>
      <c r="AK55" s="4545"/>
      <c r="AL55" s="4546"/>
    </row>
    <row r="56" spans="1:38" ht="14.1" customHeight="1">
      <c r="A56" s="253"/>
      <c r="B56" s="187"/>
      <c r="D56" s="1448" t="s">
        <v>433</v>
      </c>
      <c r="E56" s="4545" t="s">
        <v>1746</v>
      </c>
      <c r="F56" s="4545"/>
      <c r="G56" s="4545"/>
      <c r="H56" s="4545"/>
      <c r="I56" s="4545"/>
      <c r="J56" s="4545"/>
      <c r="K56" s="4545"/>
      <c r="L56" s="4545"/>
      <c r="M56" s="4545"/>
      <c r="N56" s="4545"/>
      <c r="O56" s="4545"/>
      <c r="P56" s="4545"/>
      <c r="Q56" s="4545"/>
      <c r="R56" s="4545"/>
      <c r="S56" s="4545"/>
      <c r="T56" s="4545"/>
      <c r="U56" s="4545"/>
      <c r="V56" s="4545"/>
      <c r="W56" s="4545"/>
      <c r="X56" s="4545"/>
      <c r="Y56" s="4545"/>
      <c r="AA56" s="1443"/>
      <c r="AB56" s="4545"/>
      <c r="AC56" s="4545"/>
      <c r="AD56" s="4545"/>
      <c r="AE56" s="4545"/>
      <c r="AF56" s="4545"/>
      <c r="AG56" s="4545"/>
      <c r="AH56" s="4545"/>
      <c r="AI56" s="4545"/>
      <c r="AJ56" s="4545"/>
      <c r="AK56" s="4545"/>
      <c r="AL56" s="4546"/>
    </row>
    <row r="57" spans="1:38" ht="14.1" customHeight="1">
      <c r="A57" s="253"/>
      <c r="B57" s="187"/>
      <c r="D57" s="1444"/>
      <c r="E57" s="4545"/>
      <c r="F57" s="4545"/>
      <c r="G57" s="4545"/>
      <c r="H57" s="4545"/>
      <c r="I57" s="4545"/>
      <c r="J57" s="4545"/>
      <c r="K57" s="4545"/>
      <c r="L57" s="4545"/>
      <c r="M57" s="4545"/>
      <c r="N57" s="4545"/>
      <c r="O57" s="4545"/>
      <c r="P57" s="4545"/>
      <c r="Q57" s="4545"/>
      <c r="R57" s="4545"/>
      <c r="S57" s="4545"/>
      <c r="T57" s="4545"/>
      <c r="U57" s="4545"/>
      <c r="V57" s="4545"/>
      <c r="W57" s="4545"/>
      <c r="X57" s="4545"/>
      <c r="Y57" s="4545"/>
      <c r="AA57" s="1443"/>
      <c r="AB57" s="4545"/>
      <c r="AC57" s="4545"/>
      <c r="AD57" s="4545"/>
      <c r="AE57" s="4545"/>
      <c r="AF57" s="4545"/>
      <c r="AG57" s="4545"/>
      <c r="AH57" s="4545"/>
      <c r="AI57" s="4545"/>
      <c r="AJ57" s="4545"/>
      <c r="AK57" s="4545"/>
      <c r="AL57" s="4546"/>
    </row>
    <row r="58" spans="1:38" ht="14.1" customHeight="1">
      <c r="A58" s="253"/>
      <c r="B58" s="187"/>
      <c r="AA58" s="217" t="s">
        <v>127</v>
      </c>
      <c r="AB58" s="1849" t="s">
        <v>1513</v>
      </c>
      <c r="AC58" s="1849"/>
      <c r="AD58" s="1849"/>
      <c r="AE58" s="1849"/>
      <c r="AF58" s="1849"/>
      <c r="AG58" s="1849"/>
      <c r="AH58" s="1849"/>
      <c r="AI58" s="1849"/>
      <c r="AJ58" s="1849"/>
      <c r="AK58" s="1849"/>
      <c r="AL58" s="15"/>
    </row>
    <row r="59" spans="1:38" ht="14.1" customHeight="1">
      <c r="A59" s="253"/>
      <c r="B59" s="187"/>
      <c r="D59" s="209" t="s">
        <v>1253</v>
      </c>
      <c r="E59" s="2037" t="s">
        <v>1488</v>
      </c>
      <c r="F59" s="2037"/>
      <c r="G59" s="2037"/>
      <c r="H59" s="2037"/>
      <c r="I59" s="2037"/>
      <c r="J59" s="2037"/>
      <c r="K59" s="2037"/>
      <c r="L59" s="2037"/>
      <c r="M59" s="2037"/>
      <c r="N59" s="2037"/>
      <c r="O59" s="2037"/>
      <c r="P59" s="2037"/>
      <c r="Q59" s="2037"/>
      <c r="R59" s="2037"/>
      <c r="S59" s="2037"/>
      <c r="T59" s="2037"/>
      <c r="U59" s="2037"/>
      <c r="V59" s="2037"/>
      <c r="W59" s="2037"/>
      <c r="X59" s="2037"/>
      <c r="Y59" s="2037"/>
      <c r="AA59" s="217"/>
      <c r="AB59" s="1849"/>
      <c r="AC59" s="1849"/>
      <c r="AD59" s="1849"/>
      <c r="AE59" s="1849"/>
      <c r="AF59" s="1849"/>
      <c r="AG59" s="1849"/>
      <c r="AH59" s="1849"/>
      <c r="AI59" s="1849"/>
      <c r="AJ59" s="1849"/>
      <c r="AK59" s="1849"/>
      <c r="AL59" s="37"/>
    </row>
    <row r="60" spans="1:38" ht="14.1" customHeight="1">
      <c r="B60" s="187"/>
      <c r="D60" s="11"/>
      <c r="E60" s="2037"/>
      <c r="F60" s="2037"/>
      <c r="G60" s="2037"/>
      <c r="H60" s="2037"/>
      <c r="I60" s="2037"/>
      <c r="J60" s="2037"/>
      <c r="K60" s="2037"/>
      <c r="L60" s="2037"/>
      <c r="M60" s="2037"/>
      <c r="N60" s="2037"/>
      <c r="O60" s="2037"/>
      <c r="P60" s="2037"/>
      <c r="Q60" s="2037"/>
      <c r="R60" s="2037"/>
      <c r="S60" s="2037"/>
      <c r="T60" s="2037"/>
      <c r="U60" s="2037"/>
      <c r="V60" s="2037"/>
      <c r="W60" s="2037"/>
      <c r="X60" s="2037"/>
      <c r="Y60" s="2037"/>
      <c r="Z60" s="11"/>
      <c r="AA60" s="10"/>
      <c r="AB60" s="1849"/>
      <c r="AC60" s="1849"/>
      <c r="AD60" s="1849"/>
      <c r="AE60" s="1849"/>
      <c r="AF60" s="1849"/>
      <c r="AG60" s="1849"/>
      <c r="AH60" s="1849"/>
      <c r="AI60" s="1849"/>
      <c r="AJ60" s="1849"/>
      <c r="AK60" s="1849"/>
      <c r="AL60" s="37"/>
    </row>
    <row r="61" spans="1:38" ht="14.1" customHeight="1">
      <c r="B61" s="187"/>
      <c r="D61" s="53"/>
      <c r="E61" s="53"/>
      <c r="F61" s="53"/>
      <c r="G61" s="53"/>
      <c r="H61" s="53"/>
      <c r="I61" s="53"/>
      <c r="J61" s="53"/>
      <c r="K61" s="53"/>
      <c r="L61" s="53"/>
      <c r="M61" s="53"/>
      <c r="N61" s="53"/>
      <c r="O61" s="53"/>
      <c r="P61" s="53"/>
      <c r="Q61" s="53"/>
      <c r="R61" s="53"/>
      <c r="S61" s="53"/>
      <c r="T61" s="53"/>
      <c r="U61" s="53"/>
      <c r="V61" s="53"/>
      <c r="W61" s="53"/>
      <c r="X61" s="53"/>
      <c r="Y61" s="53"/>
      <c r="AA61" s="10"/>
      <c r="AB61" s="1849"/>
      <c r="AC61" s="1849"/>
      <c r="AD61" s="1849"/>
      <c r="AE61" s="1849"/>
      <c r="AF61" s="1849"/>
      <c r="AG61" s="1849"/>
      <c r="AH61" s="1849"/>
      <c r="AI61" s="1849"/>
      <c r="AJ61" s="1849"/>
      <c r="AK61" s="1849"/>
      <c r="AL61" s="37"/>
    </row>
    <row r="62" spans="1:38" ht="14.1" customHeight="1">
      <c r="B62" s="187"/>
      <c r="AA62" s="10"/>
      <c r="AB62" s="1849"/>
      <c r="AC62" s="1849"/>
      <c r="AD62" s="1849"/>
      <c r="AE62" s="1849"/>
      <c r="AF62" s="1849"/>
      <c r="AG62" s="1849"/>
      <c r="AH62" s="1849"/>
      <c r="AI62" s="1849"/>
      <c r="AJ62" s="1849"/>
      <c r="AK62" s="1849"/>
      <c r="AL62" s="1435"/>
    </row>
    <row r="63" spans="1:38" ht="6.75" customHeight="1" thickBot="1">
      <c r="B63" s="19"/>
      <c r="C63" s="7"/>
      <c r="D63" s="190"/>
      <c r="E63" s="190"/>
      <c r="F63" s="190"/>
      <c r="G63" s="190"/>
      <c r="H63" s="190"/>
      <c r="I63" s="190"/>
      <c r="J63" s="190"/>
      <c r="K63" s="190"/>
      <c r="L63" s="190"/>
      <c r="M63" s="190"/>
      <c r="N63" s="190"/>
      <c r="O63" s="190"/>
      <c r="P63" s="190"/>
      <c r="Q63" s="190"/>
      <c r="R63" s="190"/>
      <c r="S63" s="190"/>
      <c r="T63" s="190"/>
      <c r="U63" s="190"/>
      <c r="V63" s="190"/>
      <c r="W63" s="190"/>
      <c r="X63" s="190"/>
      <c r="Y63" s="190"/>
      <c r="Z63" s="190"/>
      <c r="AA63" s="1445"/>
      <c r="AB63" s="1446"/>
      <c r="AC63" s="1446"/>
      <c r="AD63" s="1446"/>
      <c r="AE63" s="1446"/>
      <c r="AF63" s="1446"/>
      <c r="AG63" s="1446"/>
      <c r="AH63" s="1446"/>
      <c r="AI63" s="1446"/>
      <c r="AJ63" s="1446"/>
      <c r="AK63" s="1446"/>
      <c r="AL63" s="1447"/>
    </row>
  </sheetData>
  <mergeCells count="52">
    <mergeCell ref="A1:AL1"/>
    <mergeCell ref="B3:Y3"/>
    <mergeCell ref="AA3:AL3"/>
    <mergeCell ref="B5:C5"/>
    <mergeCell ref="D5:Y7"/>
    <mergeCell ref="AB5:AK8"/>
    <mergeCell ref="B26:C26"/>
    <mergeCell ref="D26:Y27"/>
    <mergeCell ref="AB26:AK26"/>
    <mergeCell ref="AB27:AK27"/>
    <mergeCell ref="AN5:BT5"/>
    <mergeCell ref="AO8:BS15"/>
    <mergeCell ref="B9:C9"/>
    <mergeCell ref="D9:Y11"/>
    <mergeCell ref="AB9:AK12"/>
    <mergeCell ref="B13:C13"/>
    <mergeCell ref="D13:Y13"/>
    <mergeCell ref="AB13:AK14"/>
    <mergeCell ref="E14:Y15"/>
    <mergeCell ref="AB15:AK15"/>
    <mergeCell ref="AB16:AK18"/>
    <mergeCell ref="E17:Y18"/>
    <mergeCell ref="AB19:AK22"/>
    <mergeCell ref="E20:Y21"/>
    <mergeCell ref="E23:Y24"/>
    <mergeCell ref="E41:Y42"/>
    <mergeCell ref="E28:Y28"/>
    <mergeCell ref="AB28:AK31"/>
    <mergeCell ref="F29:H29"/>
    <mergeCell ref="J29:X29"/>
    <mergeCell ref="F30:H30"/>
    <mergeCell ref="S30:T30"/>
    <mergeCell ref="X30:Y30"/>
    <mergeCell ref="E32:Y32"/>
    <mergeCell ref="E34:Y34"/>
    <mergeCell ref="B36:C36"/>
    <mergeCell ref="D36:Y36"/>
    <mergeCell ref="E37:Y38"/>
    <mergeCell ref="B47:C47"/>
    <mergeCell ref="D47:Y47"/>
    <mergeCell ref="AB54:AL57"/>
    <mergeCell ref="E56:Y57"/>
    <mergeCell ref="AB58:AK62"/>
    <mergeCell ref="E59:Y60"/>
    <mergeCell ref="E44:Y45"/>
    <mergeCell ref="AB44:AK47"/>
    <mergeCell ref="E48:Y49"/>
    <mergeCell ref="AB48:AK48"/>
    <mergeCell ref="AB49:AK53"/>
    <mergeCell ref="E51:Y51"/>
    <mergeCell ref="E52:Y52"/>
    <mergeCell ref="E53:Y53"/>
  </mergeCells>
  <phoneticPr fontId="4"/>
  <conditionalFormatting sqref="J29">
    <cfRule type="containsBlanks" dxfId="22" priority="2">
      <formula>LEN(TRIM(J29))=0</formula>
    </cfRule>
  </conditionalFormatting>
  <conditionalFormatting sqref="S30">
    <cfRule type="containsBlanks" dxfId="21" priority="1">
      <formula>LEN(TRIM(S30))=0</formula>
    </cfRule>
  </conditionalFormatting>
  <printOptions horizontalCentered="1"/>
  <pageMargins left="0.70866141732283472" right="0.31496062992125984" top="0.39370078740157483" bottom="0.39370078740157483" header="0.19685039370078741" footer="0.27559055118110237"/>
  <pageSetup paperSize="9" fitToWidth="0" fitToHeight="0" orientation="portrait" cellComments="asDisplayed" r:id="rId1"/>
  <headerFooter alignWithMargins="0"/>
  <colBreaks count="1" manualBreakCount="1">
    <brk id="38" max="61" man="1"/>
  </colBreaks>
  <drawing r:id="rId2"/>
  <legacyDrawing r:id="rId3"/>
  <mc:AlternateContent xmlns:mc="http://schemas.openxmlformats.org/markup-compatibility/2006">
    <mc:Choice Requires="x14">
      <controls>
        <mc:AlternateContent xmlns:mc="http://schemas.openxmlformats.org/markup-compatibility/2006">
          <mc:Choice Requires="x14">
            <control shapeId="1515521" r:id="rId4" name="Check Box 1">
              <controlPr defaultSize="0" autoFill="0" autoLine="0" autoPict="0">
                <anchor moveWithCells="1">
                  <from>
                    <xdr:col>17</xdr:col>
                    <xdr:colOff>171450</xdr:colOff>
                    <xdr:row>14</xdr:row>
                    <xdr:rowOff>0</xdr:rowOff>
                  </from>
                  <to>
                    <xdr:col>21</xdr:col>
                    <xdr:colOff>9525</xdr:colOff>
                    <xdr:row>15</xdr:row>
                    <xdr:rowOff>28575</xdr:rowOff>
                  </to>
                </anchor>
              </controlPr>
            </control>
          </mc:Choice>
        </mc:AlternateContent>
        <mc:AlternateContent xmlns:mc="http://schemas.openxmlformats.org/markup-compatibility/2006">
          <mc:Choice Requires="x14">
            <control shapeId="1515522" r:id="rId5" name="Check Box 2">
              <controlPr defaultSize="0" autoFill="0" autoLine="0" autoPict="0">
                <anchor moveWithCells="1">
                  <from>
                    <xdr:col>21</xdr:col>
                    <xdr:colOff>47625</xdr:colOff>
                    <xdr:row>14</xdr:row>
                    <xdr:rowOff>0</xdr:rowOff>
                  </from>
                  <to>
                    <xdr:col>24</xdr:col>
                    <xdr:colOff>66675</xdr:colOff>
                    <xdr:row>15</xdr:row>
                    <xdr:rowOff>19050</xdr:rowOff>
                  </to>
                </anchor>
              </controlPr>
            </control>
          </mc:Choice>
        </mc:AlternateContent>
        <mc:AlternateContent xmlns:mc="http://schemas.openxmlformats.org/markup-compatibility/2006">
          <mc:Choice Requires="x14">
            <control shapeId="1515523" r:id="rId6" name="Check Box 3">
              <controlPr defaultSize="0" autoFill="0" autoLine="0" autoPict="0">
                <anchor moveWithCells="1">
                  <from>
                    <xdr:col>13</xdr:col>
                    <xdr:colOff>123825</xdr:colOff>
                    <xdr:row>5</xdr:row>
                    <xdr:rowOff>152400</xdr:rowOff>
                  </from>
                  <to>
                    <xdr:col>16</xdr:col>
                    <xdr:colOff>133350</xdr:colOff>
                    <xdr:row>7</xdr:row>
                    <xdr:rowOff>95250</xdr:rowOff>
                  </to>
                </anchor>
              </controlPr>
            </control>
          </mc:Choice>
        </mc:AlternateContent>
        <mc:AlternateContent xmlns:mc="http://schemas.openxmlformats.org/markup-compatibility/2006">
          <mc:Choice Requires="x14">
            <control shapeId="1515524" r:id="rId7" name="Check Box 4">
              <controlPr defaultSize="0" autoFill="0" autoLine="0" autoPict="0">
                <anchor moveWithCells="1">
                  <from>
                    <xdr:col>16</xdr:col>
                    <xdr:colOff>180975</xdr:colOff>
                    <xdr:row>5</xdr:row>
                    <xdr:rowOff>152400</xdr:rowOff>
                  </from>
                  <to>
                    <xdr:col>20</xdr:col>
                    <xdr:colOff>9525</xdr:colOff>
                    <xdr:row>7</xdr:row>
                    <xdr:rowOff>85725</xdr:rowOff>
                  </to>
                </anchor>
              </controlPr>
            </control>
          </mc:Choice>
        </mc:AlternateContent>
        <mc:AlternateContent xmlns:mc="http://schemas.openxmlformats.org/markup-compatibility/2006">
          <mc:Choice Requires="x14">
            <control shapeId="1515525" r:id="rId8" name="Check Box 5">
              <controlPr defaultSize="0" autoFill="0" autoLine="0" autoPict="0">
                <anchor moveWithCells="1">
                  <from>
                    <xdr:col>20</xdr:col>
                    <xdr:colOff>114300</xdr:colOff>
                    <xdr:row>5</xdr:row>
                    <xdr:rowOff>152400</xdr:rowOff>
                  </from>
                  <to>
                    <xdr:col>23</xdr:col>
                    <xdr:colOff>133350</xdr:colOff>
                    <xdr:row>7</xdr:row>
                    <xdr:rowOff>85725</xdr:rowOff>
                  </to>
                </anchor>
              </controlPr>
            </control>
          </mc:Choice>
        </mc:AlternateContent>
        <mc:AlternateContent xmlns:mc="http://schemas.openxmlformats.org/markup-compatibility/2006">
          <mc:Choice Requires="x14">
            <control shapeId="1515526" r:id="rId9" name="Check Box 6">
              <controlPr defaultSize="0" autoFill="0" autoLine="0" autoPict="0">
                <anchor moveWithCells="1">
                  <from>
                    <xdr:col>13</xdr:col>
                    <xdr:colOff>123825</xdr:colOff>
                    <xdr:row>10</xdr:row>
                    <xdr:rowOff>28575</xdr:rowOff>
                  </from>
                  <to>
                    <xdr:col>16</xdr:col>
                    <xdr:colOff>133350</xdr:colOff>
                    <xdr:row>12</xdr:row>
                    <xdr:rowOff>152400</xdr:rowOff>
                  </to>
                </anchor>
              </controlPr>
            </control>
          </mc:Choice>
        </mc:AlternateContent>
        <mc:AlternateContent xmlns:mc="http://schemas.openxmlformats.org/markup-compatibility/2006">
          <mc:Choice Requires="x14">
            <control shapeId="1515527" r:id="rId10" name="Check Box 7">
              <controlPr defaultSize="0" autoFill="0" autoLine="0" autoPict="0">
                <anchor moveWithCells="1">
                  <from>
                    <xdr:col>17</xdr:col>
                    <xdr:colOff>0</xdr:colOff>
                    <xdr:row>10</xdr:row>
                    <xdr:rowOff>28575</xdr:rowOff>
                  </from>
                  <to>
                    <xdr:col>20</xdr:col>
                    <xdr:colOff>19050</xdr:colOff>
                    <xdr:row>12</xdr:row>
                    <xdr:rowOff>133350</xdr:rowOff>
                  </to>
                </anchor>
              </controlPr>
            </control>
          </mc:Choice>
        </mc:AlternateContent>
        <mc:AlternateContent xmlns:mc="http://schemas.openxmlformats.org/markup-compatibility/2006">
          <mc:Choice Requires="x14">
            <control shapeId="1515528" r:id="rId11" name="Check Box 8">
              <controlPr defaultSize="0" autoFill="0" autoLine="0" autoPict="0">
                <anchor moveWithCells="1">
                  <from>
                    <xdr:col>20</xdr:col>
                    <xdr:colOff>123825</xdr:colOff>
                    <xdr:row>10</xdr:row>
                    <xdr:rowOff>28575</xdr:rowOff>
                  </from>
                  <to>
                    <xdr:col>23</xdr:col>
                    <xdr:colOff>142875</xdr:colOff>
                    <xdr:row>12</xdr:row>
                    <xdr:rowOff>133350</xdr:rowOff>
                  </to>
                </anchor>
              </controlPr>
            </control>
          </mc:Choice>
        </mc:AlternateContent>
        <mc:AlternateContent xmlns:mc="http://schemas.openxmlformats.org/markup-compatibility/2006">
          <mc:Choice Requires="x14">
            <control shapeId="1515529" r:id="rId12" name="Check Box 9">
              <controlPr defaultSize="0" autoFill="0" autoLine="0" autoPict="0">
                <anchor moveWithCells="1">
                  <from>
                    <xdr:col>17</xdr:col>
                    <xdr:colOff>171450</xdr:colOff>
                    <xdr:row>16</xdr:row>
                    <xdr:rowOff>161925</xdr:rowOff>
                  </from>
                  <to>
                    <xdr:col>21</xdr:col>
                    <xdr:colOff>9525</xdr:colOff>
                    <xdr:row>18</xdr:row>
                    <xdr:rowOff>19050</xdr:rowOff>
                  </to>
                </anchor>
              </controlPr>
            </control>
          </mc:Choice>
        </mc:AlternateContent>
        <mc:AlternateContent xmlns:mc="http://schemas.openxmlformats.org/markup-compatibility/2006">
          <mc:Choice Requires="x14">
            <control shapeId="1515530" r:id="rId13" name="Check Box 10">
              <controlPr defaultSize="0" autoFill="0" autoLine="0" autoPict="0">
                <anchor moveWithCells="1">
                  <from>
                    <xdr:col>21</xdr:col>
                    <xdr:colOff>47625</xdr:colOff>
                    <xdr:row>16</xdr:row>
                    <xdr:rowOff>161925</xdr:rowOff>
                  </from>
                  <to>
                    <xdr:col>24</xdr:col>
                    <xdr:colOff>66675</xdr:colOff>
                    <xdr:row>18</xdr:row>
                    <xdr:rowOff>9525</xdr:rowOff>
                  </to>
                </anchor>
              </controlPr>
            </control>
          </mc:Choice>
        </mc:AlternateContent>
        <mc:AlternateContent xmlns:mc="http://schemas.openxmlformats.org/markup-compatibility/2006">
          <mc:Choice Requires="x14">
            <control shapeId="1515531" r:id="rId14" name="Check Box 11">
              <controlPr defaultSize="0" autoFill="0" autoLine="0" autoPict="0">
                <anchor moveWithCells="1">
                  <from>
                    <xdr:col>17</xdr:col>
                    <xdr:colOff>171450</xdr:colOff>
                    <xdr:row>19</xdr:row>
                    <xdr:rowOff>161925</xdr:rowOff>
                  </from>
                  <to>
                    <xdr:col>21</xdr:col>
                    <xdr:colOff>9525</xdr:colOff>
                    <xdr:row>21</xdr:row>
                    <xdr:rowOff>19050</xdr:rowOff>
                  </to>
                </anchor>
              </controlPr>
            </control>
          </mc:Choice>
        </mc:AlternateContent>
        <mc:AlternateContent xmlns:mc="http://schemas.openxmlformats.org/markup-compatibility/2006">
          <mc:Choice Requires="x14">
            <control shapeId="1515532" r:id="rId15" name="Check Box 12">
              <controlPr defaultSize="0" autoFill="0" autoLine="0" autoPict="0">
                <anchor moveWithCells="1">
                  <from>
                    <xdr:col>21</xdr:col>
                    <xdr:colOff>47625</xdr:colOff>
                    <xdr:row>19</xdr:row>
                    <xdr:rowOff>161925</xdr:rowOff>
                  </from>
                  <to>
                    <xdr:col>24</xdr:col>
                    <xdr:colOff>66675</xdr:colOff>
                    <xdr:row>21</xdr:row>
                    <xdr:rowOff>9525</xdr:rowOff>
                  </to>
                </anchor>
              </controlPr>
            </control>
          </mc:Choice>
        </mc:AlternateContent>
        <mc:AlternateContent xmlns:mc="http://schemas.openxmlformats.org/markup-compatibility/2006">
          <mc:Choice Requires="x14">
            <control shapeId="1515533" r:id="rId16" name="Check Box 13">
              <controlPr defaultSize="0" autoFill="0" autoLine="0" autoPict="0">
                <anchor moveWithCells="1">
                  <from>
                    <xdr:col>17</xdr:col>
                    <xdr:colOff>171450</xdr:colOff>
                    <xdr:row>48</xdr:row>
                    <xdr:rowOff>47625</xdr:rowOff>
                  </from>
                  <to>
                    <xdr:col>21</xdr:col>
                    <xdr:colOff>9525</xdr:colOff>
                    <xdr:row>49</xdr:row>
                    <xdr:rowOff>57150</xdr:rowOff>
                  </to>
                </anchor>
              </controlPr>
            </control>
          </mc:Choice>
        </mc:AlternateContent>
        <mc:AlternateContent xmlns:mc="http://schemas.openxmlformats.org/markup-compatibility/2006">
          <mc:Choice Requires="x14">
            <control shapeId="1515534" r:id="rId17" name="Check Box 14">
              <controlPr defaultSize="0" autoFill="0" autoLine="0" autoPict="0">
                <anchor moveWithCells="1">
                  <from>
                    <xdr:col>21</xdr:col>
                    <xdr:colOff>47625</xdr:colOff>
                    <xdr:row>48</xdr:row>
                    <xdr:rowOff>47625</xdr:rowOff>
                  </from>
                  <to>
                    <xdr:col>24</xdr:col>
                    <xdr:colOff>66675</xdr:colOff>
                    <xdr:row>49</xdr:row>
                    <xdr:rowOff>47625</xdr:rowOff>
                  </to>
                </anchor>
              </controlPr>
            </control>
          </mc:Choice>
        </mc:AlternateContent>
        <mc:AlternateContent xmlns:mc="http://schemas.openxmlformats.org/markup-compatibility/2006">
          <mc:Choice Requires="x14">
            <control shapeId="1515535" r:id="rId18" name="Check Box 15">
              <controlPr defaultSize="0" autoFill="0" autoLine="0" autoPict="0">
                <anchor moveWithCells="1">
                  <from>
                    <xdr:col>14</xdr:col>
                    <xdr:colOff>133350</xdr:colOff>
                    <xdr:row>37</xdr:row>
                    <xdr:rowOff>171450</xdr:rowOff>
                  </from>
                  <to>
                    <xdr:col>17</xdr:col>
                    <xdr:colOff>142875</xdr:colOff>
                    <xdr:row>39</xdr:row>
                    <xdr:rowOff>95250</xdr:rowOff>
                  </to>
                </anchor>
              </controlPr>
            </control>
          </mc:Choice>
        </mc:AlternateContent>
        <mc:AlternateContent xmlns:mc="http://schemas.openxmlformats.org/markup-compatibility/2006">
          <mc:Choice Requires="x14">
            <control shapeId="1515536" r:id="rId19" name="Check Box 16">
              <controlPr defaultSize="0" autoFill="0" autoLine="0" autoPict="0">
                <anchor moveWithCells="1">
                  <from>
                    <xdr:col>18</xdr:col>
                    <xdr:colOff>9525</xdr:colOff>
                    <xdr:row>37</xdr:row>
                    <xdr:rowOff>171450</xdr:rowOff>
                  </from>
                  <to>
                    <xdr:col>21</xdr:col>
                    <xdr:colOff>28575</xdr:colOff>
                    <xdr:row>39</xdr:row>
                    <xdr:rowOff>85725</xdr:rowOff>
                  </to>
                </anchor>
              </controlPr>
            </control>
          </mc:Choice>
        </mc:AlternateContent>
        <mc:AlternateContent xmlns:mc="http://schemas.openxmlformats.org/markup-compatibility/2006">
          <mc:Choice Requires="x14">
            <control shapeId="1515537" r:id="rId20" name="Check Box 17">
              <controlPr defaultSize="0" autoFill="0" autoLine="0" autoPict="0">
                <anchor moveWithCells="1">
                  <from>
                    <xdr:col>21</xdr:col>
                    <xdr:colOff>133350</xdr:colOff>
                    <xdr:row>37</xdr:row>
                    <xdr:rowOff>171450</xdr:rowOff>
                  </from>
                  <to>
                    <xdr:col>24</xdr:col>
                    <xdr:colOff>152400</xdr:colOff>
                    <xdr:row>39</xdr:row>
                    <xdr:rowOff>85725</xdr:rowOff>
                  </to>
                </anchor>
              </controlPr>
            </control>
          </mc:Choice>
        </mc:AlternateContent>
        <mc:AlternateContent xmlns:mc="http://schemas.openxmlformats.org/markup-compatibility/2006">
          <mc:Choice Requires="x14">
            <control shapeId="1515538" r:id="rId21" name="Check Box 18">
              <controlPr defaultSize="0" autoFill="0" autoLine="0" autoPict="0">
                <anchor moveWithCells="1">
                  <from>
                    <xdr:col>14</xdr:col>
                    <xdr:colOff>133350</xdr:colOff>
                    <xdr:row>41</xdr:row>
                    <xdr:rowOff>19050</xdr:rowOff>
                  </from>
                  <to>
                    <xdr:col>17</xdr:col>
                    <xdr:colOff>152400</xdr:colOff>
                    <xdr:row>42</xdr:row>
                    <xdr:rowOff>114300</xdr:rowOff>
                  </to>
                </anchor>
              </controlPr>
            </control>
          </mc:Choice>
        </mc:AlternateContent>
        <mc:AlternateContent xmlns:mc="http://schemas.openxmlformats.org/markup-compatibility/2006">
          <mc:Choice Requires="x14">
            <control shapeId="1515539" r:id="rId22" name="Check Box 19">
              <controlPr defaultSize="0" autoFill="0" autoLine="0" autoPict="0">
                <anchor moveWithCells="1">
                  <from>
                    <xdr:col>18</xdr:col>
                    <xdr:colOff>19050</xdr:colOff>
                    <xdr:row>41</xdr:row>
                    <xdr:rowOff>19050</xdr:rowOff>
                  </from>
                  <to>
                    <xdr:col>21</xdr:col>
                    <xdr:colOff>38100</xdr:colOff>
                    <xdr:row>42</xdr:row>
                    <xdr:rowOff>104775</xdr:rowOff>
                  </to>
                </anchor>
              </controlPr>
            </control>
          </mc:Choice>
        </mc:AlternateContent>
        <mc:AlternateContent xmlns:mc="http://schemas.openxmlformats.org/markup-compatibility/2006">
          <mc:Choice Requires="x14">
            <control shapeId="1515540" r:id="rId23" name="Check Box 20">
              <controlPr defaultSize="0" autoFill="0" autoLine="0" autoPict="0">
                <anchor moveWithCells="1">
                  <from>
                    <xdr:col>21</xdr:col>
                    <xdr:colOff>142875</xdr:colOff>
                    <xdr:row>41</xdr:row>
                    <xdr:rowOff>19050</xdr:rowOff>
                  </from>
                  <to>
                    <xdr:col>24</xdr:col>
                    <xdr:colOff>171450</xdr:colOff>
                    <xdr:row>42</xdr:row>
                    <xdr:rowOff>104775</xdr:rowOff>
                  </to>
                </anchor>
              </controlPr>
            </control>
          </mc:Choice>
        </mc:AlternateContent>
        <mc:AlternateContent xmlns:mc="http://schemas.openxmlformats.org/markup-compatibility/2006">
          <mc:Choice Requires="x14">
            <control shapeId="1515541" r:id="rId24" name="Check Box 21">
              <controlPr defaultSize="0" autoFill="0" autoLine="0" autoPict="0">
                <anchor moveWithCells="1">
                  <from>
                    <xdr:col>17</xdr:col>
                    <xdr:colOff>171450</xdr:colOff>
                    <xdr:row>25</xdr:row>
                    <xdr:rowOff>161925</xdr:rowOff>
                  </from>
                  <to>
                    <xdr:col>21</xdr:col>
                    <xdr:colOff>9525</xdr:colOff>
                    <xdr:row>27</xdr:row>
                    <xdr:rowOff>19050</xdr:rowOff>
                  </to>
                </anchor>
              </controlPr>
            </control>
          </mc:Choice>
        </mc:AlternateContent>
        <mc:AlternateContent xmlns:mc="http://schemas.openxmlformats.org/markup-compatibility/2006">
          <mc:Choice Requires="x14">
            <control shapeId="1515542" r:id="rId25" name="Check Box 22">
              <controlPr defaultSize="0" autoFill="0" autoLine="0" autoPict="0">
                <anchor moveWithCells="1">
                  <from>
                    <xdr:col>21</xdr:col>
                    <xdr:colOff>47625</xdr:colOff>
                    <xdr:row>25</xdr:row>
                    <xdr:rowOff>161925</xdr:rowOff>
                  </from>
                  <to>
                    <xdr:col>24</xdr:col>
                    <xdr:colOff>66675</xdr:colOff>
                    <xdr:row>27</xdr:row>
                    <xdr:rowOff>9525</xdr:rowOff>
                  </to>
                </anchor>
              </controlPr>
            </control>
          </mc:Choice>
        </mc:AlternateContent>
        <mc:AlternateContent xmlns:mc="http://schemas.openxmlformats.org/markup-compatibility/2006">
          <mc:Choice Requires="x14">
            <control shapeId="1515543" r:id="rId26" name="Check Box 23">
              <controlPr defaultSize="0" autoFill="0" autoLine="0" autoPict="0">
                <anchor moveWithCells="1">
                  <from>
                    <xdr:col>9</xdr:col>
                    <xdr:colOff>0</xdr:colOff>
                    <xdr:row>29</xdr:row>
                    <xdr:rowOff>0</xdr:rowOff>
                  </from>
                  <to>
                    <xdr:col>11</xdr:col>
                    <xdr:colOff>76200</xdr:colOff>
                    <xdr:row>30</xdr:row>
                    <xdr:rowOff>19050</xdr:rowOff>
                  </to>
                </anchor>
              </controlPr>
            </control>
          </mc:Choice>
        </mc:AlternateContent>
        <mc:AlternateContent xmlns:mc="http://schemas.openxmlformats.org/markup-compatibility/2006">
          <mc:Choice Requires="x14">
            <control shapeId="1515544" r:id="rId27" name="Check Box 24">
              <controlPr defaultSize="0" autoFill="0" autoLine="0" autoPict="0">
                <anchor moveWithCells="1">
                  <from>
                    <xdr:col>12</xdr:col>
                    <xdr:colOff>0</xdr:colOff>
                    <xdr:row>29</xdr:row>
                    <xdr:rowOff>0</xdr:rowOff>
                  </from>
                  <to>
                    <xdr:col>14</xdr:col>
                    <xdr:colOff>76200</xdr:colOff>
                    <xdr:row>30</xdr:row>
                    <xdr:rowOff>19050</xdr:rowOff>
                  </to>
                </anchor>
              </controlPr>
            </control>
          </mc:Choice>
        </mc:AlternateContent>
        <mc:AlternateContent xmlns:mc="http://schemas.openxmlformats.org/markup-compatibility/2006">
          <mc:Choice Requires="x14">
            <control shapeId="1515545" r:id="rId28" name="Check Box 25">
              <controlPr defaultSize="0" autoFill="0" autoLine="0" autoPict="0">
                <anchor moveWithCells="1">
                  <from>
                    <xdr:col>15</xdr:col>
                    <xdr:colOff>0</xdr:colOff>
                    <xdr:row>29</xdr:row>
                    <xdr:rowOff>0</xdr:rowOff>
                  </from>
                  <to>
                    <xdr:col>17</xdr:col>
                    <xdr:colOff>76200</xdr:colOff>
                    <xdr:row>30</xdr:row>
                    <xdr:rowOff>19050</xdr:rowOff>
                  </to>
                </anchor>
              </controlPr>
            </control>
          </mc:Choice>
        </mc:AlternateContent>
        <mc:AlternateContent xmlns:mc="http://schemas.openxmlformats.org/markup-compatibility/2006">
          <mc:Choice Requires="x14">
            <control shapeId="1515546" r:id="rId29" name="Check Box 26">
              <controlPr defaultSize="0" autoFill="0" autoLine="0" autoPict="0">
                <anchor moveWithCells="1">
                  <from>
                    <xdr:col>22</xdr:col>
                    <xdr:colOff>0</xdr:colOff>
                    <xdr:row>28</xdr:row>
                    <xdr:rowOff>161925</xdr:rowOff>
                  </from>
                  <to>
                    <xdr:col>24</xdr:col>
                    <xdr:colOff>76200</xdr:colOff>
                    <xdr:row>30</xdr:row>
                    <xdr:rowOff>9525</xdr:rowOff>
                  </to>
                </anchor>
              </controlPr>
            </control>
          </mc:Choice>
        </mc:AlternateContent>
        <mc:AlternateContent xmlns:mc="http://schemas.openxmlformats.org/markup-compatibility/2006">
          <mc:Choice Requires="x14">
            <control shapeId="1515547" r:id="rId30" name="Check Box 27">
              <controlPr defaultSize="0" autoFill="0" autoLine="0" autoPict="0">
                <anchor moveWithCells="1">
                  <from>
                    <xdr:col>14</xdr:col>
                    <xdr:colOff>66675</xdr:colOff>
                    <xdr:row>22</xdr:row>
                    <xdr:rowOff>161925</xdr:rowOff>
                  </from>
                  <to>
                    <xdr:col>17</xdr:col>
                    <xdr:colOff>104775</xdr:colOff>
                    <xdr:row>24</xdr:row>
                    <xdr:rowOff>76200</xdr:rowOff>
                  </to>
                </anchor>
              </controlPr>
            </control>
          </mc:Choice>
        </mc:AlternateContent>
        <mc:AlternateContent xmlns:mc="http://schemas.openxmlformats.org/markup-compatibility/2006">
          <mc:Choice Requires="x14">
            <control shapeId="1515548" r:id="rId31" name="Check Box 28">
              <controlPr defaultSize="0" autoFill="0" autoLine="0" autoPict="0">
                <anchor moveWithCells="1">
                  <from>
                    <xdr:col>17</xdr:col>
                    <xdr:colOff>152400</xdr:colOff>
                    <xdr:row>22</xdr:row>
                    <xdr:rowOff>161925</xdr:rowOff>
                  </from>
                  <to>
                    <xdr:col>21</xdr:col>
                    <xdr:colOff>19050</xdr:colOff>
                    <xdr:row>24</xdr:row>
                    <xdr:rowOff>57150</xdr:rowOff>
                  </to>
                </anchor>
              </controlPr>
            </control>
          </mc:Choice>
        </mc:AlternateContent>
        <mc:AlternateContent xmlns:mc="http://schemas.openxmlformats.org/markup-compatibility/2006">
          <mc:Choice Requires="x14">
            <control shapeId="1515549" r:id="rId32" name="Check Box 29">
              <controlPr defaultSize="0" autoFill="0" autoLine="0" autoPict="0">
                <anchor moveWithCells="1">
                  <from>
                    <xdr:col>21</xdr:col>
                    <xdr:colOff>123825</xdr:colOff>
                    <xdr:row>22</xdr:row>
                    <xdr:rowOff>161925</xdr:rowOff>
                  </from>
                  <to>
                    <xdr:col>24</xdr:col>
                    <xdr:colOff>171450</xdr:colOff>
                    <xdr:row>24</xdr:row>
                    <xdr:rowOff>57150</xdr:rowOff>
                  </to>
                </anchor>
              </controlPr>
            </control>
          </mc:Choice>
        </mc:AlternateContent>
        <mc:AlternateContent xmlns:mc="http://schemas.openxmlformats.org/markup-compatibility/2006">
          <mc:Choice Requires="x14">
            <control shapeId="1515550" r:id="rId33" name="Check Box 30">
              <controlPr defaultSize="0" autoFill="0" autoLine="0" autoPict="0">
                <anchor moveWithCells="1">
                  <from>
                    <xdr:col>17</xdr:col>
                    <xdr:colOff>171450</xdr:colOff>
                    <xdr:row>30</xdr:row>
                    <xdr:rowOff>152400</xdr:rowOff>
                  </from>
                  <to>
                    <xdr:col>21</xdr:col>
                    <xdr:colOff>9525</xdr:colOff>
                    <xdr:row>32</xdr:row>
                    <xdr:rowOff>9525</xdr:rowOff>
                  </to>
                </anchor>
              </controlPr>
            </control>
          </mc:Choice>
        </mc:AlternateContent>
        <mc:AlternateContent xmlns:mc="http://schemas.openxmlformats.org/markup-compatibility/2006">
          <mc:Choice Requires="x14">
            <control shapeId="1515551" r:id="rId34" name="Check Box 31">
              <controlPr defaultSize="0" autoFill="0" autoLine="0" autoPict="0">
                <anchor moveWithCells="1">
                  <from>
                    <xdr:col>21</xdr:col>
                    <xdr:colOff>47625</xdr:colOff>
                    <xdr:row>30</xdr:row>
                    <xdr:rowOff>152400</xdr:rowOff>
                  </from>
                  <to>
                    <xdr:col>24</xdr:col>
                    <xdr:colOff>66675</xdr:colOff>
                    <xdr:row>32</xdr:row>
                    <xdr:rowOff>0</xdr:rowOff>
                  </to>
                </anchor>
              </controlPr>
            </control>
          </mc:Choice>
        </mc:AlternateContent>
        <mc:AlternateContent xmlns:mc="http://schemas.openxmlformats.org/markup-compatibility/2006">
          <mc:Choice Requires="x14">
            <control shapeId="1515552" r:id="rId35" name="Check Box 32">
              <controlPr defaultSize="0" autoFill="0" autoLine="0" autoPict="0">
                <anchor moveWithCells="1">
                  <from>
                    <xdr:col>17</xdr:col>
                    <xdr:colOff>171450</xdr:colOff>
                    <xdr:row>33</xdr:row>
                    <xdr:rowOff>152400</xdr:rowOff>
                  </from>
                  <to>
                    <xdr:col>21</xdr:col>
                    <xdr:colOff>9525</xdr:colOff>
                    <xdr:row>35</xdr:row>
                    <xdr:rowOff>0</xdr:rowOff>
                  </to>
                </anchor>
              </controlPr>
            </control>
          </mc:Choice>
        </mc:AlternateContent>
        <mc:AlternateContent xmlns:mc="http://schemas.openxmlformats.org/markup-compatibility/2006">
          <mc:Choice Requires="x14">
            <control shapeId="1515553" r:id="rId36" name="Check Box 33">
              <controlPr defaultSize="0" autoFill="0" autoLine="0" autoPict="0">
                <anchor moveWithCells="1">
                  <from>
                    <xdr:col>21</xdr:col>
                    <xdr:colOff>47625</xdr:colOff>
                    <xdr:row>33</xdr:row>
                    <xdr:rowOff>152400</xdr:rowOff>
                  </from>
                  <to>
                    <xdr:col>24</xdr:col>
                    <xdr:colOff>66675</xdr:colOff>
                    <xdr:row>34</xdr:row>
                    <xdr:rowOff>161925</xdr:rowOff>
                  </to>
                </anchor>
              </controlPr>
            </control>
          </mc:Choice>
        </mc:AlternateContent>
        <mc:AlternateContent xmlns:mc="http://schemas.openxmlformats.org/markup-compatibility/2006">
          <mc:Choice Requires="x14">
            <control shapeId="1515554" r:id="rId37" name="Check Box 34">
              <controlPr defaultSize="0" autoFill="0" autoLine="0" autoPict="0">
                <anchor moveWithCells="1">
                  <from>
                    <xdr:col>17</xdr:col>
                    <xdr:colOff>171450</xdr:colOff>
                    <xdr:row>44</xdr:row>
                    <xdr:rowOff>114300</xdr:rowOff>
                  </from>
                  <to>
                    <xdr:col>20</xdr:col>
                    <xdr:colOff>152400</xdr:colOff>
                    <xdr:row>45</xdr:row>
                    <xdr:rowOff>114300</xdr:rowOff>
                  </to>
                </anchor>
              </controlPr>
            </control>
          </mc:Choice>
        </mc:AlternateContent>
        <mc:AlternateContent xmlns:mc="http://schemas.openxmlformats.org/markup-compatibility/2006">
          <mc:Choice Requires="x14">
            <control shapeId="1515555" r:id="rId38" name="Check Box 35">
              <controlPr defaultSize="0" autoFill="0" autoLine="0" autoPict="0">
                <anchor moveWithCells="1">
                  <from>
                    <xdr:col>21</xdr:col>
                    <xdr:colOff>19050</xdr:colOff>
                    <xdr:row>44</xdr:row>
                    <xdr:rowOff>114300</xdr:rowOff>
                  </from>
                  <to>
                    <xdr:col>23</xdr:col>
                    <xdr:colOff>171450</xdr:colOff>
                    <xdr:row>45</xdr:row>
                    <xdr:rowOff>114300</xdr:rowOff>
                  </to>
                </anchor>
              </controlPr>
            </control>
          </mc:Choice>
        </mc:AlternateContent>
        <mc:AlternateContent xmlns:mc="http://schemas.openxmlformats.org/markup-compatibility/2006">
          <mc:Choice Requires="x14">
            <control shapeId="1515556" r:id="rId39" name="Check Box 36">
              <controlPr defaultSize="0" autoFill="0" autoLine="0" autoPict="0">
                <anchor moveWithCells="1">
                  <from>
                    <xdr:col>17</xdr:col>
                    <xdr:colOff>171450</xdr:colOff>
                    <xdr:row>52</xdr:row>
                    <xdr:rowOff>161925</xdr:rowOff>
                  </from>
                  <to>
                    <xdr:col>21</xdr:col>
                    <xdr:colOff>9525</xdr:colOff>
                    <xdr:row>54</xdr:row>
                    <xdr:rowOff>57150</xdr:rowOff>
                  </to>
                </anchor>
              </controlPr>
            </control>
          </mc:Choice>
        </mc:AlternateContent>
        <mc:AlternateContent xmlns:mc="http://schemas.openxmlformats.org/markup-compatibility/2006">
          <mc:Choice Requires="x14">
            <control shapeId="1515557" r:id="rId40" name="Check Box 37">
              <controlPr defaultSize="0" autoFill="0" autoLine="0" autoPict="0">
                <anchor moveWithCells="1">
                  <from>
                    <xdr:col>21</xdr:col>
                    <xdr:colOff>47625</xdr:colOff>
                    <xdr:row>52</xdr:row>
                    <xdr:rowOff>161925</xdr:rowOff>
                  </from>
                  <to>
                    <xdr:col>24</xdr:col>
                    <xdr:colOff>66675</xdr:colOff>
                    <xdr:row>54</xdr:row>
                    <xdr:rowOff>47625</xdr:rowOff>
                  </to>
                </anchor>
              </controlPr>
            </control>
          </mc:Choice>
        </mc:AlternateContent>
        <mc:AlternateContent xmlns:mc="http://schemas.openxmlformats.org/markup-compatibility/2006">
          <mc:Choice Requires="x14">
            <control shapeId="1515558" r:id="rId41" name="Check Box 38">
              <controlPr defaultSize="0" autoFill="0" autoLine="0" autoPict="0">
                <anchor moveWithCells="1" sizeWithCells="1">
                  <from>
                    <xdr:col>17</xdr:col>
                    <xdr:colOff>171450</xdr:colOff>
                    <xdr:row>50</xdr:row>
                    <xdr:rowOff>0</xdr:rowOff>
                  </from>
                  <to>
                    <xdr:col>21</xdr:col>
                    <xdr:colOff>9525</xdr:colOff>
                    <xdr:row>51</xdr:row>
                    <xdr:rowOff>19050</xdr:rowOff>
                  </to>
                </anchor>
              </controlPr>
            </control>
          </mc:Choice>
        </mc:AlternateContent>
        <mc:AlternateContent xmlns:mc="http://schemas.openxmlformats.org/markup-compatibility/2006">
          <mc:Choice Requires="x14">
            <control shapeId="1515559" r:id="rId42" name="Check Box 39">
              <controlPr defaultSize="0" autoFill="0" autoLine="0" autoPict="0">
                <anchor moveWithCells="1" sizeWithCells="1">
                  <from>
                    <xdr:col>21</xdr:col>
                    <xdr:colOff>47625</xdr:colOff>
                    <xdr:row>50</xdr:row>
                    <xdr:rowOff>0</xdr:rowOff>
                  </from>
                  <to>
                    <xdr:col>24</xdr:col>
                    <xdr:colOff>66675</xdr:colOff>
                    <xdr:row>51</xdr:row>
                    <xdr:rowOff>9525</xdr:rowOff>
                  </to>
                </anchor>
              </controlPr>
            </control>
          </mc:Choice>
        </mc:AlternateContent>
        <mc:AlternateContent xmlns:mc="http://schemas.openxmlformats.org/markup-compatibility/2006">
          <mc:Choice Requires="x14">
            <control shapeId="1515560" r:id="rId43" name="Check Box 40">
              <controlPr defaultSize="0" autoFill="0" autoLine="0" autoPict="0">
                <anchor moveWithCells="1">
                  <from>
                    <xdr:col>17</xdr:col>
                    <xdr:colOff>171450</xdr:colOff>
                    <xdr:row>59</xdr:row>
                    <xdr:rowOff>76200</xdr:rowOff>
                  </from>
                  <to>
                    <xdr:col>21</xdr:col>
                    <xdr:colOff>9525</xdr:colOff>
                    <xdr:row>60</xdr:row>
                    <xdr:rowOff>104775</xdr:rowOff>
                  </to>
                </anchor>
              </controlPr>
            </control>
          </mc:Choice>
        </mc:AlternateContent>
        <mc:AlternateContent xmlns:mc="http://schemas.openxmlformats.org/markup-compatibility/2006">
          <mc:Choice Requires="x14">
            <control shapeId="1515561" r:id="rId44" name="Check Box 41">
              <controlPr defaultSize="0" autoFill="0" autoLine="0" autoPict="0">
                <anchor moveWithCells="1">
                  <from>
                    <xdr:col>21</xdr:col>
                    <xdr:colOff>47625</xdr:colOff>
                    <xdr:row>59</xdr:row>
                    <xdr:rowOff>85725</xdr:rowOff>
                  </from>
                  <to>
                    <xdr:col>24</xdr:col>
                    <xdr:colOff>66675</xdr:colOff>
                    <xdr:row>60</xdr:row>
                    <xdr:rowOff>95250</xdr:rowOff>
                  </to>
                </anchor>
              </controlPr>
            </control>
          </mc:Choice>
        </mc:AlternateContent>
        <mc:AlternateContent xmlns:mc="http://schemas.openxmlformats.org/markup-compatibility/2006">
          <mc:Choice Requires="x14">
            <control shapeId="1515562" r:id="rId45" name="Check Box 42">
              <controlPr defaultSize="0" autoFill="0" autoLine="0" autoPict="0">
                <anchor moveWithCells="1">
                  <from>
                    <xdr:col>18</xdr:col>
                    <xdr:colOff>38100</xdr:colOff>
                    <xdr:row>55</xdr:row>
                    <xdr:rowOff>161925</xdr:rowOff>
                  </from>
                  <to>
                    <xdr:col>21</xdr:col>
                    <xdr:colOff>57150</xdr:colOff>
                    <xdr:row>57</xdr:row>
                    <xdr:rowOff>57150</xdr:rowOff>
                  </to>
                </anchor>
              </controlPr>
            </control>
          </mc:Choice>
        </mc:AlternateContent>
        <mc:AlternateContent xmlns:mc="http://schemas.openxmlformats.org/markup-compatibility/2006">
          <mc:Choice Requires="x14">
            <control shapeId="1515563" r:id="rId46" name="Check Box 43">
              <controlPr defaultSize="0" autoFill="0" autoLine="0" autoPict="0">
                <anchor moveWithCells="1">
                  <from>
                    <xdr:col>21</xdr:col>
                    <xdr:colOff>95250</xdr:colOff>
                    <xdr:row>55</xdr:row>
                    <xdr:rowOff>161925</xdr:rowOff>
                  </from>
                  <to>
                    <xdr:col>24</xdr:col>
                    <xdr:colOff>114300</xdr:colOff>
                    <xdr:row>57</xdr:row>
                    <xdr:rowOff>47625</xdr:rowOff>
                  </to>
                </anchor>
              </controlPr>
            </control>
          </mc:Choice>
        </mc:AlternateContent>
      </controls>
    </mc:Choice>
  </mc:AlternateContent>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6DEC67-0426-4D11-870C-AA5C272B3D7F}">
  <sheetPr codeName="Sheet33">
    <tabColor theme="7" tint="0.59999389629810485"/>
  </sheetPr>
  <dimension ref="A1:BT61"/>
  <sheetViews>
    <sheetView showGridLines="0" view="pageBreakPreview" topLeftCell="A4" zoomScale="115" zoomScaleNormal="100" zoomScaleSheetLayoutView="115" workbookViewId="0">
      <selection activeCell="AN24" sqref="AN24"/>
    </sheetView>
  </sheetViews>
  <sheetFormatPr defaultColWidth="8" defaultRowHeight="12"/>
  <cols>
    <col min="1" max="1" width="1.375" style="54" customWidth="1"/>
    <col min="2" max="2" width="1.625" style="54" customWidth="1"/>
    <col min="3" max="72" width="2.375" style="54" customWidth="1"/>
    <col min="73" max="16384" width="8" style="54"/>
  </cols>
  <sheetData>
    <row r="1" spans="1:72" ht="14.1" customHeight="1">
      <c r="A1" s="1780" t="s">
        <v>1215</v>
      </c>
      <c r="B1" s="1780"/>
      <c r="C1" s="1780"/>
      <c r="D1" s="1780"/>
      <c r="E1" s="1780"/>
      <c r="F1" s="1780"/>
      <c r="G1" s="1780"/>
      <c r="H1" s="1780"/>
      <c r="I1" s="1780"/>
      <c r="J1" s="1780"/>
      <c r="K1" s="1780"/>
      <c r="L1" s="1780"/>
      <c r="M1" s="1780"/>
      <c r="N1" s="1780"/>
      <c r="O1" s="1780"/>
      <c r="P1" s="1780"/>
      <c r="Q1" s="1780"/>
      <c r="R1" s="1780"/>
      <c r="S1" s="1780"/>
      <c r="T1" s="1780"/>
      <c r="U1" s="1780"/>
      <c r="V1" s="1780"/>
      <c r="W1" s="1780"/>
      <c r="X1" s="1780"/>
      <c r="Y1" s="1780"/>
      <c r="Z1" s="1780"/>
      <c r="AA1" s="1780"/>
      <c r="AB1" s="1780"/>
      <c r="AC1" s="1780"/>
      <c r="AD1" s="1780"/>
      <c r="AE1" s="1780"/>
      <c r="AF1" s="1780"/>
      <c r="AG1" s="1780"/>
      <c r="AH1" s="1780"/>
      <c r="AI1" s="1780"/>
      <c r="AJ1" s="1780"/>
      <c r="AK1" s="1780"/>
      <c r="AL1" s="1780"/>
      <c r="AN1" s="646"/>
      <c r="AO1" s="646"/>
      <c r="AP1" s="646"/>
      <c r="AQ1" s="646"/>
      <c r="AR1" s="646"/>
    </row>
    <row r="2" spans="1:72" ht="5.0999999999999996" customHeight="1" thickBot="1"/>
    <row r="3" spans="1:72" ht="14.1" customHeight="1">
      <c r="B3" s="1782" t="s">
        <v>284</v>
      </c>
      <c r="C3" s="1783"/>
      <c r="D3" s="1783"/>
      <c r="E3" s="1783"/>
      <c r="F3" s="1783"/>
      <c r="G3" s="1783"/>
      <c r="H3" s="1783"/>
      <c r="I3" s="1783"/>
      <c r="J3" s="1783"/>
      <c r="K3" s="1783"/>
      <c r="L3" s="1783"/>
      <c r="M3" s="1783"/>
      <c r="N3" s="1783"/>
      <c r="O3" s="1783"/>
      <c r="P3" s="1783"/>
      <c r="Q3" s="1783"/>
      <c r="R3" s="1783"/>
      <c r="S3" s="1783"/>
      <c r="T3" s="1783"/>
      <c r="U3" s="1783"/>
      <c r="V3" s="1783"/>
      <c r="W3" s="1783"/>
      <c r="X3" s="1783"/>
      <c r="Y3" s="1783"/>
      <c r="Z3" s="1783"/>
      <c r="AA3" s="1868" t="s">
        <v>3</v>
      </c>
      <c r="AB3" s="1783"/>
      <c r="AC3" s="1783"/>
      <c r="AD3" s="1783"/>
      <c r="AE3" s="1783"/>
      <c r="AF3" s="1783"/>
      <c r="AG3" s="1783"/>
      <c r="AH3" s="1783"/>
      <c r="AI3" s="1783"/>
      <c r="AJ3" s="1783"/>
      <c r="AK3" s="1783"/>
      <c r="AL3" s="1869"/>
    </row>
    <row r="4" spans="1:72" ht="6.95" customHeight="1">
      <c r="B4" s="66"/>
      <c r="AA4" s="553"/>
      <c r="AB4" s="118"/>
      <c r="AC4" s="118"/>
      <c r="AD4" s="118"/>
      <c r="AE4" s="118"/>
      <c r="AF4" s="118"/>
      <c r="AG4" s="118"/>
      <c r="AH4" s="118"/>
      <c r="AI4" s="118"/>
      <c r="AJ4" s="118"/>
      <c r="AK4" s="118"/>
      <c r="AL4" s="844"/>
    </row>
    <row r="5" spans="1:72" ht="14.1" customHeight="1">
      <c r="B5" s="2836" t="s">
        <v>481</v>
      </c>
      <c r="C5" s="2644"/>
      <c r="D5" s="2043" t="s">
        <v>1162</v>
      </c>
      <c r="E5" s="2043"/>
      <c r="F5" s="2043"/>
      <c r="G5" s="2043"/>
      <c r="H5" s="2043"/>
      <c r="I5" s="2043"/>
      <c r="J5" s="2043"/>
      <c r="K5" s="2043"/>
      <c r="L5" s="2043"/>
      <c r="M5" s="2043"/>
      <c r="N5" s="2043"/>
      <c r="O5" s="2043"/>
      <c r="P5" s="2043"/>
      <c r="Q5" s="2043"/>
      <c r="R5" s="2043"/>
      <c r="S5" s="2043"/>
      <c r="T5" s="2043"/>
      <c r="U5" s="2043"/>
      <c r="V5" s="2043"/>
      <c r="W5" s="2043"/>
      <c r="X5" s="2043"/>
      <c r="Y5" s="2043"/>
      <c r="AA5" s="567" t="s">
        <v>127</v>
      </c>
      <c r="AB5" s="1849" t="s">
        <v>893</v>
      </c>
      <c r="AC5" s="1849"/>
      <c r="AD5" s="1849"/>
      <c r="AE5" s="1849"/>
      <c r="AF5" s="1849"/>
      <c r="AG5" s="1849"/>
      <c r="AH5" s="1849"/>
      <c r="AI5" s="1849"/>
      <c r="AJ5" s="1849"/>
      <c r="AK5" s="1849"/>
      <c r="AL5" s="1199"/>
      <c r="AN5" s="55"/>
      <c r="AO5" s="744"/>
      <c r="AP5" s="744"/>
      <c r="AQ5" s="744"/>
      <c r="AR5" s="744"/>
      <c r="AS5" s="744"/>
      <c r="AT5" s="744"/>
      <c r="AU5" s="744"/>
      <c r="AV5" s="744"/>
      <c r="AW5" s="744"/>
      <c r="AX5" s="744"/>
      <c r="AY5" s="744"/>
      <c r="AZ5" s="744"/>
      <c r="BA5" s="744"/>
      <c r="BB5" s="744"/>
      <c r="BC5" s="744"/>
    </row>
    <row r="6" spans="1:72" ht="14.1" customHeight="1">
      <c r="B6" s="61"/>
      <c r="D6" s="561" t="s">
        <v>35</v>
      </c>
      <c r="E6" s="2037" t="s">
        <v>637</v>
      </c>
      <c r="F6" s="2037"/>
      <c r="G6" s="2037"/>
      <c r="H6" s="2037"/>
      <c r="I6" s="2037"/>
      <c r="J6" s="2037"/>
      <c r="K6" s="2037"/>
      <c r="L6" s="2037"/>
      <c r="M6" s="2037"/>
      <c r="N6" s="2037"/>
      <c r="O6" s="2037"/>
      <c r="P6" s="2037"/>
      <c r="Q6" s="2037"/>
      <c r="R6" s="2037"/>
      <c r="S6" s="2037"/>
      <c r="T6" s="2037"/>
      <c r="U6" s="2037"/>
      <c r="V6" s="2037"/>
      <c r="W6" s="2037"/>
      <c r="X6" s="2037"/>
      <c r="Y6" s="2037"/>
      <c r="AA6" s="74"/>
      <c r="AB6" s="1849"/>
      <c r="AC6" s="1849"/>
      <c r="AD6" s="1849"/>
      <c r="AE6" s="1849"/>
      <c r="AF6" s="1849"/>
      <c r="AG6" s="1849"/>
      <c r="AH6" s="1849"/>
      <c r="AI6" s="1849"/>
      <c r="AJ6" s="1849"/>
      <c r="AK6" s="1849"/>
      <c r="AL6" s="1199"/>
      <c r="AN6" s="55"/>
      <c r="AO6" s="744"/>
      <c r="AP6" s="744"/>
      <c r="AQ6" s="744"/>
      <c r="AR6" s="744"/>
      <c r="AS6" s="744"/>
      <c r="AT6" s="744"/>
      <c r="AU6" s="744"/>
      <c r="AV6" s="744"/>
      <c r="AW6" s="744"/>
      <c r="AX6" s="744"/>
      <c r="AY6" s="744"/>
      <c r="AZ6" s="744"/>
      <c r="BA6" s="744"/>
      <c r="BB6" s="744"/>
      <c r="BC6" s="744"/>
    </row>
    <row r="7" spans="1:72" ht="14.1" customHeight="1">
      <c r="B7" s="860"/>
      <c r="C7" s="55"/>
      <c r="D7" s="577"/>
      <c r="E7" s="2037"/>
      <c r="F7" s="2037"/>
      <c r="G7" s="2037"/>
      <c r="H7" s="2037"/>
      <c r="I7" s="2037"/>
      <c r="J7" s="2037"/>
      <c r="K7" s="2037"/>
      <c r="L7" s="2037"/>
      <c r="M7" s="2037"/>
      <c r="N7" s="2037"/>
      <c r="O7" s="2037"/>
      <c r="P7" s="2037"/>
      <c r="Q7" s="2037"/>
      <c r="R7" s="2037"/>
      <c r="S7" s="2037"/>
      <c r="T7" s="2037"/>
      <c r="U7" s="2037"/>
      <c r="V7" s="2037"/>
      <c r="W7" s="2037"/>
      <c r="X7" s="2037"/>
      <c r="Y7" s="2037"/>
      <c r="Z7" s="55"/>
      <c r="AA7" s="81"/>
      <c r="AB7" s="1849"/>
      <c r="AC7" s="1849"/>
      <c r="AD7" s="1849"/>
      <c r="AE7" s="1849"/>
      <c r="AF7" s="1849"/>
      <c r="AG7" s="1849"/>
      <c r="AH7" s="1849"/>
      <c r="AI7" s="1849"/>
      <c r="AJ7" s="1849"/>
      <c r="AK7" s="1849"/>
      <c r="AL7" s="1199"/>
      <c r="AN7" s="744"/>
      <c r="AO7" s="744"/>
      <c r="AP7" s="744"/>
      <c r="AQ7" s="744"/>
      <c r="AR7" s="744"/>
      <c r="AS7" s="744"/>
      <c r="AT7" s="744"/>
      <c r="AU7" s="744"/>
      <c r="AV7" s="744"/>
      <c r="AW7" s="744"/>
      <c r="AX7" s="744"/>
      <c r="AY7" s="744"/>
      <c r="AZ7" s="744"/>
      <c r="BA7" s="744"/>
      <c r="BB7" s="744"/>
      <c r="BC7" s="744"/>
    </row>
    <row r="8" spans="1:72" ht="14.1" customHeight="1">
      <c r="A8" s="55"/>
      <c r="B8" s="61"/>
      <c r="C8" s="531"/>
      <c r="Z8" s="1174"/>
      <c r="AA8" s="551" t="s">
        <v>127</v>
      </c>
      <c r="AB8" s="1849" t="s">
        <v>1491</v>
      </c>
      <c r="AC8" s="1849"/>
      <c r="AD8" s="1849"/>
      <c r="AE8" s="1849"/>
      <c r="AF8" s="1849"/>
      <c r="AG8" s="1849"/>
      <c r="AH8" s="1849"/>
      <c r="AI8" s="1849"/>
      <c r="AJ8" s="1849"/>
      <c r="AK8" s="1849"/>
      <c r="AL8" s="1199"/>
      <c r="AN8" s="744"/>
      <c r="AO8" s="744"/>
      <c r="AP8" s="744"/>
      <c r="AQ8" s="744"/>
      <c r="AR8" s="744"/>
      <c r="AS8" s="744"/>
      <c r="AT8" s="744"/>
      <c r="AU8" s="744"/>
      <c r="AV8" s="744"/>
      <c r="AW8" s="744"/>
      <c r="AX8" s="744"/>
      <c r="AY8" s="744"/>
      <c r="AZ8" s="744"/>
      <c r="BA8" s="744"/>
      <c r="BB8" s="744"/>
      <c r="BC8" s="744"/>
    </row>
    <row r="9" spans="1:72" ht="14.1" customHeight="1">
      <c r="A9" s="55"/>
      <c r="B9" s="61"/>
      <c r="C9" s="531"/>
      <c r="D9" s="561" t="s">
        <v>32</v>
      </c>
      <c r="E9" s="2039" t="s">
        <v>639</v>
      </c>
      <c r="F9" s="2039"/>
      <c r="G9" s="2039"/>
      <c r="H9" s="2039"/>
      <c r="I9" s="2039"/>
      <c r="J9" s="2039"/>
      <c r="K9" s="2039"/>
      <c r="L9" s="2039"/>
      <c r="M9" s="2039"/>
      <c r="N9" s="2039"/>
      <c r="O9" s="2039"/>
      <c r="P9" s="2039"/>
      <c r="Q9" s="2039"/>
      <c r="R9" s="2039"/>
      <c r="S9" s="2039"/>
      <c r="T9" s="2039"/>
      <c r="U9" s="2039"/>
      <c r="V9" s="2039"/>
      <c r="W9" s="2039"/>
      <c r="X9" s="2039"/>
      <c r="Y9" s="2039"/>
      <c r="Z9" s="1174"/>
      <c r="AA9" s="63"/>
      <c r="AB9" s="1849"/>
      <c r="AC9" s="1849"/>
      <c r="AD9" s="1849"/>
      <c r="AE9" s="1849"/>
      <c r="AF9" s="1849"/>
      <c r="AG9" s="1849"/>
      <c r="AH9" s="1849"/>
      <c r="AI9" s="1849"/>
      <c r="AJ9" s="1849"/>
      <c r="AK9" s="1849"/>
      <c r="AL9" s="1199"/>
      <c r="AN9" s="744"/>
      <c r="AO9" s="744"/>
      <c r="AP9" s="744"/>
      <c r="AQ9" s="744"/>
      <c r="AR9" s="744"/>
      <c r="AS9" s="744"/>
      <c r="AT9" s="744"/>
      <c r="AU9" s="744"/>
      <c r="AV9" s="744"/>
      <c r="AW9" s="744"/>
      <c r="AX9" s="744"/>
      <c r="AY9" s="744"/>
      <c r="AZ9" s="744"/>
      <c r="BA9" s="744"/>
      <c r="BB9" s="744"/>
      <c r="BC9" s="744"/>
    </row>
    <row r="10" spans="1:72" ht="14.1" customHeight="1">
      <c r="A10" s="55"/>
      <c r="B10" s="61"/>
      <c r="D10" s="531" t="s">
        <v>580</v>
      </c>
      <c r="E10" s="1852" t="s">
        <v>1160</v>
      </c>
      <c r="F10" s="1852"/>
      <c r="G10" s="1852"/>
      <c r="H10" s="1852"/>
      <c r="I10" s="1852"/>
      <c r="J10" s="1852"/>
      <c r="K10" s="1852"/>
      <c r="L10" s="1852"/>
      <c r="M10" s="1852"/>
      <c r="N10" s="1852"/>
      <c r="O10" s="1852"/>
      <c r="P10" s="1852"/>
      <c r="Q10" s="1852"/>
      <c r="R10" s="1852"/>
      <c r="S10" s="1852"/>
      <c r="T10" s="1852"/>
      <c r="U10" s="1852"/>
      <c r="V10" s="1852"/>
      <c r="W10" s="1852"/>
      <c r="X10" s="1852"/>
      <c r="Y10" s="1852"/>
      <c r="Z10" s="55"/>
      <c r="AA10" s="63"/>
      <c r="AB10" s="1849"/>
      <c r="AC10" s="1849"/>
      <c r="AD10" s="1849"/>
      <c r="AE10" s="1849"/>
      <c r="AF10" s="1849"/>
      <c r="AG10" s="1849"/>
      <c r="AH10" s="1849"/>
      <c r="AI10" s="1849"/>
      <c r="AJ10" s="1849"/>
      <c r="AK10" s="1849"/>
      <c r="AL10" s="621"/>
      <c r="AN10" s="744"/>
      <c r="AO10" s="744"/>
      <c r="AP10" s="744"/>
      <c r="AQ10" s="744"/>
      <c r="AR10" s="744"/>
      <c r="AS10" s="744"/>
      <c r="AT10" s="744"/>
      <c r="AU10" s="744"/>
      <c r="AV10" s="744"/>
      <c r="AW10" s="744"/>
      <c r="AX10" s="744"/>
      <c r="AY10" s="744"/>
      <c r="AZ10" s="744"/>
      <c r="BA10" s="744"/>
      <c r="BB10" s="744"/>
      <c r="BC10" s="744"/>
    </row>
    <row r="11" spans="1:72" ht="14.1" customHeight="1">
      <c r="A11" s="55"/>
      <c r="B11" s="66"/>
      <c r="E11" s="4586"/>
      <c r="F11" s="4586"/>
      <c r="G11" s="4586"/>
      <c r="H11" s="4586"/>
      <c r="I11" s="4586"/>
      <c r="J11" s="4586"/>
      <c r="K11" s="4586"/>
      <c r="L11" s="4586"/>
      <c r="M11" s="4586"/>
      <c r="N11" s="4586"/>
      <c r="O11" s="4586"/>
      <c r="P11" s="4586"/>
      <c r="Q11" s="4586"/>
      <c r="R11" s="4586"/>
      <c r="S11" s="4586"/>
      <c r="T11" s="4586"/>
      <c r="U11" s="4586"/>
      <c r="V11" s="4586"/>
      <c r="W11" s="4586"/>
      <c r="X11" s="4586"/>
      <c r="Y11" s="4586"/>
      <c r="Z11" s="4586"/>
      <c r="AA11" s="4586"/>
      <c r="AB11" s="4586"/>
      <c r="AC11" s="4586"/>
      <c r="AD11" s="4586"/>
      <c r="AE11" s="4586"/>
      <c r="AF11" s="4586"/>
      <c r="AG11" s="4586"/>
      <c r="AH11" s="4586"/>
      <c r="AI11" s="4586"/>
      <c r="AJ11" s="4586"/>
      <c r="AK11" s="67"/>
      <c r="AL11" s="621"/>
      <c r="AN11" s="744"/>
      <c r="AO11" s="744"/>
      <c r="AP11" s="744"/>
      <c r="AQ11" s="744"/>
      <c r="AR11" s="744"/>
      <c r="AS11" s="744"/>
      <c r="AT11" s="744"/>
      <c r="AU11" s="744"/>
      <c r="AV11" s="744"/>
      <c r="AW11" s="744"/>
      <c r="AX11" s="744"/>
      <c r="AY11" s="744"/>
      <c r="AZ11" s="744"/>
      <c r="BA11" s="744"/>
      <c r="BB11" s="744"/>
      <c r="BC11" s="744"/>
      <c r="BI11" s="1200"/>
      <c r="BJ11" s="1200"/>
      <c r="BK11" s="1200"/>
      <c r="BL11" s="1200"/>
      <c r="BM11" s="1200"/>
      <c r="BN11" s="1200"/>
      <c r="BO11" s="1200"/>
      <c r="BP11" s="1200"/>
      <c r="BQ11" s="1200"/>
    </row>
    <row r="12" spans="1:72" ht="14.1" customHeight="1">
      <c r="A12" s="55"/>
      <c r="B12" s="66"/>
      <c r="C12" s="531"/>
      <c r="E12" s="4586"/>
      <c r="F12" s="4586"/>
      <c r="G12" s="4586"/>
      <c r="H12" s="4586"/>
      <c r="I12" s="4586"/>
      <c r="J12" s="4586"/>
      <c r="K12" s="4586"/>
      <c r="L12" s="4586"/>
      <c r="M12" s="4586"/>
      <c r="N12" s="4586"/>
      <c r="O12" s="4586"/>
      <c r="P12" s="4586"/>
      <c r="Q12" s="4586"/>
      <c r="R12" s="4586"/>
      <c r="S12" s="4586"/>
      <c r="T12" s="4586"/>
      <c r="U12" s="4586"/>
      <c r="V12" s="4586"/>
      <c r="W12" s="4586"/>
      <c r="X12" s="4586"/>
      <c r="Y12" s="4586"/>
      <c r="Z12" s="4586"/>
      <c r="AA12" s="4586"/>
      <c r="AB12" s="4586"/>
      <c r="AC12" s="4586"/>
      <c r="AD12" s="4586"/>
      <c r="AE12" s="4586"/>
      <c r="AF12" s="4586"/>
      <c r="AG12" s="4586"/>
      <c r="AH12" s="4586"/>
      <c r="AI12" s="4586"/>
      <c r="AJ12" s="4586"/>
      <c r="AK12" s="67"/>
      <c r="AL12" s="1115"/>
      <c r="AN12" s="744"/>
      <c r="AO12" s="744"/>
      <c r="AP12" s="744"/>
      <c r="AQ12" s="744"/>
      <c r="AR12" s="744"/>
      <c r="AS12" s="744"/>
      <c r="AT12" s="744"/>
      <c r="AU12" s="744"/>
      <c r="AV12" s="744"/>
      <c r="AW12" s="744"/>
      <c r="AX12" s="744"/>
      <c r="AY12" s="744"/>
      <c r="AZ12" s="744"/>
      <c r="BA12" s="744"/>
      <c r="BB12" s="744"/>
      <c r="BC12" s="744"/>
      <c r="BH12" s="1200"/>
      <c r="BI12" s="1200"/>
      <c r="BJ12" s="1200"/>
      <c r="BK12" s="1200"/>
      <c r="BL12" s="1200"/>
      <c r="BM12" s="1200"/>
      <c r="BN12" s="1200"/>
      <c r="BO12" s="1200"/>
      <c r="BP12" s="1200"/>
      <c r="BQ12" s="1200"/>
    </row>
    <row r="13" spans="1:72" ht="14.1" customHeight="1">
      <c r="A13" s="55"/>
      <c r="B13" s="66"/>
      <c r="Z13" s="118"/>
      <c r="AA13" s="63"/>
      <c r="AL13" s="1115"/>
      <c r="AN13" s="744"/>
      <c r="AO13" s="744"/>
      <c r="AP13" s="744"/>
      <c r="AQ13" s="744"/>
      <c r="AR13" s="744"/>
      <c r="AS13" s="744"/>
      <c r="AT13" s="744"/>
      <c r="AU13" s="744"/>
      <c r="AV13" s="744"/>
      <c r="AW13" s="744"/>
      <c r="AX13" s="744"/>
      <c r="AY13" s="744"/>
      <c r="AZ13" s="744"/>
      <c r="BA13" s="744"/>
      <c r="BB13" s="744"/>
      <c r="BC13" s="744"/>
    </row>
    <row r="14" spans="1:72" ht="14.1" customHeight="1">
      <c r="A14" s="55"/>
      <c r="B14" s="61"/>
      <c r="C14" s="55"/>
      <c r="D14" s="531" t="s">
        <v>461</v>
      </c>
      <c r="E14" s="2039" t="s">
        <v>1161</v>
      </c>
      <c r="F14" s="2039"/>
      <c r="G14" s="2039"/>
      <c r="H14" s="2039"/>
      <c r="I14" s="2039"/>
      <c r="J14" s="2039"/>
      <c r="K14" s="2039"/>
      <c r="L14" s="2039"/>
      <c r="M14" s="2039"/>
      <c r="N14" s="2039"/>
      <c r="O14" s="2039"/>
      <c r="P14" s="2039"/>
      <c r="Q14" s="2039"/>
      <c r="R14" s="2039"/>
      <c r="S14" s="2039"/>
      <c r="T14" s="2039"/>
      <c r="U14" s="2039"/>
      <c r="V14" s="2039"/>
      <c r="W14" s="2039"/>
      <c r="X14" s="2039"/>
      <c r="Y14" s="2039"/>
      <c r="Z14" s="1174"/>
      <c r="AA14" s="553"/>
      <c r="AB14" s="619"/>
      <c r="AC14" s="619"/>
      <c r="AD14" s="619"/>
      <c r="AE14" s="619"/>
      <c r="AF14" s="619"/>
      <c r="AG14" s="619"/>
      <c r="AH14" s="619"/>
      <c r="AI14" s="619"/>
      <c r="AJ14" s="619"/>
      <c r="AK14" s="619"/>
      <c r="AL14" s="621"/>
      <c r="AN14" s="744"/>
      <c r="AO14" s="744"/>
      <c r="AP14" s="744"/>
      <c r="AQ14" s="744"/>
      <c r="AR14" s="744"/>
      <c r="AS14" s="744"/>
      <c r="AT14" s="744"/>
      <c r="AU14" s="744"/>
      <c r="AV14" s="744"/>
      <c r="AW14" s="744"/>
      <c r="AX14" s="744"/>
      <c r="AY14" s="744"/>
      <c r="AZ14" s="744"/>
      <c r="BA14" s="744"/>
      <c r="BB14" s="744"/>
      <c r="BC14" s="744"/>
    </row>
    <row r="15" spans="1:72" ht="14.1" customHeight="1">
      <c r="A15" s="55"/>
      <c r="B15" s="61"/>
      <c r="D15" s="54" t="s">
        <v>580</v>
      </c>
      <c r="E15" s="1852" t="s">
        <v>1160</v>
      </c>
      <c r="F15" s="1852"/>
      <c r="G15" s="1852"/>
      <c r="H15" s="1852"/>
      <c r="I15" s="1852"/>
      <c r="J15" s="1852"/>
      <c r="K15" s="1852"/>
      <c r="L15" s="1852"/>
      <c r="M15" s="1852"/>
      <c r="N15" s="1852"/>
      <c r="O15" s="1852"/>
      <c r="P15" s="1852"/>
      <c r="Q15" s="1852"/>
      <c r="R15" s="1852"/>
      <c r="S15" s="1852"/>
      <c r="T15" s="1852"/>
      <c r="U15" s="1852"/>
      <c r="V15" s="1852"/>
      <c r="W15" s="1852"/>
      <c r="X15" s="1852"/>
      <c r="Y15" s="1852"/>
      <c r="AA15" s="553"/>
      <c r="AB15" s="118"/>
      <c r="AC15" s="118"/>
      <c r="AD15" s="118"/>
      <c r="AE15" s="118"/>
      <c r="AF15" s="118"/>
      <c r="AG15" s="118"/>
      <c r="AH15" s="118"/>
      <c r="AI15" s="118"/>
      <c r="AJ15" s="118"/>
      <c r="AK15" s="67"/>
      <c r="AL15" s="621"/>
      <c r="AO15" s="118"/>
      <c r="AP15" s="118"/>
      <c r="AQ15" s="118"/>
      <c r="AR15" s="118"/>
      <c r="AS15" s="118"/>
      <c r="AT15" s="118"/>
      <c r="AU15" s="118"/>
      <c r="AV15" s="118"/>
      <c r="AW15" s="118"/>
      <c r="AX15" s="118"/>
      <c r="AY15" s="118"/>
      <c r="AZ15" s="118"/>
      <c r="BA15" s="118"/>
      <c r="BB15" s="118"/>
      <c r="BC15" s="118"/>
      <c r="BD15" s="118"/>
      <c r="BE15" s="118"/>
      <c r="BF15" s="118"/>
      <c r="BR15" s="118"/>
      <c r="BS15" s="118"/>
      <c r="BT15" s="118"/>
    </row>
    <row r="16" spans="1:72" ht="14.1" customHeight="1">
      <c r="A16" s="55"/>
      <c r="B16" s="849"/>
      <c r="E16" s="4556"/>
      <c r="F16" s="4556"/>
      <c r="G16" s="4556"/>
      <c r="H16" s="4556"/>
      <c r="I16" s="4556"/>
      <c r="J16" s="4556"/>
      <c r="K16" s="4556"/>
      <c r="L16" s="4556"/>
      <c r="M16" s="4556"/>
      <c r="N16" s="4556"/>
      <c r="O16" s="4556"/>
      <c r="P16" s="4556"/>
      <c r="Q16" s="4556"/>
      <c r="R16" s="4556"/>
      <c r="S16" s="4556"/>
      <c r="T16" s="4556"/>
      <c r="U16" s="4556"/>
      <c r="V16" s="4556"/>
      <c r="W16" s="4556"/>
      <c r="X16" s="4556"/>
      <c r="Y16" s="4556"/>
      <c r="Z16" s="4556"/>
      <c r="AA16" s="4556"/>
      <c r="AB16" s="4556"/>
      <c r="AC16" s="4556"/>
      <c r="AD16" s="4556"/>
      <c r="AE16" s="4556"/>
      <c r="AF16" s="4556"/>
      <c r="AG16" s="4556"/>
      <c r="AH16" s="4556"/>
      <c r="AI16" s="4556"/>
      <c r="AJ16" s="4556"/>
      <c r="AK16" s="619"/>
      <c r="AL16" s="621"/>
      <c r="AO16" s="118"/>
      <c r="AP16" s="118"/>
      <c r="AQ16" s="118"/>
      <c r="AR16" s="118"/>
      <c r="AS16" s="118"/>
      <c r="AT16" s="118"/>
      <c r="AU16" s="118"/>
      <c r="AV16" s="118"/>
      <c r="AW16" s="118"/>
      <c r="AX16" s="118"/>
      <c r="AY16" s="118"/>
      <c r="AZ16" s="118"/>
      <c r="BA16" s="118"/>
      <c r="BB16" s="118"/>
      <c r="BC16" s="118"/>
      <c r="BD16" s="118"/>
      <c r="BE16" s="118"/>
      <c r="BF16" s="118"/>
      <c r="BG16" s="118"/>
      <c r="BH16" s="118"/>
      <c r="BI16" s="118"/>
      <c r="BJ16" s="118"/>
      <c r="BK16" s="118"/>
      <c r="BL16" s="118"/>
      <c r="BM16" s="118"/>
      <c r="BN16" s="118"/>
      <c r="BO16" s="118"/>
      <c r="BP16" s="118"/>
      <c r="BQ16" s="118"/>
      <c r="BR16" s="118"/>
      <c r="BS16" s="118"/>
      <c r="BT16" s="118"/>
    </row>
    <row r="17" spans="1:72" ht="14.1" customHeight="1">
      <c r="A17" s="55"/>
      <c r="B17" s="61"/>
      <c r="E17" s="4556"/>
      <c r="F17" s="4556"/>
      <c r="G17" s="4556"/>
      <c r="H17" s="4556"/>
      <c r="I17" s="4556"/>
      <c r="J17" s="4556"/>
      <c r="K17" s="4556"/>
      <c r="L17" s="4556"/>
      <c r="M17" s="4556"/>
      <c r="N17" s="4556"/>
      <c r="O17" s="4556"/>
      <c r="P17" s="4556"/>
      <c r="Q17" s="4556"/>
      <c r="R17" s="4556"/>
      <c r="S17" s="4556"/>
      <c r="T17" s="4556"/>
      <c r="U17" s="4556"/>
      <c r="V17" s="4556"/>
      <c r="W17" s="4556"/>
      <c r="X17" s="4556"/>
      <c r="Y17" s="4556"/>
      <c r="Z17" s="4556"/>
      <c r="AA17" s="4556"/>
      <c r="AB17" s="4556"/>
      <c r="AC17" s="4556"/>
      <c r="AD17" s="4556"/>
      <c r="AE17" s="4556"/>
      <c r="AF17" s="4556"/>
      <c r="AG17" s="4556"/>
      <c r="AH17" s="4556"/>
      <c r="AI17" s="4556"/>
      <c r="AJ17" s="4556"/>
      <c r="AK17" s="941"/>
      <c r="AL17" s="1115"/>
      <c r="AN17" s="891"/>
      <c r="AO17" s="865"/>
      <c r="AP17" s="118"/>
      <c r="AQ17" s="118"/>
      <c r="AR17" s="118"/>
      <c r="AS17" s="118"/>
      <c r="AT17" s="118"/>
      <c r="AU17" s="118"/>
      <c r="AV17" s="118"/>
      <c r="AW17" s="118"/>
      <c r="AX17" s="118"/>
      <c r="AY17" s="118"/>
      <c r="AZ17" s="118"/>
      <c r="BA17" s="118"/>
      <c r="BB17" s="118"/>
      <c r="BC17" s="118"/>
      <c r="BD17" s="118"/>
      <c r="BE17" s="118"/>
      <c r="BF17" s="118"/>
      <c r="BG17" s="118"/>
      <c r="BH17" s="118"/>
      <c r="BI17" s="118"/>
      <c r="BJ17" s="118"/>
      <c r="BK17" s="118"/>
      <c r="BL17" s="118"/>
      <c r="BM17" s="827"/>
      <c r="BN17" s="118"/>
      <c r="BO17" s="118"/>
      <c r="BP17" s="118"/>
      <c r="BQ17" s="118"/>
      <c r="BR17" s="118"/>
      <c r="BS17" s="118"/>
      <c r="BT17" s="118"/>
    </row>
    <row r="18" spans="1:72" ht="14.1" customHeight="1">
      <c r="A18" s="55"/>
      <c r="B18" s="61"/>
      <c r="AA18" s="63"/>
      <c r="AL18" s="780"/>
      <c r="AO18" s="1197"/>
      <c r="AP18" s="1197"/>
      <c r="AQ18" s="1197"/>
      <c r="AR18" s="1197"/>
      <c r="AS18" s="1197"/>
      <c r="AT18" s="1197"/>
      <c r="AU18" s="1197"/>
      <c r="AV18" s="1197"/>
      <c r="AW18" s="1197"/>
      <c r="AX18" s="1197"/>
      <c r="AY18" s="1197"/>
      <c r="AZ18" s="1197"/>
      <c r="BA18" s="1197"/>
      <c r="BB18" s="1197"/>
      <c r="BC18" s="1197"/>
      <c r="BD18" s="1197"/>
      <c r="BE18" s="1197"/>
      <c r="BF18" s="1197"/>
      <c r="BG18" s="1197"/>
      <c r="BH18" s="1197"/>
      <c r="BI18" s="1197"/>
      <c r="BJ18" s="1197"/>
      <c r="BK18" s="1197"/>
      <c r="BL18" s="1197"/>
      <c r="BM18" s="1197"/>
      <c r="BN18" s="1197"/>
      <c r="BO18" s="1197"/>
      <c r="BP18" s="1197"/>
      <c r="BQ18" s="1197"/>
      <c r="BR18" s="1197"/>
      <c r="BS18" s="1197"/>
      <c r="BT18" s="1197"/>
    </row>
    <row r="19" spans="1:72" ht="14.1" customHeight="1">
      <c r="A19" s="55"/>
      <c r="B19" s="860"/>
      <c r="D19" s="531" t="s">
        <v>306</v>
      </c>
      <c r="E19" s="2037" t="s">
        <v>1352</v>
      </c>
      <c r="F19" s="2037"/>
      <c r="G19" s="2037"/>
      <c r="H19" s="2037"/>
      <c r="I19" s="2037"/>
      <c r="J19" s="2037"/>
      <c r="K19" s="2037"/>
      <c r="L19" s="2037"/>
      <c r="M19" s="2037"/>
      <c r="N19" s="2037"/>
      <c r="O19" s="2037"/>
      <c r="P19" s="2037"/>
      <c r="Q19" s="2037"/>
      <c r="R19" s="2037"/>
      <c r="S19" s="2037"/>
      <c r="T19" s="2037"/>
      <c r="U19" s="2037"/>
      <c r="V19" s="2037"/>
      <c r="W19" s="2037"/>
      <c r="X19" s="2037"/>
      <c r="Y19" s="2037"/>
      <c r="Z19" s="2037"/>
      <c r="AA19" s="576"/>
      <c r="AB19" s="138"/>
      <c r="AC19" s="118"/>
      <c r="AD19" s="118"/>
      <c r="AE19" s="118"/>
      <c r="AF19" s="118"/>
      <c r="AG19" s="118"/>
      <c r="AH19" s="118"/>
      <c r="AI19" s="118"/>
      <c r="AJ19" s="118"/>
      <c r="AK19" s="118"/>
      <c r="AL19" s="844"/>
      <c r="AO19" s="1197"/>
      <c r="AP19" s="1197"/>
      <c r="AQ19" s="1197"/>
      <c r="AR19" s="1197"/>
      <c r="AS19" s="1197"/>
      <c r="AT19" s="1197"/>
      <c r="AU19" s="1197"/>
      <c r="AV19" s="1197"/>
      <c r="AW19" s="1197"/>
      <c r="AX19" s="1197"/>
      <c r="AY19" s="1197"/>
      <c r="AZ19" s="1197"/>
      <c r="BA19" s="1197"/>
      <c r="BB19" s="1197"/>
      <c r="BC19" s="1197"/>
      <c r="BD19" s="1197"/>
      <c r="BE19" s="1197"/>
      <c r="BF19" s="1197"/>
      <c r="BG19" s="1197"/>
      <c r="BH19" s="1197"/>
      <c r="BI19" s="1197"/>
      <c r="BJ19" s="1197"/>
      <c r="BK19" s="1197"/>
      <c r="BL19" s="1197"/>
      <c r="BM19" s="1197"/>
      <c r="BN19" s="1197"/>
      <c r="BO19" s="1197"/>
      <c r="BP19" s="1197"/>
      <c r="BQ19" s="1197"/>
      <c r="BR19" s="1197"/>
      <c r="BS19" s="1197"/>
      <c r="BT19" s="1197"/>
    </row>
    <row r="20" spans="1:72" ht="14.1" customHeight="1">
      <c r="A20" s="55"/>
      <c r="B20" s="61"/>
      <c r="E20" s="3117"/>
      <c r="F20" s="3117"/>
      <c r="G20" s="3117"/>
      <c r="H20" s="3117"/>
      <c r="I20" s="3117"/>
      <c r="J20" s="3117"/>
      <c r="K20" s="3117"/>
      <c r="L20" s="3117"/>
      <c r="M20" s="3117"/>
      <c r="N20" s="3117"/>
      <c r="O20" s="3117"/>
      <c r="P20" s="3117"/>
      <c r="Q20" s="3117"/>
      <c r="R20" s="3117"/>
      <c r="S20" s="3117"/>
      <c r="T20" s="3117"/>
      <c r="U20" s="3117"/>
      <c r="V20" s="3117"/>
      <c r="W20" s="3117"/>
      <c r="X20" s="3117"/>
      <c r="Y20" s="3117"/>
      <c r="Z20" s="3117"/>
      <c r="AA20" s="1201"/>
      <c r="AB20" s="67"/>
      <c r="AC20" s="67"/>
      <c r="AD20" s="118"/>
      <c r="AE20" s="67"/>
      <c r="AF20" s="67"/>
      <c r="AG20" s="67"/>
      <c r="AH20" s="67"/>
      <c r="AI20" s="67"/>
      <c r="AJ20" s="67"/>
      <c r="AK20" s="67"/>
      <c r="AL20" s="780"/>
      <c r="AO20" s="1197"/>
      <c r="AP20" s="1197"/>
      <c r="AQ20" s="1197"/>
      <c r="AR20" s="1197"/>
      <c r="AS20" s="1197"/>
      <c r="AT20" s="1197"/>
      <c r="AU20" s="1197"/>
      <c r="AV20" s="1197"/>
      <c r="AW20" s="1197"/>
      <c r="AX20" s="1197"/>
      <c r="AY20" s="1197"/>
      <c r="AZ20" s="1197"/>
      <c r="BA20" s="1197"/>
      <c r="BB20" s="1197"/>
      <c r="BC20" s="1197"/>
      <c r="BD20" s="1197"/>
      <c r="BE20" s="1197"/>
      <c r="BF20" s="1197"/>
      <c r="BG20" s="1197"/>
      <c r="BH20" s="1197"/>
      <c r="BI20" s="1197"/>
      <c r="BJ20" s="1197"/>
      <c r="BK20" s="1197"/>
      <c r="BL20" s="1197"/>
      <c r="BM20" s="1197"/>
      <c r="BN20" s="1197"/>
      <c r="BO20" s="1197"/>
      <c r="BP20" s="1197"/>
      <c r="BQ20" s="1197"/>
      <c r="BR20" s="1197"/>
      <c r="BS20" s="1197"/>
      <c r="BT20" s="1197"/>
    </row>
    <row r="21" spans="1:72" ht="14.1" customHeight="1">
      <c r="A21" s="55"/>
      <c r="B21" s="61"/>
      <c r="D21" s="1767" t="s">
        <v>295</v>
      </c>
      <c r="E21" s="1768"/>
      <c r="F21" s="1768"/>
      <c r="G21" s="1769"/>
      <c r="H21" s="1751" t="s">
        <v>296</v>
      </c>
      <c r="I21" s="1752"/>
      <c r="J21" s="1752"/>
      <c r="K21" s="1753"/>
      <c r="L21" s="1767" t="s">
        <v>1489</v>
      </c>
      <c r="M21" s="1768"/>
      <c r="N21" s="1768"/>
      <c r="O21" s="1768"/>
      <c r="P21" s="1768"/>
      <c r="Q21" s="1768"/>
      <c r="R21" s="1768"/>
      <c r="S21" s="1768"/>
      <c r="T21" s="1768"/>
      <c r="U21" s="1768"/>
      <c r="V21" s="1768"/>
      <c r="W21" s="1769"/>
      <c r="X21" s="1767" t="s">
        <v>75</v>
      </c>
      <c r="Y21" s="1768"/>
      <c r="Z21" s="1768"/>
      <c r="AA21" s="1768"/>
      <c r="AB21" s="1768"/>
      <c r="AC21" s="1768"/>
      <c r="AD21" s="1768"/>
      <c r="AE21" s="1768"/>
      <c r="AF21" s="1768"/>
      <c r="AG21" s="1768"/>
      <c r="AH21" s="1768"/>
      <c r="AI21" s="1768"/>
      <c r="AJ21" s="1768"/>
      <c r="AK21" s="1769"/>
      <c r="AL21" s="780"/>
      <c r="AO21" s="1197"/>
      <c r="AP21" s="1197"/>
      <c r="AQ21" s="1197"/>
      <c r="AR21" s="1197"/>
      <c r="AS21" s="1197"/>
      <c r="AT21" s="1197"/>
      <c r="AU21" s="1197"/>
      <c r="AV21" s="1197"/>
      <c r="AW21" s="1197"/>
      <c r="AX21" s="1197"/>
      <c r="AY21" s="1197"/>
      <c r="AZ21" s="1197"/>
      <c r="BA21" s="1197"/>
      <c r="BB21" s="1197"/>
      <c r="BC21" s="1197"/>
      <c r="BD21" s="1197"/>
      <c r="BE21" s="1197"/>
      <c r="BF21" s="1197"/>
      <c r="BG21" s="1197"/>
      <c r="BH21" s="1197"/>
      <c r="BI21" s="1197"/>
      <c r="BJ21" s="1197"/>
      <c r="BK21" s="1197"/>
      <c r="BL21" s="1197"/>
      <c r="BM21" s="1197"/>
      <c r="BN21" s="1197"/>
      <c r="BO21" s="1197"/>
      <c r="BP21" s="1197"/>
      <c r="BQ21" s="1197"/>
      <c r="BR21" s="1197"/>
      <c r="BS21" s="1197"/>
      <c r="BT21" s="1197"/>
    </row>
    <row r="22" spans="1:72" ht="14.1" customHeight="1">
      <c r="A22" s="55"/>
      <c r="B22" s="860"/>
      <c r="C22" s="705"/>
      <c r="D22" s="2933"/>
      <c r="E22" s="2934"/>
      <c r="F22" s="2934"/>
      <c r="G22" s="2935"/>
      <c r="H22" s="2573"/>
      <c r="I22" s="2574"/>
      <c r="J22" s="2574"/>
      <c r="K22" s="2575"/>
      <c r="L22" s="4580"/>
      <c r="M22" s="4581"/>
      <c r="N22" s="4581"/>
      <c r="O22" s="4581"/>
      <c r="P22" s="4581"/>
      <c r="Q22" s="4581"/>
      <c r="R22" s="4581"/>
      <c r="S22" s="4581"/>
      <c r="T22" s="4581"/>
      <c r="U22" s="4581"/>
      <c r="V22" s="4581"/>
      <c r="W22" s="4582"/>
      <c r="X22" s="4580"/>
      <c r="Y22" s="4581"/>
      <c r="Z22" s="4581"/>
      <c r="AA22" s="4581"/>
      <c r="AB22" s="4581"/>
      <c r="AC22" s="4581"/>
      <c r="AD22" s="4581"/>
      <c r="AE22" s="4581"/>
      <c r="AF22" s="4581"/>
      <c r="AG22" s="4581"/>
      <c r="AH22" s="4581"/>
      <c r="AI22" s="4581"/>
      <c r="AJ22" s="4581"/>
      <c r="AK22" s="4582"/>
      <c r="AL22" s="780"/>
      <c r="AO22" s="1197"/>
      <c r="AP22" s="1197"/>
      <c r="AQ22" s="1197"/>
      <c r="AR22" s="1197"/>
      <c r="AS22" s="1197"/>
      <c r="AT22" s="1197"/>
      <c r="AU22" s="1197"/>
      <c r="AV22" s="1197"/>
      <c r="AW22" s="1197"/>
      <c r="AX22" s="1197"/>
      <c r="AY22" s="1197"/>
      <c r="AZ22" s="1197"/>
      <c r="BA22" s="1197"/>
      <c r="BB22" s="1197"/>
      <c r="BC22" s="1197"/>
      <c r="BD22" s="1197"/>
      <c r="BE22" s="1197"/>
      <c r="BF22" s="1197"/>
      <c r="BG22" s="1197"/>
      <c r="BH22" s="1197"/>
      <c r="BI22" s="1197"/>
      <c r="BJ22" s="1197"/>
      <c r="BK22" s="1197"/>
      <c r="BL22" s="1197"/>
      <c r="BM22" s="1197"/>
      <c r="BN22" s="1197"/>
      <c r="BO22" s="1197"/>
      <c r="BP22" s="1197"/>
      <c r="BQ22" s="1197"/>
      <c r="BR22" s="1197"/>
      <c r="BS22" s="1197"/>
      <c r="BT22" s="1197"/>
    </row>
    <row r="23" spans="1:72" ht="14.1" customHeight="1">
      <c r="A23" s="55"/>
      <c r="B23" s="710"/>
      <c r="D23" s="4561"/>
      <c r="E23" s="4562"/>
      <c r="F23" s="4562"/>
      <c r="G23" s="4563"/>
      <c r="H23" s="2977"/>
      <c r="I23" s="2978"/>
      <c r="J23" s="2978"/>
      <c r="K23" s="2979"/>
      <c r="L23" s="4570"/>
      <c r="M23" s="4571"/>
      <c r="N23" s="4571"/>
      <c r="O23" s="4571"/>
      <c r="P23" s="4571"/>
      <c r="Q23" s="4571"/>
      <c r="R23" s="4571"/>
      <c r="S23" s="4571"/>
      <c r="T23" s="4571"/>
      <c r="U23" s="4571"/>
      <c r="V23" s="4571"/>
      <c r="W23" s="4572"/>
      <c r="X23" s="4570"/>
      <c r="Y23" s="4571"/>
      <c r="Z23" s="4571"/>
      <c r="AA23" s="4571"/>
      <c r="AB23" s="4571"/>
      <c r="AC23" s="4571"/>
      <c r="AD23" s="4571"/>
      <c r="AE23" s="4571"/>
      <c r="AF23" s="4571"/>
      <c r="AG23" s="4571"/>
      <c r="AH23" s="4571"/>
      <c r="AI23" s="4571"/>
      <c r="AJ23" s="4571"/>
      <c r="AK23" s="4572"/>
      <c r="AL23" s="1115"/>
      <c r="AO23" s="1197"/>
      <c r="AP23" s="1197"/>
      <c r="AQ23" s="1197"/>
      <c r="AR23" s="1197"/>
      <c r="AS23" s="1197"/>
      <c r="AT23" s="1197"/>
      <c r="AU23" s="1197"/>
      <c r="AV23" s="1197"/>
      <c r="AW23" s="1197"/>
      <c r="AX23" s="1197"/>
      <c r="AY23" s="1197"/>
      <c r="AZ23" s="1197"/>
      <c r="BA23" s="1197"/>
      <c r="BB23" s="1197"/>
      <c r="BC23" s="1197"/>
      <c r="BD23" s="1197"/>
      <c r="BE23" s="1197"/>
      <c r="BF23" s="1197"/>
      <c r="BG23" s="1197"/>
      <c r="BH23" s="1197"/>
      <c r="BI23" s="1197"/>
      <c r="BJ23" s="1197"/>
      <c r="BK23" s="1197"/>
      <c r="BL23" s="1197"/>
      <c r="BM23" s="1197"/>
      <c r="BN23" s="1197"/>
      <c r="BO23" s="1197"/>
      <c r="BP23" s="1197"/>
      <c r="BQ23" s="1197"/>
      <c r="BR23" s="1197"/>
      <c r="BS23" s="1197"/>
      <c r="BT23" s="1197"/>
    </row>
    <row r="24" spans="1:72" ht="14.1" customHeight="1">
      <c r="A24" s="55"/>
      <c r="B24" s="61"/>
      <c r="C24" s="55"/>
      <c r="D24" s="4577"/>
      <c r="E24" s="4578"/>
      <c r="F24" s="4578"/>
      <c r="G24" s="4579"/>
      <c r="H24" s="2962"/>
      <c r="I24" s="2963"/>
      <c r="J24" s="2963"/>
      <c r="K24" s="2964"/>
      <c r="L24" s="4583"/>
      <c r="M24" s="4584"/>
      <c r="N24" s="4584"/>
      <c r="O24" s="4584"/>
      <c r="P24" s="4584"/>
      <c r="Q24" s="4584"/>
      <c r="R24" s="4584"/>
      <c r="S24" s="4584"/>
      <c r="T24" s="4584"/>
      <c r="U24" s="4584"/>
      <c r="V24" s="4584"/>
      <c r="W24" s="4585"/>
      <c r="X24" s="4583"/>
      <c r="Y24" s="4584"/>
      <c r="Z24" s="4584"/>
      <c r="AA24" s="4584"/>
      <c r="AB24" s="4584"/>
      <c r="AC24" s="4584"/>
      <c r="AD24" s="4584"/>
      <c r="AE24" s="4584"/>
      <c r="AF24" s="4584"/>
      <c r="AG24" s="4584"/>
      <c r="AH24" s="4584"/>
      <c r="AI24" s="4584"/>
      <c r="AJ24" s="4584"/>
      <c r="AK24" s="4585"/>
      <c r="AL24" s="780"/>
      <c r="AO24" s="1197"/>
      <c r="AP24" s="1197"/>
      <c r="AQ24" s="1197"/>
      <c r="AR24" s="1197"/>
      <c r="AS24" s="1197"/>
      <c r="AT24" s="1197"/>
      <c r="AU24" s="1197"/>
      <c r="AV24" s="1197"/>
      <c r="AW24" s="1197"/>
      <c r="AX24" s="1197"/>
      <c r="AY24" s="1197"/>
      <c r="AZ24" s="1197"/>
      <c r="BA24" s="1197"/>
      <c r="BB24" s="1197"/>
      <c r="BC24" s="1197"/>
      <c r="BD24" s="1197"/>
      <c r="BE24" s="1197"/>
      <c r="BF24" s="1197"/>
      <c r="BG24" s="1197"/>
      <c r="BH24" s="1197"/>
      <c r="BI24" s="1197"/>
      <c r="BJ24" s="1197"/>
      <c r="BK24" s="1197"/>
      <c r="BL24" s="1197"/>
      <c r="BM24" s="1197"/>
      <c r="BN24" s="1197"/>
      <c r="BO24" s="1197"/>
      <c r="BP24" s="1197"/>
      <c r="BQ24" s="1197"/>
      <c r="BR24" s="1197"/>
      <c r="BS24" s="1197"/>
      <c r="BT24" s="1197"/>
    </row>
    <row r="25" spans="1:72" ht="14.1" customHeight="1">
      <c r="A25" s="55"/>
      <c r="B25" s="61"/>
      <c r="C25" s="561"/>
      <c r="D25" s="2940"/>
      <c r="E25" s="2941"/>
      <c r="F25" s="2941"/>
      <c r="G25" s="2942"/>
      <c r="H25" s="4564"/>
      <c r="I25" s="4565"/>
      <c r="J25" s="4565"/>
      <c r="K25" s="4566"/>
      <c r="L25" s="4567"/>
      <c r="M25" s="4568"/>
      <c r="N25" s="4568"/>
      <c r="O25" s="4568"/>
      <c r="P25" s="4568"/>
      <c r="Q25" s="4568"/>
      <c r="R25" s="4568"/>
      <c r="S25" s="4568"/>
      <c r="T25" s="4568"/>
      <c r="U25" s="4568"/>
      <c r="V25" s="4568"/>
      <c r="W25" s="4569"/>
      <c r="X25" s="4567"/>
      <c r="Y25" s="4568"/>
      <c r="Z25" s="4568"/>
      <c r="AA25" s="4568"/>
      <c r="AB25" s="4568"/>
      <c r="AC25" s="4568"/>
      <c r="AD25" s="4568"/>
      <c r="AE25" s="4568"/>
      <c r="AF25" s="4568"/>
      <c r="AG25" s="4568"/>
      <c r="AH25" s="4568"/>
      <c r="AI25" s="4568"/>
      <c r="AJ25" s="4568"/>
      <c r="AK25" s="4569"/>
      <c r="AL25" s="844"/>
      <c r="AM25" s="118"/>
      <c r="AO25" s="1197"/>
      <c r="AP25" s="1197"/>
      <c r="AQ25" s="1197"/>
      <c r="AR25" s="1197"/>
      <c r="AS25" s="1197"/>
      <c r="AT25" s="1197"/>
      <c r="AU25" s="1197"/>
      <c r="AV25" s="1197"/>
      <c r="AW25" s="1197"/>
      <c r="AX25" s="1197"/>
      <c r="AY25" s="1197"/>
      <c r="AZ25" s="1197"/>
      <c r="BA25" s="1197"/>
      <c r="BB25" s="1197"/>
      <c r="BC25" s="1197"/>
      <c r="BD25" s="1197"/>
      <c r="BE25" s="1197"/>
      <c r="BF25" s="1197"/>
      <c r="BG25" s="1197"/>
      <c r="BH25" s="1197"/>
      <c r="BI25" s="1197"/>
      <c r="BJ25" s="1197"/>
      <c r="BK25" s="1197"/>
      <c r="BL25" s="1197"/>
      <c r="BM25" s="1197"/>
      <c r="BN25" s="1197"/>
      <c r="BO25" s="1197"/>
      <c r="BP25" s="1197"/>
      <c r="BQ25" s="1197"/>
      <c r="BR25" s="1197"/>
      <c r="BS25" s="1197"/>
      <c r="BT25" s="1197"/>
    </row>
    <row r="26" spans="1:72" ht="14.1" customHeight="1">
      <c r="A26" s="55"/>
      <c r="B26" s="61"/>
      <c r="C26" s="55"/>
      <c r="D26" s="4561"/>
      <c r="E26" s="4562"/>
      <c r="F26" s="4562"/>
      <c r="G26" s="4563"/>
      <c r="H26" s="2977"/>
      <c r="I26" s="2978"/>
      <c r="J26" s="2978"/>
      <c r="K26" s="2979"/>
      <c r="L26" s="4570"/>
      <c r="M26" s="4571"/>
      <c r="N26" s="4571"/>
      <c r="O26" s="4571"/>
      <c r="P26" s="4571"/>
      <c r="Q26" s="4571"/>
      <c r="R26" s="4571"/>
      <c r="S26" s="4571"/>
      <c r="T26" s="4571"/>
      <c r="U26" s="4571"/>
      <c r="V26" s="4571"/>
      <c r="W26" s="4572"/>
      <c r="X26" s="4570"/>
      <c r="Y26" s="4571"/>
      <c r="Z26" s="4571"/>
      <c r="AA26" s="4571"/>
      <c r="AB26" s="4571"/>
      <c r="AC26" s="4571"/>
      <c r="AD26" s="4571"/>
      <c r="AE26" s="4571"/>
      <c r="AF26" s="4571"/>
      <c r="AG26" s="4571"/>
      <c r="AH26" s="4571"/>
      <c r="AI26" s="4571"/>
      <c r="AJ26" s="4571"/>
      <c r="AK26" s="4572"/>
      <c r="AL26" s="780"/>
      <c r="AM26" s="67"/>
      <c r="AO26" s="1197"/>
      <c r="AP26" s="1197"/>
      <c r="AQ26" s="1197"/>
      <c r="AR26" s="1197"/>
      <c r="AS26" s="1197"/>
      <c r="AT26" s="1197"/>
      <c r="AU26" s="1197"/>
      <c r="AV26" s="1197"/>
      <c r="AW26" s="1197"/>
      <c r="AX26" s="1197"/>
      <c r="AY26" s="1197"/>
      <c r="AZ26" s="1197"/>
      <c r="BA26" s="1197"/>
      <c r="BB26" s="1197"/>
      <c r="BC26" s="1197"/>
      <c r="BD26" s="1197"/>
      <c r="BE26" s="1197"/>
      <c r="BF26" s="1197"/>
      <c r="BG26" s="1197"/>
      <c r="BH26" s="1197"/>
      <c r="BI26" s="1197"/>
      <c r="BJ26" s="1197"/>
      <c r="BK26" s="1197"/>
      <c r="BL26" s="1197"/>
      <c r="BM26" s="1197"/>
      <c r="BN26" s="1197"/>
      <c r="BO26" s="1197"/>
      <c r="BP26" s="1197"/>
      <c r="BQ26" s="1197"/>
      <c r="BR26" s="1197"/>
      <c r="BS26" s="1197"/>
      <c r="BT26" s="1197"/>
    </row>
    <row r="27" spans="1:72" ht="14.1" customHeight="1">
      <c r="A27" s="55"/>
      <c r="B27" s="61"/>
      <c r="C27" s="55"/>
      <c r="D27" s="2940"/>
      <c r="E27" s="2941"/>
      <c r="F27" s="2941"/>
      <c r="G27" s="2942"/>
      <c r="H27" s="2962"/>
      <c r="I27" s="2963"/>
      <c r="J27" s="2963"/>
      <c r="K27" s="2964"/>
      <c r="L27" s="4567"/>
      <c r="M27" s="4568"/>
      <c r="N27" s="4568"/>
      <c r="O27" s="4568"/>
      <c r="P27" s="4568"/>
      <c r="Q27" s="4568"/>
      <c r="R27" s="4568"/>
      <c r="S27" s="4568"/>
      <c r="T27" s="4568"/>
      <c r="U27" s="4568"/>
      <c r="V27" s="4568"/>
      <c r="W27" s="4569"/>
      <c r="X27" s="4567"/>
      <c r="Y27" s="4568"/>
      <c r="Z27" s="4568"/>
      <c r="AA27" s="4568"/>
      <c r="AB27" s="4568"/>
      <c r="AC27" s="4568"/>
      <c r="AD27" s="4568"/>
      <c r="AE27" s="4568"/>
      <c r="AF27" s="4568"/>
      <c r="AG27" s="4568"/>
      <c r="AH27" s="4568"/>
      <c r="AI27" s="4568"/>
      <c r="AJ27" s="4568"/>
      <c r="AK27" s="4569"/>
      <c r="AL27" s="64"/>
      <c r="AM27" s="1197"/>
      <c r="AN27" s="1197"/>
      <c r="AO27" s="1197"/>
      <c r="AP27" s="1197"/>
      <c r="AQ27" s="1197"/>
      <c r="AR27" s="1197"/>
      <c r="AS27" s="1197"/>
      <c r="AT27" s="1197"/>
      <c r="AU27" s="1197"/>
      <c r="AV27" s="1197"/>
      <c r="AW27" s="1197"/>
      <c r="AX27" s="1197"/>
      <c r="AY27" s="1197"/>
      <c r="AZ27" s="1197"/>
      <c r="BA27" s="1197"/>
      <c r="BB27" s="1197"/>
      <c r="BC27" s="1197"/>
      <c r="BD27" s="1197"/>
      <c r="BE27" s="1197"/>
      <c r="BF27" s="1197"/>
      <c r="BG27" s="1197"/>
      <c r="BH27" s="1197"/>
      <c r="BI27" s="1197"/>
      <c r="BJ27" s="1197"/>
      <c r="BK27" s="1197"/>
      <c r="BL27" s="1197"/>
      <c r="BM27" s="1197"/>
      <c r="BN27" s="1197"/>
      <c r="BO27" s="1197"/>
      <c r="BP27" s="1197"/>
      <c r="BQ27" s="1197"/>
      <c r="BR27" s="1197"/>
    </row>
    <row r="28" spans="1:72" ht="14.1" customHeight="1">
      <c r="A28" s="55"/>
      <c r="B28" s="61"/>
      <c r="C28" s="531"/>
      <c r="D28" s="2940"/>
      <c r="E28" s="2941"/>
      <c r="F28" s="2941"/>
      <c r="G28" s="2942"/>
      <c r="H28" s="4564"/>
      <c r="I28" s="4565"/>
      <c r="J28" s="4565"/>
      <c r="K28" s="4566"/>
      <c r="L28" s="4567"/>
      <c r="M28" s="4568"/>
      <c r="N28" s="4568"/>
      <c r="O28" s="4568"/>
      <c r="P28" s="4568"/>
      <c r="Q28" s="4568"/>
      <c r="R28" s="4568"/>
      <c r="S28" s="4568"/>
      <c r="T28" s="4568"/>
      <c r="U28" s="4568"/>
      <c r="V28" s="4568"/>
      <c r="W28" s="4569"/>
      <c r="X28" s="4567"/>
      <c r="Y28" s="4568"/>
      <c r="Z28" s="4568"/>
      <c r="AA28" s="4568"/>
      <c r="AB28" s="4568"/>
      <c r="AC28" s="4568"/>
      <c r="AD28" s="4568"/>
      <c r="AE28" s="4568"/>
      <c r="AF28" s="4568"/>
      <c r="AG28" s="4568"/>
      <c r="AH28" s="4568"/>
      <c r="AI28" s="4568"/>
      <c r="AJ28" s="4568"/>
      <c r="AK28" s="4569"/>
      <c r="AL28" s="64"/>
    </row>
    <row r="29" spans="1:72" ht="14.1" customHeight="1">
      <c r="A29" s="55"/>
      <c r="B29" s="61"/>
      <c r="C29" s="531"/>
      <c r="D29" s="4561"/>
      <c r="E29" s="4562"/>
      <c r="F29" s="4562"/>
      <c r="G29" s="4563"/>
      <c r="H29" s="2977"/>
      <c r="I29" s="2978"/>
      <c r="J29" s="2978"/>
      <c r="K29" s="2979"/>
      <c r="L29" s="4570"/>
      <c r="M29" s="4571"/>
      <c r="N29" s="4571"/>
      <c r="O29" s="4571"/>
      <c r="P29" s="4571"/>
      <c r="Q29" s="4571"/>
      <c r="R29" s="4571"/>
      <c r="S29" s="4571"/>
      <c r="T29" s="4571"/>
      <c r="U29" s="4571"/>
      <c r="V29" s="4571"/>
      <c r="W29" s="4572"/>
      <c r="X29" s="4570"/>
      <c r="Y29" s="4571"/>
      <c r="Z29" s="4571"/>
      <c r="AA29" s="4571"/>
      <c r="AB29" s="4571"/>
      <c r="AC29" s="4571"/>
      <c r="AD29" s="4571"/>
      <c r="AE29" s="4571"/>
      <c r="AF29" s="4571"/>
      <c r="AG29" s="4571"/>
      <c r="AH29" s="4571"/>
      <c r="AI29" s="4571"/>
      <c r="AJ29" s="4571"/>
      <c r="AK29" s="4572"/>
      <c r="AL29" s="64"/>
    </row>
    <row r="30" spans="1:72" ht="14.1" customHeight="1">
      <c r="A30" s="55"/>
      <c r="B30" s="61"/>
      <c r="D30" s="2949"/>
      <c r="E30" s="2950"/>
      <c r="F30" s="2950"/>
      <c r="G30" s="2951"/>
      <c r="H30" s="2576"/>
      <c r="I30" s="2577"/>
      <c r="J30" s="2577"/>
      <c r="K30" s="2578"/>
      <c r="L30" s="4573"/>
      <c r="M30" s="4574"/>
      <c r="N30" s="4574"/>
      <c r="O30" s="4574"/>
      <c r="P30" s="4574"/>
      <c r="Q30" s="4574"/>
      <c r="R30" s="4574"/>
      <c r="S30" s="4574"/>
      <c r="T30" s="4574"/>
      <c r="U30" s="4574"/>
      <c r="V30" s="4574"/>
      <c r="W30" s="4575"/>
      <c r="X30" s="4573"/>
      <c r="Y30" s="4574"/>
      <c r="Z30" s="4574"/>
      <c r="AA30" s="4574"/>
      <c r="AB30" s="4574"/>
      <c r="AC30" s="4574"/>
      <c r="AD30" s="4574"/>
      <c r="AE30" s="4574"/>
      <c r="AF30" s="4574"/>
      <c r="AG30" s="4574"/>
      <c r="AH30" s="4574"/>
      <c r="AI30" s="4574"/>
      <c r="AJ30" s="4574"/>
      <c r="AK30" s="4575"/>
      <c r="AL30" s="1202"/>
      <c r="AM30" s="865"/>
    </row>
    <row r="31" spans="1:72" ht="14.1" customHeight="1">
      <c r="A31" s="55"/>
      <c r="B31" s="61"/>
      <c r="D31" s="1133" t="s">
        <v>150</v>
      </c>
      <c r="E31" s="4576" t="s">
        <v>638</v>
      </c>
      <c r="F31" s="4576"/>
      <c r="G31" s="4576"/>
      <c r="H31" s="4576"/>
      <c r="I31" s="4576"/>
      <c r="J31" s="4576"/>
      <c r="K31" s="4576"/>
      <c r="L31" s="4576"/>
      <c r="M31" s="4576"/>
      <c r="N31" s="4576"/>
      <c r="O31" s="4576"/>
      <c r="P31" s="4576"/>
      <c r="Q31" s="4576"/>
      <c r="R31" s="4576"/>
      <c r="S31" s="4576"/>
      <c r="T31" s="4576"/>
      <c r="U31" s="4576"/>
      <c r="V31" s="4576"/>
      <c r="W31" s="4576"/>
      <c r="X31" s="4576"/>
      <c r="Y31" s="4576"/>
      <c r="AA31" s="1203" t="s">
        <v>15</v>
      </c>
      <c r="AB31" s="2841" t="s">
        <v>1717</v>
      </c>
      <c r="AC31" s="2841"/>
      <c r="AD31" s="2841"/>
      <c r="AE31" s="2841"/>
      <c r="AF31" s="2841"/>
      <c r="AG31" s="2841"/>
      <c r="AH31" s="2841"/>
      <c r="AI31" s="2841"/>
      <c r="AJ31" s="2841"/>
      <c r="AK31" s="2841"/>
      <c r="AL31" s="64"/>
      <c r="AM31" s="577"/>
      <c r="AN31" s="577"/>
      <c r="AO31" s="577"/>
      <c r="AP31" s="577"/>
      <c r="AQ31" s="577"/>
      <c r="AR31" s="577"/>
      <c r="AS31" s="577"/>
      <c r="AT31" s="577"/>
      <c r="AU31" s="577"/>
      <c r="AV31" s="577"/>
      <c r="AW31" s="577"/>
      <c r="AX31" s="577"/>
      <c r="AY31" s="577"/>
      <c r="AZ31" s="577"/>
      <c r="BA31" s="577"/>
      <c r="BB31" s="577"/>
      <c r="BC31" s="577"/>
      <c r="BD31" s="577"/>
      <c r="BE31" s="577"/>
      <c r="BF31" s="577"/>
      <c r="BG31" s="577"/>
      <c r="BH31" s="577"/>
      <c r="BI31" s="577"/>
      <c r="BJ31" s="577"/>
      <c r="BK31" s="577"/>
      <c r="BL31" s="577"/>
      <c r="BM31" s="577"/>
      <c r="BN31" s="577"/>
      <c r="BO31" s="577"/>
      <c r="BP31" s="577"/>
      <c r="BQ31" s="577"/>
      <c r="BR31" s="577"/>
    </row>
    <row r="32" spans="1:72" ht="14.1" customHeight="1">
      <c r="A32" s="55"/>
      <c r="B32" s="860"/>
      <c r="C32" s="705"/>
      <c r="AA32" s="63"/>
      <c r="AB32" s="1849"/>
      <c r="AC32" s="1849"/>
      <c r="AD32" s="1849"/>
      <c r="AE32" s="1849"/>
      <c r="AF32" s="1849"/>
      <c r="AG32" s="1849"/>
      <c r="AH32" s="1849"/>
      <c r="AI32" s="1849"/>
      <c r="AJ32" s="1849"/>
      <c r="AK32" s="1849"/>
      <c r="AL32" s="64"/>
      <c r="AM32" s="577"/>
      <c r="AN32" s="577"/>
      <c r="AO32" s="577"/>
      <c r="AP32" s="577"/>
      <c r="AQ32" s="577"/>
      <c r="AR32" s="577"/>
      <c r="AS32" s="577"/>
      <c r="AT32" s="577"/>
      <c r="AU32" s="577"/>
      <c r="AV32" s="577"/>
      <c r="AW32" s="577"/>
      <c r="AX32" s="577"/>
      <c r="AY32" s="577"/>
      <c r="AZ32" s="577"/>
      <c r="BA32" s="577"/>
      <c r="BB32" s="577"/>
      <c r="BC32" s="577"/>
      <c r="BD32" s="577"/>
      <c r="BE32" s="577"/>
      <c r="BF32" s="577"/>
      <c r="BG32" s="577"/>
      <c r="BH32" s="577"/>
      <c r="BI32" s="577"/>
      <c r="BJ32" s="577"/>
      <c r="BK32" s="577"/>
      <c r="BL32" s="577"/>
      <c r="BM32" s="577"/>
      <c r="BN32" s="577"/>
      <c r="BO32" s="577"/>
      <c r="BP32" s="577"/>
      <c r="BQ32" s="577"/>
      <c r="BR32" s="577"/>
    </row>
    <row r="33" spans="1:70" ht="14.1" customHeight="1">
      <c r="A33" s="55"/>
      <c r="B33" s="61"/>
      <c r="D33" s="561" t="s">
        <v>307</v>
      </c>
      <c r="E33" s="2037" t="s">
        <v>1718</v>
      </c>
      <c r="F33" s="2037"/>
      <c r="G33" s="2037"/>
      <c r="H33" s="2037"/>
      <c r="I33" s="2037"/>
      <c r="J33" s="2037"/>
      <c r="K33" s="2037"/>
      <c r="L33" s="2037"/>
      <c r="M33" s="2037"/>
      <c r="N33" s="2037"/>
      <c r="O33" s="2037"/>
      <c r="P33" s="2037"/>
      <c r="Q33" s="2037"/>
      <c r="R33" s="2037"/>
      <c r="S33" s="2037"/>
      <c r="T33" s="2037"/>
      <c r="U33" s="2037"/>
      <c r="V33" s="2037"/>
      <c r="W33" s="2037"/>
      <c r="X33" s="2037"/>
      <c r="Y33" s="2037"/>
      <c r="AA33" s="63"/>
      <c r="AB33" s="1849"/>
      <c r="AC33" s="1849"/>
      <c r="AD33" s="1849"/>
      <c r="AE33" s="1849"/>
      <c r="AF33" s="1849"/>
      <c r="AG33" s="1849"/>
      <c r="AH33" s="1849"/>
      <c r="AI33" s="1849"/>
      <c r="AJ33" s="1849"/>
      <c r="AK33" s="1849"/>
      <c r="AL33" s="64"/>
      <c r="AM33" s="577"/>
      <c r="AN33" s="577"/>
      <c r="AO33" s="577"/>
      <c r="AP33" s="577"/>
      <c r="AQ33" s="577"/>
      <c r="AR33" s="577"/>
      <c r="AS33" s="577"/>
      <c r="AT33" s="577"/>
      <c r="AU33" s="577"/>
      <c r="AV33" s="577"/>
      <c r="AW33" s="577"/>
      <c r="AX33" s="577"/>
      <c r="AY33" s="577"/>
      <c r="AZ33" s="577"/>
      <c r="BA33" s="577"/>
      <c r="BB33" s="577"/>
      <c r="BC33" s="577"/>
      <c r="BD33" s="577"/>
      <c r="BE33" s="577"/>
      <c r="BF33" s="577"/>
      <c r="BG33" s="577"/>
      <c r="BH33" s="577"/>
      <c r="BI33" s="577"/>
      <c r="BJ33" s="577"/>
      <c r="BK33" s="577"/>
      <c r="BL33" s="577"/>
      <c r="BM33" s="577"/>
      <c r="BN33" s="577"/>
      <c r="BO33" s="577"/>
      <c r="BP33" s="577"/>
      <c r="BQ33" s="577"/>
      <c r="BR33" s="577"/>
    </row>
    <row r="34" spans="1:70" ht="14.1" customHeight="1">
      <c r="A34" s="55"/>
      <c r="B34" s="61"/>
      <c r="C34" s="531"/>
      <c r="D34" s="577"/>
      <c r="E34" s="2037"/>
      <c r="F34" s="2037"/>
      <c r="G34" s="2037"/>
      <c r="H34" s="2037"/>
      <c r="I34" s="2037"/>
      <c r="J34" s="2037"/>
      <c r="K34" s="2037"/>
      <c r="L34" s="2037"/>
      <c r="M34" s="2037"/>
      <c r="N34" s="2037"/>
      <c r="O34" s="2037"/>
      <c r="P34" s="2037"/>
      <c r="Q34" s="2037"/>
      <c r="R34" s="2037"/>
      <c r="S34" s="2037"/>
      <c r="T34" s="2037"/>
      <c r="U34" s="2037"/>
      <c r="V34" s="2037"/>
      <c r="W34" s="2037"/>
      <c r="X34" s="2037"/>
      <c r="Y34" s="2037"/>
      <c r="AA34" s="551" t="s">
        <v>150</v>
      </c>
      <c r="AB34" s="1849" t="s">
        <v>1719</v>
      </c>
      <c r="AC34" s="1849"/>
      <c r="AD34" s="1849"/>
      <c r="AE34" s="1849"/>
      <c r="AF34" s="1849"/>
      <c r="AG34" s="1849"/>
      <c r="AH34" s="1849"/>
      <c r="AI34" s="1849"/>
      <c r="AJ34" s="1849"/>
      <c r="AK34" s="1849"/>
      <c r="AL34" s="3121"/>
      <c r="AM34" s="577"/>
      <c r="AN34" s="577"/>
      <c r="AO34" s="577"/>
      <c r="AP34" s="577"/>
      <c r="AQ34" s="577"/>
      <c r="AR34" s="577"/>
      <c r="AS34" s="577"/>
      <c r="AT34" s="577"/>
      <c r="AU34" s="577"/>
      <c r="AV34" s="577"/>
      <c r="AW34" s="577"/>
      <c r="AX34" s="577"/>
      <c r="AY34" s="577"/>
      <c r="AZ34" s="577"/>
      <c r="BA34" s="577"/>
      <c r="BB34" s="577"/>
      <c r="BC34" s="577"/>
      <c r="BD34" s="577"/>
      <c r="BE34" s="577"/>
      <c r="BF34" s="577"/>
      <c r="BG34" s="577"/>
      <c r="BH34" s="577"/>
      <c r="BI34" s="577"/>
      <c r="BJ34" s="577"/>
      <c r="BK34" s="577"/>
      <c r="BL34" s="577"/>
      <c r="BM34" s="577"/>
      <c r="BN34" s="577"/>
      <c r="BO34" s="577"/>
      <c r="BP34" s="577"/>
      <c r="BQ34" s="577"/>
      <c r="BR34" s="577"/>
    </row>
    <row r="35" spans="1:70" ht="14.1" customHeight="1">
      <c r="A35" s="55"/>
      <c r="B35" s="61"/>
      <c r="C35" s="531"/>
      <c r="D35" s="577"/>
      <c r="E35" s="632"/>
      <c r="F35" s="632"/>
      <c r="G35" s="632"/>
      <c r="H35" s="632"/>
      <c r="I35" s="632"/>
      <c r="J35" s="632"/>
      <c r="K35" s="632"/>
      <c r="L35" s="632"/>
      <c r="M35" s="632"/>
      <c r="N35" s="632"/>
      <c r="O35" s="632"/>
      <c r="P35" s="632"/>
      <c r="Q35" s="632"/>
      <c r="R35" s="632"/>
      <c r="S35" s="632"/>
      <c r="T35" s="632"/>
      <c r="U35" s="632"/>
      <c r="V35" s="632"/>
      <c r="W35" s="632"/>
      <c r="X35" s="632"/>
      <c r="Y35" s="632"/>
      <c r="AA35" s="551"/>
      <c r="AB35" s="1849" t="s">
        <v>1720</v>
      </c>
      <c r="AC35" s="1849"/>
      <c r="AD35" s="1849"/>
      <c r="AE35" s="1849"/>
      <c r="AF35" s="1849"/>
      <c r="AG35" s="1849"/>
      <c r="AH35" s="1849"/>
      <c r="AI35" s="1849"/>
      <c r="AJ35" s="1849"/>
      <c r="AK35" s="1849"/>
      <c r="AL35" s="621"/>
      <c r="AM35" s="577"/>
      <c r="AN35" s="577"/>
      <c r="AO35" s="577"/>
      <c r="AP35" s="577"/>
      <c r="AQ35" s="577"/>
      <c r="AR35" s="577"/>
      <c r="AS35" s="577"/>
      <c r="AT35" s="577"/>
      <c r="AU35" s="577"/>
      <c r="AV35" s="577"/>
      <c r="AW35" s="577"/>
      <c r="AX35" s="577"/>
      <c r="AY35" s="577"/>
      <c r="AZ35" s="577"/>
      <c r="BA35" s="577"/>
      <c r="BB35" s="577"/>
      <c r="BC35" s="577"/>
      <c r="BD35" s="577"/>
      <c r="BE35" s="577"/>
      <c r="BF35" s="577"/>
      <c r="BG35" s="577"/>
      <c r="BH35" s="577"/>
      <c r="BI35" s="577"/>
      <c r="BJ35" s="577"/>
      <c r="BK35" s="577"/>
      <c r="BL35" s="577"/>
      <c r="BM35" s="577"/>
      <c r="BN35" s="577"/>
      <c r="BO35" s="577"/>
      <c r="BP35" s="577"/>
      <c r="BQ35" s="577"/>
      <c r="BR35" s="577"/>
    </row>
    <row r="36" spans="1:70" ht="14.1" customHeight="1">
      <c r="A36" s="55"/>
      <c r="B36" s="61"/>
      <c r="C36" s="531"/>
      <c r="D36" s="577"/>
      <c r="E36" s="632"/>
      <c r="F36" s="632"/>
      <c r="G36" s="632"/>
      <c r="H36" s="632"/>
      <c r="I36" s="632"/>
      <c r="J36" s="632"/>
      <c r="K36" s="632"/>
      <c r="L36" s="632"/>
      <c r="M36" s="632"/>
      <c r="N36" s="632"/>
      <c r="O36" s="632"/>
      <c r="P36" s="632"/>
      <c r="Q36" s="632"/>
      <c r="R36" s="632"/>
      <c r="S36" s="632"/>
      <c r="T36" s="632"/>
      <c r="U36" s="632"/>
      <c r="V36" s="632"/>
      <c r="W36" s="632"/>
      <c r="X36" s="632"/>
      <c r="Y36" s="632"/>
      <c r="AA36" s="553"/>
      <c r="AB36" s="1849"/>
      <c r="AC36" s="1849"/>
      <c r="AD36" s="1849"/>
      <c r="AE36" s="1849"/>
      <c r="AF36" s="1849"/>
      <c r="AG36" s="1849"/>
      <c r="AH36" s="1849"/>
      <c r="AI36" s="1849"/>
      <c r="AJ36" s="1849"/>
      <c r="AK36" s="1849"/>
      <c r="AL36" s="64"/>
    </row>
    <row r="37" spans="1:70" ht="14.1" customHeight="1">
      <c r="A37" s="55"/>
      <c r="B37" s="61"/>
      <c r="C37" s="55"/>
      <c r="D37" s="531" t="s">
        <v>457</v>
      </c>
      <c r="E37" s="1852" t="s">
        <v>640</v>
      </c>
      <c r="F37" s="1852"/>
      <c r="G37" s="1852"/>
      <c r="H37" s="1852"/>
      <c r="I37" s="1852"/>
      <c r="J37" s="1852"/>
      <c r="K37" s="1852"/>
      <c r="L37" s="1852"/>
      <c r="M37" s="1852"/>
      <c r="N37" s="1852"/>
      <c r="O37" s="1852"/>
      <c r="P37" s="1852"/>
      <c r="Q37" s="1852"/>
      <c r="R37" s="1852"/>
      <c r="S37" s="1852"/>
      <c r="T37" s="1852"/>
      <c r="U37" s="1852"/>
      <c r="V37" s="1852"/>
      <c r="W37" s="1852"/>
      <c r="X37" s="1852"/>
      <c r="Y37" s="1852"/>
      <c r="Z37" s="1852"/>
      <c r="AA37" s="553"/>
      <c r="AB37" s="1849"/>
      <c r="AC37" s="1849"/>
      <c r="AD37" s="1849"/>
      <c r="AE37" s="1849"/>
      <c r="AF37" s="1849"/>
      <c r="AG37" s="1849"/>
      <c r="AH37" s="1849"/>
      <c r="AI37" s="1849"/>
      <c r="AJ37" s="1849"/>
      <c r="AK37" s="1849"/>
      <c r="AL37" s="64"/>
    </row>
    <row r="38" spans="1:70" ht="14.1" customHeight="1">
      <c r="A38" s="55"/>
      <c r="B38" s="61"/>
      <c r="C38" s="55"/>
      <c r="E38" s="4556"/>
      <c r="F38" s="4556"/>
      <c r="G38" s="4556"/>
      <c r="H38" s="4556"/>
      <c r="I38" s="4556"/>
      <c r="J38" s="4556"/>
      <c r="K38" s="4556"/>
      <c r="L38" s="4556"/>
      <c r="M38" s="4556"/>
      <c r="N38" s="4556"/>
      <c r="O38" s="4556"/>
      <c r="P38" s="4556"/>
      <c r="Q38" s="4556"/>
      <c r="R38" s="4556"/>
      <c r="S38" s="4556"/>
      <c r="T38" s="4556"/>
      <c r="U38" s="4556"/>
      <c r="V38" s="4556"/>
      <c r="W38" s="4556"/>
      <c r="X38" s="4556"/>
      <c r="Y38" s="4556"/>
      <c r="AA38" s="553"/>
      <c r="AB38" s="1849"/>
      <c r="AC38" s="1849"/>
      <c r="AD38" s="1849"/>
      <c r="AE38" s="1849"/>
      <c r="AF38" s="1849"/>
      <c r="AG38" s="1849"/>
      <c r="AH38" s="1849"/>
      <c r="AI38" s="1849"/>
      <c r="AJ38" s="1849"/>
      <c r="AK38" s="1849"/>
      <c r="AL38" s="64"/>
    </row>
    <row r="39" spans="1:70" ht="14.1" customHeight="1">
      <c r="A39" s="55"/>
      <c r="B39" s="61"/>
      <c r="C39" s="55"/>
      <c r="E39" s="4556"/>
      <c r="F39" s="4556"/>
      <c r="G39" s="4556"/>
      <c r="H39" s="4556"/>
      <c r="I39" s="4556"/>
      <c r="J39" s="4556"/>
      <c r="K39" s="4556"/>
      <c r="L39" s="4556"/>
      <c r="M39" s="4556"/>
      <c r="N39" s="4556"/>
      <c r="O39" s="4556"/>
      <c r="P39" s="4556"/>
      <c r="Q39" s="4556"/>
      <c r="R39" s="4556"/>
      <c r="S39" s="4556"/>
      <c r="T39" s="4556"/>
      <c r="U39" s="4556"/>
      <c r="V39" s="4556"/>
      <c r="W39" s="4556"/>
      <c r="X39" s="4556"/>
      <c r="Y39" s="4556"/>
      <c r="AA39" s="551"/>
      <c r="AB39" s="1849"/>
      <c r="AC39" s="1849"/>
      <c r="AD39" s="1849"/>
      <c r="AE39" s="1849"/>
      <c r="AF39" s="1849"/>
      <c r="AG39" s="1849"/>
      <c r="AH39" s="1849"/>
      <c r="AI39" s="1849"/>
      <c r="AJ39" s="1849"/>
      <c r="AK39" s="1849"/>
      <c r="AL39" s="64"/>
    </row>
    <row r="40" spans="1:70" ht="14.1" customHeight="1">
      <c r="A40" s="55"/>
      <c r="B40" s="61"/>
      <c r="C40" s="55"/>
      <c r="E40" s="4556"/>
      <c r="F40" s="4556"/>
      <c r="G40" s="4556"/>
      <c r="H40" s="4556"/>
      <c r="I40" s="4556"/>
      <c r="J40" s="4556"/>
      <c r="K40" s="4556"/>
      <c r="L40" s="4556"/>
      <c r="M40" s="4556"/>
      <c r="N40" s="4556"/>
      <c r="O40" s="4556"/>
      <c r="P40" s="4556"/>
      <c r="Q40" s="4556"/>
      <c r="R40" s="4556"/>
      <c r="S40" s="4556"/>
      <c r="T40" s="4556"/>
      <c r="U40" s="4556"/>
      <c r="V40" s="4556"/>
      <c r="W40" s="4556"/>
      <c r="X40" s="4556"/>
      <c r="Y40" s="4556"/>
      <c r="AA40" s="553"/>
      <c r="AB40" s="1849"/>
      <c r="AC40" s="1849"/>
      <c r="AD40" s="1849"/>
      <c r="AE40" s="1849"/>
      <c r="AF40" s="1849"/>
      <c r="AG40" s="1849"/>
      <c r="AH40" s="1849"/>
      <c r="AI40" s="1849"/>
      <c r="AJ40" s="1849"/>
      <c r="AK40" s="1849"/>
      <c r="AL40" s="651"/>
    </row>
    <row r="41" spans="1:70" ht="14.1" customHeight="1">
      <c r="A41" s="55"/>
      <c r="B41" s="61"/>
      <c r="AA41" s="553"/>
      <c r="AB41" s="1849"/>
      <c r="AC41" s="1849"/>
      <c r="AD41" s="1849"/>
      <c r="AE41" s="1849"/>
      <c r="AF41" s="1849"/>
      <c r="AG41" s="1849"/>
      <c r="AH41" s="1849"/>
      <c r="AI41" s="1849"/>
      <c r="AJ41" s="1849"/>
      <c r="AK41" s="1849"/>
      <c r="AL41" s="651"/>
    </row>
    <row r="42" spans="1:70" ht="14.1" customHeight="1">
      <c r="A42" s="55"/>
      <c r="B42" s="61"/>
      <c r="D42" s="531" t="s">
        <v>1492</v>
      </c>
      <c r="E42" s="54" t="s">
        <v>1665</v>
      </c>
      <c r="AA42" s="71"/>
      <c r="AB42" s="1849"/>
      <c r="AC42" s="1849"/>
      <c r="AD42" s="1849"/>
      <c r="AE42" s="1849"/>
      <c r="AF42" s="1849"/>
      <c r="AG42" s="1849"/>
      <c r="AH42" s="1849"/>
      <c r="AI42" s="1849"/>
      <c r="AJ42" s="1849"/>
      <c r="AK42" s="1849"/>
      <c r="AL42" s="651"/>
    </row>
    <row r="43" spans="1:70" ht="14.1" customHeight="1">
      <c r="A43" s="55"/>
      <c r="B43" s="61"/>
      <c r="C43" s="55"/>
      <c r="D43" s="531" t="s">
        <v>127</v>
      </c>
      <c r="E43" s="2241" t="s">
        <v>894</v>
      </c>
      <c r="F43" s="2241"/>
      <c r="G43" s="2241"/>
      <c r="H43" s="2241"/>
      <c r="I43" s="2241"/>
      <c r="J43" s="4557"/>
      <c r="K43" s="4557"/>
      <c r="L43" s="4557"/>
      <c r="M43" s="4557"/>
      <c r="N43" s="4557"/>
      <c r="O43" s="4557"/>
      <c r="P43" s="4557"/>
      <c r="Q43" s="4557"/>
      <c r="R43" s="4557"/>
      <c r="S43" s="4557"/>
      <c r="T43" s="4557"/>
      <c r="U43" s="4557"/>
      <c r="V43" s="4557"/>
      <c r="W43" s="4557"/>
      <c r="X43" s="4557"/>
      <c r="Y43" s="4557"/>
      <c r="Z43" s="562" t="s">
        <v>895</v>
      </c>
      <c r="AA43" s="1204" t="s">
        <v>150</v>
      </c>
      <c r="AB43" s="4558" t="s">
        <v>1241</v>
      </c>
      <c r="AC43" s="4558"/>
      <c r="AD43" s="4558"/>
      <c r="AE43" s="4558"/>
      <c r="AF43" s="4558"/>
      <c r="AG43" s="4558"/>
      <c r="AH43" s="4558"/>
      <c r="AI43" s="4558"/>
      <c r="AJ43" s="4558"/>
      <c r="AK43" s="4558"/>
      <c r="AL43" s="651"/>
    </row>
    <row r="44" spans="1:70" ht="14.1" customHeight="1">
      <c r="A44" s="55"/>
      <c r="B44" s="849"/>
      <c r="C44" s="55"/>
      <c r="D44" s="561" t="s">
        <v>127</v>
      </c>
      <c r="E44" s="4559" t="s">
        <v>896</v>
      </c>
      <c r="F44" s="4559"/>
      <c r="G44" s="4559"/>
      <c r="H44" s="4559"/>
      <c r="I44" s="4559"/>
      <c r="J44" s="4560"/>
      <c r="K44" s="4560"/>
      <c r="L44" s="4560"/>
      <c r="M44" s="4560"/>
      <c r="N44" s="4560"/>
      <c r="O44" s="4560"/>
      <c r="P44" s="4560"/>
      <c r="Q44" s="4560"/>
      <c r="R44" s="4560"/>
      <c r="S44" s="4560"/>
      <c r="T44" s="4560"/>
      <c r="U44" s="4560"/>
      <c r="V44" s="4560"/>
      <c r="W44" s="4560"/>
      <c r="X44" s="4560"/>
      <c r="Y44" s="4560"/>
      <c r="Z44" s="577" t="s">
        <v>895</v>
      </c>
      <c r="AA44" s="63"/>
      <c r="AB44" s="4558"/>
      <c r="AC44" s="4558"/>
      <c r="AD44" s="4558"/>
      <c r="AE44" s="4558"/>
      <c r="AF44" s="4558"/>
      <c r="AG44" s="4558"/>
      <c r="AH44" s="4558"/>
      <c r="AI44" s="4558"/>
      <c r="AJ44" s="4558"/>
      <c r="AK44" s="4558"/>
      <c r="AL44" s="651"/>
    </row>
    <row r="45" spans="1:70" ht="14.1" customHeight="1">
      <c r="A45" s="55"/>
      <c r="B45" s="66"/>
      <c r="D45" s="531" t="s">
        <v>127</v>
      </c>
      <c r="E45" s="4559" t="s">
        <v>1666</v>
      </c>
      <c r="F45" s="4559"/>
      <c r="G45" s="4559"/>
      <c r="H45" s="4559"/>
      <c r="I45" s="4559"/>
      <c r="J45" s="79"/>
      <c r="K45" s="1852" t="s">
        <v>1163</v>
      </c>
      <c r="L45" s="1852"/>
      <c r="M45" s="1852"/>
      <c r="O45" s="1852" t="s">
        <v>1164</v>
      </c>
      <c r="P45" s="1852"/>
      <c r="Q45" s="1852"/>
      <c r="R45" s="1852"/>
      <c r="S45" s="1852"/>
      <c r="T45" s="1852"/>
      <c r="V45" s="1852" t="s">
        <v>162</v>
      </c>
      <c r="W45" s="1852"/>
      <c r="X45" s="1852"/>
      <c r="Y45" s="1852"/>
      <c r="Z45" s="577" t="s">
        <v>895</v>
      </c>
      <c r="AA45" s="63"/>
      <c r="AB45" s="4558"/>
      <c r="AC45" s="4558"/>
      <c r="AD45" s="4558"/>
      <c r="AE45" s="4558"/>
      <c r="AF45" s="4558"/>
      <c r="AG45" s="4558"/>
      <c r="AH45" s="4558"/>
      <c r="AI45" s="4558"/>
      <c r="AJ45" s="4558"/>
      <c r="AK45" s="4558"/>
      <c r="AL45" s="651"/>
    </row>
    <row r="46" spans="1:70" ht="14.1" customHeight="1">
      <c r="A46" s="55"/>
      <c r="B46" s="66"/>
      <c r="D46" s="531" t="s">
        <v>127</v>
      </c>
      <c r="E46" s="2037" t="s">
        <v>897</v>
      </c>
      <c r="F46" s="2037"/>
      <c r="G46" s="2037"/>
      <c r="H46" s="2037"/>
      <c r="I46" s="2037"/>
      <c r="J46" s="2037"/>
      <c r="K46" s="2037"/>
      <c r="L46" s="2037"/>
      <c r="M46" s="2037"/>
      <c r="N46" s="2037"/>
      <c r="O46" s="2037"/>
      <c r="P46" s="2037"/>
      <c r="Q46" s="2037"/>
      <c r="R46" s="2037"/>
      <c r="S46" s="2037"/>
      <c r="T46" s="2037"/>
      <c r="U46" s="2037"/>
      <c r="V46" s="2037"/>
      <c r="W46" s="2037"/>
      <c r="X46" s="2037"/>
      <c r="Y46" s="2037"/>
      <c r="AA46" s="63"/>
      <c r="AB46" s="4558"/>
      <c r="AC46" s="4558"/>
      <c r="AD46" s="4558"/>
      <c r="AE46" s="4558"/>
      <c r="AF46" s="4558"/>
      <c r="AG46" s="4558"/>
      <c r="AH46" s="4558"/>
      <c r="AI46" s="4558"/>
      <c r="AJ46" s="4558"/>
      <c r="AK46" s="4558"/>
      <c r="AL46" s="651"/>
      <c r="AN46" s="996"/>
      <c r="AO46" s="538"/>
      <c r="AP46" s="577"/>
      <c r="AQ46" s="577"/>
      <c r="AR46" s="577"/>
      <c r="AS46" s="577"/>
      <c r="AT46" s="577"/>
      <c r="AU46" s="577"/>
      <c r="AV46" s="577"/>
      <c r="AW46" s="577"/>
      <c r="AX46" s="577"/>
      <c r="AY46" s="577"/>
      <c r="AZ46" s="577"/>
      <c r="BA46" s="577"/>
      <c r="BB46" s="577"/>
      <c r="BC46" s="577"/>
      <c r="BD46" s="577"/>
      <c r="BE46" s="577"/>
      <c r="BF46" s="577"/>
      <c r="BG46" s="577"/>
      <c r="BH46" s="577"/>
      <c r="BI46" s="577"/>
      <c r="BJ46" s="577"/>
      <c r="BK46" s="577"/>
      <c r="BL46" s="577"/>
    </row>
    <row r="47" spans="1:70" ht="14.1" customHeight="1">
      <c r="A47" s="55"/>
      <c r="B47" s="61"/>
      <c r="E47" s="2037"/>
      <c r="F47" s="2037"/>
      <c r="G47" s="2037"/>
      <c r="H47" s="2037"/>
      <c r="I47" s="2037"/>
      <c r="J47" s="2037"/>
      <c r="K47" s="2037"/>
      <c r="L47" s="2037"/>
      <c r="M47" s="2037"/>
      <c r="N47" s="2037"/>
      <c r="O47" s="2037"/>
      <c r="P47" s="2037"/>
      <c r="Q47" s="2037"/>
      <c r="R47" s="2037"/>
      <c r="S47" s="2037"/>
      <c r="T47" s="2037"/>
      <c r="U47" s="2037"/>
      <c r="V47" s="2037"/>
      <c r="W47" s="2037"/>
      <c r="X47" s="2037"/>
      <c r="Y47" s="2037"/>
      <c r="AA47" s="551" t="s">
        <v>150</v>
      </c>
      <c r="AB47" s="1849" t="s">
        <v>1687</v>
      </c>
      <c r="AC47" s="1849"/>
      <c r="AD47" s="1849"/>
      <c r="AE47" s="1849"/>
      <c r="AF47" s="1849"/>
      <c r="AG47" s="1849"/>
      <c r="AH47" s="1849"/>
      <c r="AI47" s="1849"/>
      <c r="AJ47" s="1849"/>
      <c r="AK47" s="1849"/>
      <c r="AL47" s="651"/>
      <c r="AN47" s="531"/>
      <c r="AO47" s="2037"/>
      <c r="AP47" s="2037"/>
      <c r="AQ47" s="2037"/>
      <c r="AR47" s="2037"/>
      <c r="AS47" s="2037"/>
      <c r="AT47" s="2037"/>
      <c r="AU47" s="2037"/>
      <c r="AV47" s="2037"/>
      <c r="AW47" s="2037"/>
      <c r="AX47" s="2037"/>
      <c r="AY47" s="2037"/>
      <c r="AZ47" s="2037"/>
      <c r="BA47" s="2037"/>
      <c r="BB47" s="2037"/>
      <c r="BC47" s="2037"/>
      <c r="BD47" s="2037"/>
      <c r="BE47" s="2037"/>
      <c r="BF47" s="2037"/>
      <c r="BG47" s="2037"/>
      <c r="BH47" s="2037"/>
      <c r="BI47" s="2037"/>
      <c r="BJ47" s="2037"/>
      <c r="BK47" s="2037"/>
      <c r="BL47" s="2037"/>
    </row>
    <row r="48" spans="1:70" ht="14.1" customHeight="1">
      <c r="A48" s="55"/>
      <c r="B48" s="710"/>
      <c r="AA48" s="568"/>
      <c r="AB48" s="1849"/>
      <c r="AC48" s="1849"/>
      <c r="AD48" s="1849"/>
      <c r="AE48" s="1849"/>
      <c r="AF48" s="1849"/>
      <c r="AG48" s="1849"/>
      <c r="AH48" s="1849"/>
      <c r="AI48" s="1849"/>
      <c r="AJ48" s="1849"/>
      <c r="AK48" s="1849"/>
      <c r="AL48" s="651"/>
      <c r="AN48" s="531"/>
      <c r="AO48" s="2037"/>
      <c r="AP48" s="2037"/>
      <c r="AQ48" s="2037"/>
      <c r="AR48" s="2037"/>
      <c r="AS48" s="2037"/>
      <c r="AT48" s="2037"/>
      <c r="AU48" s="2037"/>
      <c r="AV48" s="2037"/>
      <c r="AW48" s="2037"/>
      <c r="AX48" s="2037"/>
      <c r="AY48" s="2037"/>
      <c r="AZ48" s="2037"/>
      <c r="BA48" s="2037"/>
      <c r="BB48" s="2037"/>
      <c r="BC48" s="2037"/>
      <c r="BD48" s="2037"/>
      <c r="BE48" s="2037"/>
      <c r="BF48" s="2037"/>
      <c r="BG48" s="2037"/>
      <c r="BH48" s="2037"/>
      <c r="BI48" s="2037"/>
      <c r="BJ48" s="2037"/>
      <c r="BK48" s="2037"/>
      <c r="BL48" s="2037"/>
    </row>
    <row r="49" spans="1:38" ht="14.1" customHeight="1">
      <c r="A49" s="55"/>
      <c r="B49" s="1851" t="s">
        <v>480</v>
      </c>
      <c r="C49" s="1712"/>
      <c r="D49" s="1852" t="s">
        <v>1490</v>
      </c>
      <c r="E49" s="1852"/>
      <c r="F49" s="1852"/>
      <c r="G49" s="1852"/>
      <c r="H49" s="1852"/>
      <c r="I49" s="1852"/>
      <c r="J49" s="1852"/>
      <c r="K49" s="1852"/>
      <c r="L49" s="1852"/>
      <c r="M49" s="1852"/>
      <c r="N49" s="1852"/>
      <c r="O49" s="1852"/>
      <c r="P49" s="1852"/>
      <c r="Q49" s="1852"/>
      <c r="R49" s="1852"/>
      <c r="S49" s="1852"/>
      <c r="T49" s="1852"/>
      <c r="U49" s="1852"/>
      <c r="V49" s="1852"/>
      <c r="W49" s="1852"/>
      <c r="X49" s="1852"/>
      <c r="Y49" s="1852"/>
      <c r="AA49" s="551"/>
      <c r="AB49" s="1849"/>
      <c r="AC49" s="1849"/>
      <c r="AD49" s="1849"/>
      <c r="AE49" s="1849"/>
      <c r="AF49" s="1849"/>
      <c r="AG49" s="1849"/>
      <c r="AH49" s="1849"/>
      <c r="AI49" s="1849"/>
      <c r="AJ49" s="1849"/>
      <c r="AK49" s="1849"/>
      <c r="AL49" s="651"/>
    </row>
    <row r="50" spans="1:38" ht="14.1" customHeight="1">
      <c r="A50" s="55"/>
      <c r="B50" s="66"/>
      <c r="D50" s="561" t="s">
        <v>462</v>
      </c>
      <c r="E50" s="2037" t="s">
        <v>898</v>
      </c>
      <c r="F50" s="2037"/>
      <c r="G50" s="2037"/>
      <c r="H50" s="2037"/>
      <c r="I50" s="2037"/>
      <c r="J50" s="2037"/>
      <c r="K50" s="2037"/>
      <c r="L50" s="2037"/>
      <c r="M50" s="2037"/>
      <c r="N50" s="2037"/>
      <c r="O50" s="2037"/>
      <c r="P50" s="2037"/>
      <c r="Q50" s="2037"/>
      <c r="R50" s="2037"/>
      <c r="S50" s="2037"/>
      <c r="T50" s="2037"/>
      <c r="U50" s="2037"/>
      <c r="V50" s="2037"/>
      <c r="W50" s="2037"/>
      <c r="X50" s="2037"/>
      <c r="Y50" s="2037"/>
      <c r="AA50" s="568"/>
      <c r="AB50" s="1849"/>
      <c r="AC50" s="1849"/>
      <c r="AD50" s="1849"/>
      <c r="AE50" s="1849"/>
      <c r="AF50" s="1849"/>
      <c r="AG50" s="1849"/>
      <c r="AH50" s="1849"/>
      <c r="AI50" s="1849"/>
      <c r="AJ50" s="1849"/>
      <c r="AK50" s="1849"/>
      <c r="AL50" s="1205"/>
    </row>
    <row r="51" spans="1:38" ht="14.1" customHeight="1">
      <c r="B51" s="66"/>
      <c r="C51" s="561"/>
      <c r="D51" s="632"/>
      <c r="E51" s="2037"/>
      <c r="F51" s="2037"/>
      <c r="G51" s="2037"/>
      <c r="H51" s="2037"/>
      <c r="I51" s="2037"/>
      <c r="J51" s="2037"/>
      <c r="K51" s="2037"/>
      <c r="L51" s="2037"/>
      <c r="M51" s="2037"/>
      <c r="N51" s="2037"/>
      <c r="O51" s="2037"/>
      <c r="P51" s="2037"/>
      <c r="Q51" s="2037"/>
      <c r="R51" s="2037"/>
      <c r="S51" s="2037"/>
      <c r="T51" s="2037"/>
      <c r="U51" s="2037"/>
      <c r="V51" s="2037"/>
      <c r="W51" s="2037"/>
      <c r="X51" s="2037"/>
      <c r="Y51" s="2037"/>
      <c r="AA51" s="568"/>
      <c r="AB51" s="1849"/>
      <c r="AC51" s="1849"/>
      <c r="AD51" s="1849"/>
      <c r="AE51" s="1849"/>
      <c r="AF51" s="1849"/>
      <c r="AG51" s="1849"/>
      <c r="AH51" s="1849"/>
      <c r="AI51" s="1849"/>
      <c r="AJ51" s="1849"/>
      <c r="AK51" s="1849"/>
      <c r="AL51" s="651"/>
    </row>
    <row r="52" spans="1:38" ht="14.1" customHeight="1">
      <c r="B52" s="66"/>
      <c r="AA52" s="63"/>
      <c r="AB52" s="1849"/>
      <c r="AC52" s="1849"/>
      <c r="AD52" s="1849"/>
      <c r="AE52" s="1849"/>
      <c r="AF52" s="1849"/>
      <c r="AG52" s="1849"/>
      <c r="AH52" s="1849"/>
      <c r="AI52" s="1849"/>
      <c r="AJ52" s="1849"/>
      <c r="AK52" s="1849"/>
      <c r="AL52" s="844"/>
    </row>
    <row r="53" spans="1:38" ht="14.1" customHeight="1">
      <c r="A53" s="55"/>
      <c r="B53" s="66"/>
      <c r="D53" s="531" t="s">
        <v>460</v>
      </c>
      <c r="E53" s="2037" t="s">
        <v>641</v>
      </c>
      <c r="F53" s="2037"/>
      <c r="G53" s="2037"/>
      <c r="H53" s="2037"/>
      <c r="I53" s="2037"/>
      <c r="J53" s="2037"/>
      <c r="K53" s="2037"/>
      <c r="L53" s="2037"/>
      <c r="M53" s="2037"/>
      <c r="N53" s="2037"/>
      <c r="O53" s="2037"/>
      <c r="P53" s="2037"/>
      <c r="Q53" s="2037"/>
      <c r="R53" s="2037"/>
      <c r="S53" s="2037"/>
      <c r="T53" s="2037"/>
      <c r="U53" s="2037"/>
      <c r="V53" s="2037"/>
      <c r="W53" s="2037"/>
      <c r="X53" s="2037"/>
      <c r="Y53" s="2037"/>
      <c r="AA53" s="568" t="s">
        <v>15</v>
      </c>
      <c r="AB53" s="4555" t="s">
        <v>1721</v>
      </c>
      <c r="AC53" s="4555"/>
      <c r="AD53" s="4555"/>
      <c r="AE53" s="4555"/>
      <c r="AF53" s="4555"/>
      <c r="AG53" s="4555"/>
      <c r="AH53" s="4555"/>
      <c r="AI53" s="4555"/>
      <c r="AJ53" s="4555"/>
      <c r="AK53" s="4555"/>
      <c r="AL53" s="1206"/>
    </row>
    <row r="54" spans="1:38" ht="14.1" customHeight="1">
      <c r="A54" s="55"/>
      <c r="B54" s="66"/>
      <c r="D54" s="577"/>
      <c r="E54" s="2037"/>
      <c r="F54" s="2037"/>
      <c r="G54" s="2037"/>
      <c r="H54" s="2037"/>
      <c r="I54" s="2037"/>
      <c r="J54" s="2037"/>
      <c r="K54" s="2037"/>
      <c r="L54" s="2037"/>
      <c r="M54" s="2037"/>
      <c r="N54" s="2037"/>
      <c r="O54" s="2037"/>
      <c r="P54" s="2037"/>
      <c r="Q54" s="2037"/>
      <c r="R54" s="2037"/>
      <c r="S54" s="2037"/>
      <c r="T54" s="2037"/>
      <c r="U54" s="2037"/>
      <c r="V54" s="2037"/>
      <c r="W54" s="2037"/>
      <c r="X54" s="2037"/>
      <c r="Y54" s="2037"/>
      <c r="AA54" s="568" t="s">
        <v>15</v>
      </c>
      <c r="AB54" s="1849" t="s">
        <v>981</v>
      </c>
      <c r="AC54" s="1849"/>
      <c r="AD54" s="1849"/>
      <c r="AE54" s="1849"/>
      <c r="AF54" s="1849"/>
      <c r="AG54" s="1849"/>
      <c r="AH54" s="1849"/>
      <c r="AI54" s="1849"/>
      <c r="AJ54" s="1849"/>
      <c r="AK54" s="1849"/>
      <c r="AL54" s="1206"/>
    </row>
    <row r="55" spans="1:38" ht="14.1" customHeight="1">
      <c r="A55" s="55"/>
      <c r="B55" s="66"/>
      <c r="AA55" s="63"/>
      <c r="AB55" s="1849"/>
      <c r="AC55" s="1849"/>
      <c r="AD55" s="1849"/>
      <c r="AE55" s="1849"/>
      <c r="AF55" s="1849"/>
      <c r="AG55" s="1849"/>
      <c r="AH55" s="1849"/>
      <c r="AI55" s="1849"/>
      <c r="AJ55" s="1849"/>
      <c r="AK55" s="1849"/>
      <c r="AL55" s="1206"/>
    </row>
    <row r="56" spans="1:38" ht="14.1" customHeight="1">
      <c r="A56" s="55"/>
      <c r="B56" s="66"/>
      <c r="D56" s="531" t="s">
        <v>580</v>
      </c>
      <c r="E56" s="2037" t="s">
        <v>1354</v>
      </c>
      <c r="F56" s="2037"/>
      <c r="G56" s="2037"/>
      <c r="H56" s="2037"/>
      <c r="I56" s="2037"/>
      <c r="J56" s="2037"/>
      <c r="K56" s="2037"/>
      <c r="L56" s="2037"/>
      <c r="M56" s="2037"/>
      <c r="N56" s="2037"/>
      <c r="O56" s="2037"/>
      <c r="P56" s="2037"/>
      <c r="Q56" s="2037"/>
      <c r="R56" s="2037"/>
      <c r="S56" s="2037"/>
      <c r="T56" s="2037"/>
      <c r="U56" s="2037"/>
      <c r="V56" s="2037"/>
      <c r="W56" s="2037"/>
      <c r="X56" s="2037"/>
      <c r="Y56" s="2037"/>
      <c r="Z56" s="577"/>
      <c r="AA56" s="63"/>
      <c r="AB56" s="1849"/>
      <c r="AC56" s="1849"/>
      <c r="AD56" s="1849"/>
      <c r="AE56" s="1849"/>
      <c r="AF56" s="1849"/>
      <c r="AG56" s="1849"/>
      <c r="AH56" s="1849"/>
      <c r="AI56" s="1849"/>
      <c r="AJ56" s="1849"/>
      <c r="AK56" s="1849"/>
      <c r="AL56" s="780"/>
    </row>
    <row r="57" spans="1:38" ht="14.1" customHeight="1">
      <c r="A57" s="55"/>
      <c r="B57" s="66"/>
      <c r="E57" s="2037"/>
      <c r="F57" s="2037"/>
      <c r="G57" s="2037"/>
      <c r="H57" s="2037"/>
      <c r="I57" s="2037"/>
      <c r="J57" s="2037"/>
      <c r="K57" s="2037"/>
      <c r="L57" s="2037"/>
      <c r="M57" s="2037"/>
      <c r="N57" s="2037"/>
      <c r="O57" s="2037"/>
      <c r="P57" s="2037"/>
      <c r="Q57" s="2037"/>
      <c r="R57" s="2037"/>
      <c r="S57" s="2037"/>
      <c r="T57" s="2037"/>
      <c r="U57" s="2037"/>
      <c r="V57" s="2037"/>
      <c r="W57" s="2037"/>
      <c r="X57" s="2037"/>
      <c r="Y57" s="2037"/>
      <c r="Z57" s="577"/>
      <c r="AA57" s="568" t="s">
        <v>127</v>
      </c>
      <c r="AB57" s="1849" t="s">
        <v>1339</v>
      </c>
      <c r="AC57" s="1849"/>
      <c r="AD57" s="1849"/>
      <c r="AE57" s="1849"/>
      <c r="AF57" s="1849"/>
      <c r="AG57" s="1849"/>
      <c r="AH57" s="1849"/>
      <c r="AI57" s="1849"/>
      <c r="AJ57" s="1849"/>
      <c r="AK57" s="1849"/>
      <c r="AL57" s="651"/>
    </row>
    <row r="58" spans="1:38" ht="14.1" customHeight="1">
      <c r="A58" s="55"/>
      <c r="B58" s="66"/>
      <c r="E58" s="632"/>
      <c r="F58" s="632"/>
      <c r="G58" s="632"/>
      <c r="H58" s="632"/>
      <c r="I58" s="632"/>
      <c r="J58" s="632"/>
      <c r="K58" s="632"/>
      <c r="L58" s="632"/>
      <c r="M58" s="632"/>
      <c r="N58" s="632"/>
      <c r="O58" s="632"/>
      <c r="P58" s="632"/>
      <c r="Q58" s="632"/>
      <c r="R58" s="632"/>
      <c r="S58" s="632"/>
      <c r="T58" s="632"/>
      <c r="U58" s="632"/>
      <c r="V58" s="632"/>
      <c r="W58" s="632"/>
      <c r="X58" s="632"/>
      <c r="Y58" s="632"/>
      <c r="Z58" s="577"/>
      <c r="AA58" s="551"/>
      <c r="AB58" s="1849"/>
      <c r="AC58" s="1849"/>
      <c r="AD58" s="1849"/>
      <c r="AE58" s="1849"/>
      <c r="AF58" s="1849"/>
      <c r="AG58" s="1849"/>
      <c r="AH58" s="1849"/>
      <c r="AI58" s="1849"/>
      <c r="AJ58" s="1849"/>
      <c r="AK58" s="1849"/>
      <c r="AL58" s="651"/>
    </row>
    <row r="59" spans="1:38" ht="14.1" customHeight="1">
      <c r="A59" s="55"/>
      <c r="B59" s="66"/>
      <c r="D59" s="561" t="s">
        <v>38</v>
      </c>
      <c r="E59" s="2037" t="s">
        <v>1493</v>
      </c>
      <c r="F59" s="2037"/>
      <c r="G59" s="2037"/>
      <c r="H59" s="2037"/>
      <c r="I59" s="2037"/>
      <c r="J59" s="2037"/>
      <c r="K59" s="2037"/>
      <c r="L59" s="2037"/>
      <c r="M59" s="2037"/>
      <c r="N59" s="2037"/>
      <c r="O59" s="2037"/>
      <c r="P59" s="2037"/>
      <c r="Q59" s="2037"/>
      <c r="R59" s="2037"/>
      <c r="S59" s="2037"/>
      <c r="T59" s="2037"/>
      <c r="U59" s="2037"/>
      <c r="V59" s="2037"/>
      <c r="W59" s="2037"/>
      <c r="X59" s="2037"/>
      <c r="Y59" s="2037"/>
      <c r="Z59" s="577"/>
      <c r="AA59" s="551"/>
      <c r="AB59" s="1849"/>
      <c r="AC59" s="1849"/>
      <c r="AD59" s="1849"/>
      <c r="AE59" s="1849"/>
      <c r="AF59" s="1849"/>
      <c r="AG59" s="1849"/>
      <c r="AH59" s="1849"/>
      <c r="AI59" s="1849"/>
      <c r="AJ59" s="1849"/>
      <c r="AK59" s="1849"/>
      <c r="AL59" s="651"/>
    </row>
    <row r="60" spans="1:38" ht="14.1" customHeight="1">
      <c r="A60" s="55"/>
      <c r="B60" s="61"/>
      <c r="C60" s="55"/>
      <c r="D60" s="577"/>
      <c r="E60" s="2037"/>
      <c r="F60" s="2037"/>
      <c r="G60" s="2037"/>
      <c r="H60" s="2037"/>
      <c r="I60" s="2037"/>
      <c r="J60" s="2037"/>
      <c r="K60" s="2037"/>
      <c r="L60" s="2037"/>
      <c r="M60" s="2037"/>
      <c r="N60" s="2037"/>
      <c r="O60" s="2037"/>
      <c r="P60" s="2037"/>
      <c r="Q60" s="2037"/>
      <c r="R60" s="2037"/>
      <c r="S60" s="2037"/>
      <c r="T60" s="2037"/>
      <c r="U60" s="2037"/>
      <c r="V60" s="2037"/>
      <c r="W60" s="2037"/>
      <c r="X60" s="2037"/>
      <c r="Y60" s="2037"/>
      <c r="AA60" s="551"/>
      <c r="AB60" s="1849"/>
      <c r="AC60" s="1849"/>
      <c r="AD60" s="1849"/>
      <c r="AE60" s="1849"/>
      <c r="AF60" s="1849"/>
      <c r="AG60" s="1849"/>
      <c r="AH60" s="1849"/>
      <c r="AI60" s="1849"/>
      <c r="AJ60" s="1849"/>
      <c r="AK60" s="1849"/>
      <c r="AL60" s="651"/>
    </row>
    <row r="61" spans="1:38" ht="12.75" thickBot="1">
      <c r="B61" s="623"/>
      <c r="C61" s="128"/>
      <c r="D61" s="128"/>
      <c r="E61" s="128"/>
      <c r="F61" s="128"/>
      <c r="G61" s="128"/>
      <c r="H61" s="128"/>
      <c r="I61" s="128"/>
      <c r="J61" s="128"/>
      <c r="K61" s="128"/>
      <c r="L61" s="128"/>
      <c r="M61" s="128"/>
      <c r="N61" s="128"/>
      <c r="O61" s="128"/>
      <c r="P61" s="128"/>
      <c r="Q61" s="128"/>
      <c r="R61" s="128"/>
      <c r="S61" s="128"/>
      <c r="T61" s="128"/>
      <c r="U61" s="128"/>
      <c r="V61" s="128"/>
      <c r="W61" s="128"/>
      <c r="X61" s="128"/>
      <c r="Y61" s="128"/>
      <c r="Z61" s="128"/>
      <c r="AA61" s="1207"/>
      <c r="AB61" s="1208"/>
      <c r="AC61" s="1208"/>
      <c r="AD61" s="1208"/>
      <c r="AE61" s="1208"/>
      <c r="AF61" s="1208"/>
      <c r="AG61" s="1208"/>
      <c r="AH61" s="1208"/>
      <c r="AI61" s="1208"/>
      <c r="AJ61" s="1208"/>
      <c r="AK61" s="1208"/>
      <c r="AL61" s="884"/>
    </row>
  </sheetData>
  <mergeCells count="59">
    <mergeCell ref="E15:Y15"/>
    <mergeCell ref="A1:AL1"/>
    <mergeCell ref="B3:Z3"/>
    <mergeCell ref="AA3:AL3"/>
    <mergeCell ref="B5:C5"/>
    <mergeCell ref="D5:Y5"/>
    <mergeCell ref="AB5:AK7"/>
    <mergeCell ref="E6:Y7"/>
    <mergeCell ref="AB8:AK10"/>
    <mergeCell ref="E9:Y9"/>
    <mergeCell ref="E10:Y10"/>
    <mergeCell ref="E11:AJ12"/>
    <mergeCell ref="E14:Y14"/>
    <mergeCell ref="E16:AJ17"/>
    <mergeCell ref="E19:Z20"/>
    <mergeCell ref="D21:G21"/>
    <mergeCell ref="H21:K21"/>
    <mergeCell ref="L21:W21"/>
    <mergeCell ref="X21:AK21"/>
    <mergeCell ref="D22:G24"/>
    <mergeCell ref="H22:K24"/>
    <mergeCell ref="L22:W24"/>
    <mergeCell ref="X22:AK24"/>
    <mergeCell ref="D25:G27"/>
    <mergeCell ref="H25:K27"/>
    <mergeCell ref="L25:W27"/>
    <mergeCell ref="X25:AK27"/>
    <mergeCell ref="D28:G30"/>
    <mergeCell ref="H28:K30"/>
    <mergeCell ref="L28:W30"/>
    <mergeCell ref="X28:AK30"/>
    <mergeCell ref="E31:Y31"/>
    <mergeCell ref="AB31:AK33"/>
    <mergeCell ref="E33:Y34"/>
    <mergeCell ref="AB34:AL34"/>
    <mergeCell ref="B49:C49"/>
    <mergeCell ref="D49:Y49"/>
    <mergeCell ref="E50:Y51"/>
    <mergeCell ref="AB35:AK42"/>
    <mergeCell ref="E37:Z37"/>
    <mergeCell ref="E38:Y40"/>
    <mergeCell ref="E43:I43"/>
    <mergeCell ref="J43:Y43"/>
    <mergeCell ref="AB43:AK46"/>
    <mergeCell ref="E44:I44"/>
    <mergeCell ref="J44:Y44"/>
    <mergeCell ref="E45:I45"/>
    <mergeCell ref="K45:M45"/>
    <mergeCell ref="O45:T45"/>
    <mergeCell ref="V45:Y45"/>
    <mergeCell ref="E46:Y47"/>
    <mergeCell ref="AB47:AK52"/>
    <mergeCell ref="AO47:BL48"/>
    <mergeCell ref="E53:Y54"/>
    <mergeCell ref="AB53:AK53"/>
    <mergeCell ref="AB54:AK56"/>
    <mergeCell ref="E56:Y57"/>
    <mergeCell ref="AB57:AK60"/>
    <mergeCell ref="E59:Y60"/>
  </mergeCells>
  <phoneticPr fontId="4"/>
  <conditionalFormatting sqref="E11 D22:H22 L22:AK30 D23:G24 D25:H25 D26:G27 D28:H28 D29:G30">
    <cfRule type="containsBlanks" dxfId="20" priority="4">
      <formula>LEN(TRIM(D11))=0</formula>
    </cfRule>
  </conditionalFormatting>
  <conditionalFormatting sqref="E38:Y40">
    <cfRule type="containsBlanks" dxfId="19" priority="2">
      <formula>LEN(TRIM(E38))=0</formula>
    </cfRule>
  </conditionalFormatting>
  <conditionalFormatting sqref="E16:AJ17">
    <cfRule type="containsBlanks" dxfId="18" priority="3">
      <formula>LEN(TRIM(E16))=0</formula>
    </cfRule>
  </conditionalFormatting>
  <conditionalFormatting sqref="J43:Y44">
    <cfRule type="containsBlanks" dxfId="17" priority="1">
      <formula>LEN(TRIM(J43))=0</formula>
    </cfRule>
  </conditionalFormatting>
  <printOptions horizontalCentered="1"/>
  <pageMargins left="0.70866141732283472" right="0.31496062992125984" top="0.39370078740157483" bottom="0.39370078740157483" header="0.51181102362204722" footer="0.51181102362204722"/>
  <pageSetup paperSize="9" orientation="portrait" r:id="rId1"/>
  <headerFooter alignWithMargins="0"/>
  <colBreaks count="1" manualBreakCount="1">
    <brk id="39" max="60" man="1"/>
  </colBreaks>
  <drawing r:id="rId2"/>
  <legacyDrawing r:id="rId3"/>
  <mc:AlternateContent xmlns:mc="http://schemas.openxmlformats.org/markup-compatibility/2006">
    <mc:Choice Requires="x14">
      <controls>
        <mc:AlternateContent xmlns:mc="http://schemas.openxmlformats.org/markup-compatibility/2006">
          <mc:Choice Requires="x14">
            <control shapeId="1444865" r:id="rId4" name="Check Box 1">
              <controlPr defaultSize="0" autoFill="0" autoLine="0" autoPict="0">
                <anchor moveWithCells="1">
                  <from>
                    <xdr:col>18</xdr:col>
                    <xdr:colOff>161925</xdr:colOff>
                    <xdr:row>50</xdr:row>
                    <xdr:rowOff>0</xdr:rowOff>
                  </from>
                  <to>
                    <xdr:col>21</xdr:col>
                    <xdr:colOff>180975</xdr:colOff>
                    <xdr:row>51</xdr:row>
                    <xdr:rowOff>28575</xdr:rowOff>
                  </to>
                </anchor>
              </controlPr>
            </control>
          </mc:Choice>
        </mc:AlternateContent>
        <mc:AlternateContent xmlns:mc="http://schemas.openxmlformats.org/markup-compatibility/2006">
          <mc:Choice Requires="x14">
            <control shapeId="1444866" r:id="rId5" name="Check Box 2">
              <controlPr defaultSize="0" autoFill="0" autoLine="0" autoPict="0">
                <anchor moveWithCells="1">
                  <from>
                    <xdr:col>22</xdr:col>
                    <xdr:colOff>47625</xdr:colOff>
                    <xdr:row>50</xdr:row>
                    <xdr:rowOff>0</xdr:rowOff>
                  </from>
                  <to>
                    <xdr:col>25</xdr:col>
                    <xdr:colOff>57150</xdr:colOff>
                    <xdr:row>51</xdr:row>
                    <xdr:rowOff>19050</xdr:rowOff>
                  </to>
                </anchor>
              </controlPr>
            </control>
          </mc:Choice>
        </mc:AlternateContent>
        <mc:AlternateContent xmlns:mc="http://schemas.openxmlformats.org/markup-compatibility/2006">
          <mc:Choice Requires="x14">
            <control shapeId="1444867" r:id="rId6" name="Check Box 7">
              <controlPr defaultSize="0" autoFill="0" autoLine="0" autoPict="0">
                <anchor moveWithCells="1">
                  <from>
                    <xdr:col>13</xdr:col>
                    <xdr:colOff>9525</xdr:colOff>
                    <xdr:row>33</xdr:row>
                    <xdr:rowOff>114300</xdr:rowOff>
                  </from>
                  <to>
                    <xdr:col>16</xdr:col>
                    <xdr:colOff>133350</xdr:colOff>
                    <xdr:row>35</xdr:row>
                    <xdr:rowOff>57150</xdr:rowOff>
                  </to>
                </anchor>
              </controlPr>
            </control>
          </mc:Choice>
        </mc:AlternateContent>
        <mc:AlternateContent xmlns:mc="http://schemas.openxmlformats.org/markup-compatibility/2006">
          <mc:Choice Requires="x14">
            <control shapeId="1444868" r:id="rId7" name="Check Box 8">
              <controlPr defaultSize="0" autoFill="0" autoLine="0" autoPict="0">
                <anchor moveWithCells="1">
                  <from>
                    <xdr:col>17</xdr:col>
                    <xdr:colOff>38100</xdr:colOff>
                    <xdr:row>33</xdr:row>
                    <xdr:rowOff>114300</xdr:rowOff>
                  </from>
                  <to>
                    <xdr:col>20</xdr:col>
                    <xdr:colOff>171450</xdr:colOff>
                    <xdr:row>35</xdr:row>
                    <xdr:rowOff>57150</xdr:rowOff>
                  </to>
                </anchor>
              </controlPr>
            </control>
          </mc:Choice>
        </mc:AlternateContent>
        <mc:AlternateContent xmlns:mc="http://schemas.openxmlformats.org/markup-compatibility/2006">
          <mc:Choice Requires="x14">
            <control shapeId="1444869" r:id="rId8" name="Check Box 23">
              <controlPr defaultSize="0" autoFill="0" autoLine="0" autoPict="0">
                <anchor moveWithCells="1">
                  <from>
                    <xdr:col>21</xdr:col>
                    <xdr:colOff>66675</xdr:colOff>
                    <xdr:row>33</xdr:row>
                    <xdr:rowOff>114300</xdr:rowOff>
                  </from>
                  <to>
                    <xdr:col>25</xdr:col>
                    <xdr:colOff>19050</xdr:colOff>
                    <xdr:row>35</xdr:row>
                    <xdr:rowOff>57150</xdr:rowOff>
                  </to>
                </anchor>
              </controlPr>
            </control>
          </mc:Choice>
        </mc:AlternateContent>
        <mc:AlternateContent xmlns:mc="http://schemas.openxmlformats.org/markup-compatibility/2006">
          <mc:Choice Requires="x14">
            <control shapeId="1444870" r:id="rId9" name="Check Box 6">
              <controlPr defaultSize="0" autoFill="0" autoLine="0" autoPict="0">
                <anchor moveWithCells="1">
                  <from>
                    <xdr:col>13</xdr:col>
                    <xdr:colOff>9525</xdr:colOff>
                    <xdr:row>46</xdr:row>
                    <xdr:rowOff>19050</xdr:rowOff>
                  </from>
                  <to>
                    <xdr:col>16</xdr:col>
                    <xdr:colOff>133350</xdr:colOff>
                    <xdr:row>47</xdr:row>
                    <xdr:rowOff>28575</xdr:rowOff>
                  </to>
                </anchor>
              </controlPr>
            </control>
          </mc:Choice>
        </mc:AlternateContent>
        <mc:AlternateContent xmlns:mc="http://schemas.openxmlformats.org/markup-compatibility/2006">
          <mc:Choice Requires="x14">
            <control shapeId="1444871" r:id="rId10" name="Check Box 7">
              <controlPr defaultSize="0" autoFill="0" autoLine="0" autoPict="0">
                <anchor moveWithCells="1">
                  <from>
                    <xdr:col>17</xdr:col>
                    <xdr:colOff>38100</xdr:colOff>
                    <xdr:row>46</xdr:row>
                    <xdr:rowOff>19050</xdr:rowOff>
                  </from>
                  <to>
                    <xdr:col>20</xdr:col>
                    <xdr:colOff>171450</xdr:colOff>
                    <xdr:row>47</xdr:row>
                    <xdr:rowOff>28575</xdr:rowOff>
                  </to>
                </anchor>
              </controlPr>
            </control>
          </mc:Choice>
        </mc:AlternateContent>
        <mc:AlternateContent xmlns:mc="http://schemas.openxmlformats.org/markup-compatibility/2006">
          <mc:Choice Requires="x14">
            <control shapeId="1444872" r:id="rId11" name="Check Box 8">
              <controlPr defaultSize="0" autoFill="0" autoLine="0" autoPict="0">
                <anchor moveWithCells="1">
                  <from>
                    <xdr:col>21</xdr:col>
                    <xdr:colOff>66675</xdr:colOff>
                    <xdr:row>46</xdr:row>
                    <xdr:rowOff>19050</xdr:rowOff>
                  </from>
                  <to>
                    <xdr:col>25</xdr:col>
                    <xdr:colOff>19050</xdr:colOff>
                    <xdr:row>47</xdr:row>
                    <xdr:rowOff>28575</xdr:rowOff>
                  </to>
                </anchor>
              </controlPr>
            </control>
          </mc:Choice>
        </mc:AlternateContent>
        <mc:AlternateContent xmlns:mc="http://schemas.openxmlformats.org/markup-compatibility/2006">
          <mc:Choice Requires="x14">
            <control shapeId="1444873" r:id="rId12" name="Check Box 9">
              <controlPr defaultSize="0" autoFill="0" autoLine="0" autoPict="0">
                <anchor moveWithCells="1">
                  <from>
                    <xdr:col>19</xdr:col>
                    <xdr:colOff>19050</xdr:colOff>
                    <xdr:row>41</xdr:row>
                    <xdr:rowOff>0</xdr:rowOff>
                  </from>
                  <to>
                    <xdr:col>22</xdr:col>
                    <xdr:colOff>47625</xdr:colOff>
                    <xdr:row>42</xdr:row>
                    <xdr:rowOff>28575</xdr:rowOff>
                  </to>
                </anchor>
              </controlPr>
            </control>
          </mc:Choice>
        </mc:AlternateContent>
        <mc:AlternateContent xmlns:mc="http://schemas.openxmlformats.org/markup-compatibility/2006">
          <mc:Choice Requires="x14">
            <control shapeId="1444874" r:id="rId13" name="Check Box 10">
              <controlPr defaultSize="0" autoFill="0" autoLine="0" autoPict="0">
                <anchor moveWithCells="1">
                  <from>
                    <xdr:col>22</xdr:col>
                    <xdr:colOff>95250</xdr:colOff>
                    <xdr:row>41</xdr:row>
                    <xdr:rowOff>0</xdr:rowOff>
                  </from>
                  <to>
                    <xdr:col>25</xdr:col>
                    <xdr:colOff>123825</xdr:colOff>
                    <xdr:row>42</xdr:row>
                    <xdr:rowOff>19050</xdr:rowOff>
                  </to>
                </anchor>
              </controlPr>
            </control>
          </mc:Choice>
        </mc:AlternateContent>
        <mc:AlternateContent xmlns:mc="http://schemas.openxmlformats.org/markup-compatibility/2006">
          <mc:Choice Requires="x14">
            <control shapeId="1444875" r:id="rId14" name="Check Box 11">
              <controlPr defaultSize="0" autoFill="0" autoLine="0" autoPict="0">
                <anchor moveWithCells="1">
                  <from>
                    <xdr:col>18</xdr:col>
                    <xdr:colOff>161925</xdr:colOff>
                    <xdr:row>5</xdr:row>
                    <xdr:rowOff>142875</xdr:rowOff>
                  </from>
                  <to>
                    <xdr:col>21</xdr:col>
                    <xdr:colOff>180975</xdr:colOff>
                    <xdr:row>7</xdr:row>
                    <xdr:rowOff>9525</xdr:rowOff>
                  </to>
                </anchor>
              </controlPr>
            </control>
          </mc:Choice>
        </mc:AlternateContent>
        <mc:AlternateContent xmlns:mc="http://schemas.openxmlformats.org/markup-compatibility/2006">
          <mc:Choice Requires="x14">
            <control shapeId="1444876" r:id="rId15" name="Check Box 12">
              <controlPr defaultSize="0" autoFill="0" autoLine="0" autoPict="0">
                <anchor moveWithCells="1">
                  <from>
                    <xdr:col>22</xdr:col>
                    <xdr:colOff>38100</xdr:colOff>
                    <xdr:row>5</xdr:row>
                    <xdr:rowOff>142875</xdr:rowOff>
                  </from>
                  <to>
                    <xdr:col>25</xdr:col>
                    <xdr:colOff>57150</xdr:colOff>
                    <xdr:row>6</xdr:row>
                    <xdr:rowOff>171450</xdr:rowOff>
                  </to>
                </anchor>
              </controlPr>
            </control>
          </mc:Choice>
        </mc:AlternateContent>
        <mc:AlternateContent xmlns:mc="http://schemas.openxmlformats.org/markup-compatibility/2006">
          <mc:Choice Requires="x14">
            <control shapeId="1444877" r:id="rId16" name="Check Box 13">
              <controlPr defaultSize="0" autoFill="0" autoLine="0" autoPict="0">
                <anchor moveWithCells="1">
                  <from>
                    <xdr:col>18</xdr:col>
                    <xdr:colOff>161925</xdr:colOff>
                    <xdr:row>7</xdr:row>
                    <xdr:rowOff>152400</xdr:rowOff>
                  </from>
                  <to>
                    <xdr:col>21</xdr:col>
                    <xdr:colOff>180975</xdr:colOff>
                    <xdr:row>9</xdr:row>
                    <xdr:rowOff>9525</xdr:rowOff>
                  </to>
                </anchor>
              </controlPr>
            </control>
          </mc:Choice>
        </mc:AlternateContent>
        <mc:AlternateContent xmlns:mc="http://schemas.openxmlformats.org/markup-compatibility/2006">
          <mc:Choice Requires="x14">
            <control shapeId="1444878" r:id="rId17" name="Check Box 14">
              <controlPr defaultSize="0" autoFill="0" autoLine="0" autoPict="0">
                <anchor moveWithCells="1">
                  <from>
                    <xdr:col>22</xdr:col>
                    <xdr:colOff>38100</xdr:colOff>
                    <xdr:row>7</xdr:row>
                    <xdr:rowOff>152400</xdr:rowOff>
                  </from>
                  <to>
                    <xdr:col>25</xdr:col>
                    <xdr:colOff>57150</xdr:colOff>
                    <xdr:row>9</xdr:row>
                    <xdr:rowOff>0</xdr:rowOff>
                  </to>
                </anchor>
              </controlPr>
            </control>
          </mc:Choice>
        </mc:AlternateContent>
        <mc:AlternateContent xmlns:mc="http://schemas.openxmlformats.org/markup-compatibility/2006">
          <mc:Choice Requires="x14">
            <control shapeId="1444879" r:id="rId18" name="Check Box 15">
              <controlPr defaultSize="0" autoFill="0" autoLine="0" autoPict="0">
                <anchor moveWithCells="1">
                  <from>
                    <xdr:col>18</xdr:col>
                    <xdr:colOff>161925</xdr:colOff>
                    <xdr:row>12</xdr:row>
                    <xdr:rowOff>133350</xdr:rowOff>
                  </from>
                  <to>
                    <xdr:col>21</xdr:col>
                    <xdr:colOff>180975</xdr:colOff>
                    <xdr:row>14</xdr:row>
                    <xdr:rowOff>19050</xdr:rowOff>
                  </to>
                </anchor>
              </controlPr>
            </control>
          </mc:Choice>
        </mc:AlternateContent>
        <mc:AlternateContent xmlns:mc="http://schemas.openxmlformats.org/markup-compatibility/2006">
          <mc:Choice Requires="x14">
            <control shapeId="1444880" r:id="rId19" name="Check Box 16">
              <controlPr defaultSize="0" autoFill="0" autoLine="0" autoPict="0">
                <anchor moveWithCells="1">
                  <from>
                    <xdr:col>22</xdr:col>
                    <xdr:colOff>38100</xdr:colOff>
                    <xdr:row>12</xdr:row>
                    <xdr:rowOff>133350</xdr:rowOff>
                  </from>
                  <to>
                    <xdr:col>25</xdr:col>
                    <xdr:colOff>57150</xdr:colOff>
                    <xdr:row>14</xdr:row>
                    <xdr:rowOff>0</xdr:rowOff>
                  </to>
                </anchor>
              </controlPr>
            </control>
          </mc:Choice>
        </mc:AlternateContent>
        <mc:AlternateContent xmlns:mc="http://schemas.openxmlformats.org/markup-compatibility/2006">
          <mc:Choice Requires="x14">
            <control shapeId="1444881" r:id="rId20" name="Check Box 17">
              <controlPr defaultSize="0" autoFill="0" autoLine="0" autoPict="0">
                <anchor moveWithCells="1">
                  <from>
                    <xdr:col>9</xdr:col>
                    <xdr:colOff>9525</xdr:colOff>
                    <xdr:row>43</xdr:row>
                    <xdr:rowOff>152400</xdr:rowOff>
                  </from>
                  <to>
                    <xdr:col>11</xdr:col>
                    <xdr:colOff>47625</xdr:colOff>
                    <xdr:row>45</xdr:row>
                    <xdr:rowOff>19050</xdr:rowOff>
                  </to>
                </anchor>
              </controlPr>
            </control>
          </mc:Choice>
        </mc:AlternateContent>
        <mc:AlternateContent xmlns:mc="http://schemas.openxmlformats.org/markup-compatibility/2006">
          <mc:Choice Requires="x14">
            <control shapeId="1444882" r:id="rId21" name="Check Box 18">
              <controlPr defaultSize="0" autoFill="0" autoLine="0" autoPict="0">
                <anchor moveWithCells="1">
                  <from>
                    <xdr:col>12</xdr:col>
                    <xdr:colOff>161925</xdr:colOff>
                    <xdr:row>43</xdr:row>
                    <xdr:rowOff>161925</xdr:rowOff>
                  </from>
                  <to>
                    <xdr:col>15</xdr:col>
                    <xdr:colOff>19050</xdr:colOff>
                    <xdr:row>45</xdr:row>
                    <xdr:rowOff>28575</xdr:rowOff>
                  </to>
                </anchor>
              </controlPr>
            </control>
          </mc:Choice>
        </mc:AlternateContent>
        <mc:AlternateContent xmlns:mc="http://schemas.openxmlformats.org/markup-compatibility/2006">
          <mc:Choice Requires="x14">
            <control shapeId="1444883" r:id="rId22" name="Check Box 19">
              <controlPr defaultSize="0" autoFill="0" autoLine="0" autoPict="0">
                <anchor moveWithCells="1">
                  <from>
                    <xdr:col>20</xdr:col>
                    <xdr:colOff>0</xdr:colOff>
                    <xdr:row>43</xdr:row>
                    <xdr:rowOff>152400</xdr:rowOff>
                  </from>
                  <to>
                    <xdr:col>22</xdr:col>
                    <xdr:colOff>38100</xdr:colOff>
                    <xdr:row>45</xdr:row>
                    <xdr:rowOff>19050</xdr:rowOff>
                  </to>
                </anchor>
              </controlPr>
            </control>
          </mc:Choice>
        </mc:AlternateContent>
        <mc:AlternateContent xmlns:mc="http://schemas.openxmlformats.org/markup-compatibility/2006">
          <mc:Choice Requires="x14">
            <control shapeId="1444884" r:id="rId23" name="Check Box 20">
              <controlPr defaultSize="0" autoFill="0" autoLine="0" autoPict="0">
                <anchor moveWithCells="1">
                  <from>
                    <xdr:col>19</xdr:col>
                    <xdr:colOff>0</xdr:colOff>
                    <xdr:row>52</xdr:row>
                    <xdr:rowOff>161925</xdr:rowOff>
                  </from>
                  <to>
                    <xdr:col>22</xdr:col>
                    <xdr:colOff>133350</xdr:colOff>
                    <xdr:row>54</xdr:row>
                    <xdr:rowOff>28575</xdr:rowOff>
                  </to>
                </anchor>
              </controlPr>
            </control>
          </mc:Choice>
        </mc:AlternateContent>
        <mc:AlternateContent xmlns:mc="http://schemas.openxmlformats.org/markup-compatibility/2006">
          <mc:Choice Requires="x14">
            <control shapeId="1444885" r:id="rId24" name="Check Box 21">
              <controlPr defaultSize="0" autoFill="0" autoLine="0" autoPict="0">
                <anchor moveWithCells="1">
                  <from>
                    <xdr:col>22</xdr:col>
                    <xdr:colOff>9525</xdr:colOff>
                    <xdr:row>52</xdr:row>
                    <xdr:rowOff>161925</xdr:rowOff>
                  </from>
                  <to>
                    <xdr:col>25</xdr:col>
                    <xdr:colOff>152400</xdr:colOff>
                    <xdr:row>54</xdr:row>
                    <xdr:rowOff>28575</xdr:rowOff>
                  </to>
                </anchor>
              </controlPr>
            </control>
          </mc:Choice>
        </mc:AlternateContent>
        <mc:AlternateContent xmlns:mc="http://schemas.openxmlformats.org/markup-compatibility/2006">
          <mc:Choice Requires="x14">
            <control shapeId="1444886" r:id="rId25" name="Check Box 22">
              <controlPr defaultSize="0" autoFill="0" autoLine="0" autoPict="0">
                <anchor moveWithCells="1">
                  <from>
                    <xdr:col>19</xdr:col>
                    <xdr:colOff>0</xdr:colOff>
                    <xdr:row>56</xdr:row>
                    <xdr:rowOff>0</xdr:rowOff>
                  </from>
                  <to>
                    <xdr:col>22</xdr:col>
                    <xdr:colOff>133350</xdr:colOff>
                    <xdr:row>57</xdr:row>
                    <xdr:rowOff>38100</xdr:rowOff>
                  </to>
                </anchor>
              </controlPr>
            </control>
          </mc:Choice>
        </mc:AlternateContent>
        <mc:AlternateContent xmlns:mc="http://schemas.openxmlformats.org/markup-compatibility/2006">
          <mc:Choice Requires="x14">
            <control shapeId="1444887" r:id="rId26" name="Check Box 23">
              <controlPr defaultSize="0" autoFill="0" autoLine="0" autoPict="0">
                <anchor moveWithCells="1">
                  <from>
                    <xdr:col>22</xdr:col>
                    <xdr:colOff>9525</xdr:colOff>
                    <xdr:row>56</xdr:row>
                    <xdr:rowOff>0</xdr:rowOff>
                  </from>
                  <to>
                    <xdr:col>25</xdr:col>
                    <xdr:colOff>152400</xdr:colOff>
                    <xdr:row>57</xdr:row>
                    <xdr:rowOff>38100</xdr:rowOff>
                  </to>
                </anchor>
              </controlPr>
            </control>
          </mc:Choice>
        </mc:AlternateContent>
        <mc:AlternateContent xmlns:mc="http://schemas.openxmlformats.org/markup-compatibility/2006">
          <mc:Choice Requires="x14">
            <control shapeId="1444888" r:id="rId27" name="Check Box 24">
              <controlPr defaultSize="0" autoFill="0" autoLine="0" autoPict="0">
                <anchor moveWithCells="1">
                  <from>
                    <xdr:col>19</xdr:col>
                    <xdr:colOff>0</xdr:colOff>
                    <xdr:row>58</xdr:row>
                    <xdr:rowOff>161925</xdr:rowOff>
                  </from>
                  <to>
                    <xdr:col>22</xdr:col>
                    <xdr:colOff>133350</xdr:colOff>
                    <xdr:row>60</xdr:row>
                    <xdr:rowOff>28575</xdr:rowOff>
                  </to>
                </anchor>
              </controlPr>
            </control>
          </mc:Choice>
        </mc:AlternateContent>
        <mc:AlternateContent xmlns:mc="http://schemas.openxmlformats.org/markup-compatibility/2006">
          <mc:Choice Requires="x14">
            <control shapeId="1444889" r:id="rId28" name="Check Box 25">
              <controlPr defaultSize="0" autoFill="0" autoLine="0" autoPict="0">
                <anchor moveWithCells="1">
                  <from>
                    <xdr:col>22</xdr:col>
                    <xdr:colOff>9525</xdr:colOff>
                    <xdr:row>58</xdr:row>
                    <xdr:rowOff>161925</xdr:rowOff>
                  </from>
                  <to>
                    <xdr:col>25</xdr:col>
                    <xdr:colOff>152400</xdr:colOff>
                    <xdr:row>60</xdr:row>
                    <xdr:rowOff>28575</xdr:rowOff>
                  </to>
                </anchor>
              </controlPr>
            </control>
          </mc:Choice>
        </mc:AlternateContent>
      </controls>
    </mc:Choice>
  </mc:AlternateContent>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B22EFE-DBED-47B6-93DC-668E179DCA74}">
  <sheetPr>
    <tabColor theme="7" tint="0.59999389629810485"/>
  </sheetPr>
  <dimension ref="A1:AS59"/>
  <sheetViews>
    <sheetView showGridLines="0" view="pageBreakPreview" zoomScaleNormal="100" zoomScaleSheetLayoutView="100" workbookViewId="0">
      <selection activeCell="AR16" sqref="AR16"/>
    </sheetView>
  </sheetViews>
  <sheetFormatPr defaultColWidth="8" defaultRowHeight="12"/>
  <cols>
    <col min="1" max="1" width="1.375" style="54" customWidth="1"/>
    <col min="2" max="2" width="1.625" style="54" customWidth="1"/>
    <col min="3" max="71" width="2.375" style="54" customWidth="1"/>
    <col min="72" max="16384" width="8" style="54"/>
  </cols>
  <sheetData>
    <row r="1" spans="1:45" ht="14.1" customHeight="1">
      <c r="A1" s="1780" t="s">
        <v>1216</v>
      </c>
      <c r="B1" s="1780"/>
      <c r="C1" s="1780"/>
      <c r="D1" s="1780"/>
      <c r="E1" s="1780"/>
      <c r="F1" s="1780"/>
      <c r="G1" s="1780"/>
      <c r="H1" s="1780"/>
      <c r="I1" s="1780"/>
      <c r="J1" s="1780"/>
      <c r="K1" s="1780"/>
      <c r="L1" s="1780"/>
      <c r="M1" s="1780"/>
      <c r="N1" s="1780"/>
      <c r="O1" s="1780"/>
      <c r="P1" s="1780"/>
      <c r="Q1" s="1780"/>
      <c r="R1" s="1780"/>
      <c r="S1" s="1780"/>
      <c r="T1" s="1780"/>
      <c r="U1" s="1780"/>
      <c r="V1" s="1780"/>
      <c r="W1" s="1780"/>
      <c r="X1" s="1780"/>
      <c r="Y1" s="1780"/>
      <c r="Z1" s="1780"/>
      <c r="AA1" s="1780"/>
      <c r="AB1" s="1780"/>
      <c r="AC1" s="1780"/>
      <c r="AD1" s="1780"/>
      <c r="AE1" s="1780"/>
      <c r="AF1" s="1780"/>
      <c r="AG1" s="1780"/>
      <c r="AH1" s="1780"/>
      <c r="AI1" s="1780"/>
      <c r="AJ1" s="1780"/>
      <c r="AK1" s="1780"/>
      <c r="AL1" s="1780"/>
      <c r="AM1" s="1780"/>
      <c r="AO1" s="646"/>
      <c r="AP1" s="646"/>
      <c r="AQ1" s="646"/>
      <c r="AR1" s="646"/>
      <c r="AS1" s="646"/>
    </row>
    <row r="2" spans="1:45" ht="5.0999999999999996" customHeight="1" thickBot="1"/>
    <row r="3" spans="1:45" ht="14.1" customHeight="1">
      <c r="B3" s="1782" t="s">
        <v>1353</v>
      </c>
      <c r="C3" s="1783"/>
      <c r="D3" s="1783"/>
      <c r="E3" s="1783"/>
      <c r="F3" s="1783"/>
      <c r="G3" s="1783"/>
      <c r="H3" s="1783"/>
      <c r="I3" s="1783"/>
      <c r="J3" s="1783"/>
      <c r="K3" s="1783"/>
      <c r="L3" s="1783"/>
      <c r="M3" s="1783"/>
      <c r="N3" s="1783"/>
      <c r="O3" s="1783"/>
      <c r="P3" s="1783"/>
      <c r="Q3" s="1783"/>
      <c r="R3" s="1783"/>
      <c r="S3" s="1783"/>
      <c r="T3" s="1783"/>
      <c r="U3" s="1783"/>
      <c r="V3" s="1783"/>
      <c r="W3" s="1783"/>
      <c r="X3" s="1783"/>
      <c r="Y3" s="1783"/>
      <c r="Z3" s="1783"/>
      <c r="AA3" s="1868" t="s">
        <v>3</v>
      </c>
      <c r="AB3" s="1783"/>
      <c r="AC3" s="1783"/>
      <c r="AD3" s="1783"/>
      <c r="AE3" s="1783"/>
      <c r="AF3" s="1783"/>
      <c r="AG3" s="1783"/>
      <c r="AH3" s="1783"/>
      <c r="AI3" s="1783"/>
      <c r="AJ3" s="1783"/>
      <c r="AK3" s="1783"/>
      <c r="AL3" s="1783"/>
      <c r="AM3" s="1869"/>
    </row>
    <row r="4" spans="1:45" ht="6.95" customHeight="1">
      <c r="B4" s="66"/>
      <c r="AA4" s="63"/>
      <c r="AM4" s="64"/>
    </row>
    <row r="5" spans="1:45" ht="14.1" customHeight="1">
      <c r="A5" s="55"/>
      <c r="B5" s="2330">
        <v>10</v>
      </c>
      <c r="C5" s="2331"/>
      <c r="D5" s="1898" t="s">
        <v>577</v>
      </c>
      <c r="E5" s="1898"/>
      <c r="F5" s="1898"/>
      <c r="G5" s="1898"/>
      <c r="H5" s="1898"/>
      <c r="I5" s="1898"/>
      <c r="J5" s="1898"/>
      <c r="K5" s="1898"/>
      <c r="L5" s="1898"/>
      <c r="M5" s="1898"/>
      <c r="N5" s="1898"/>
      <c r="O5" s="1898"/>
      <c r="P5" s="1898"/>
      <c r="Q5" s="1898"/>
      <c r="R5" s="1898"/>
      <c r="S5" s="1898"/>
      <c r="T5" s="1898"/>
      <c r="U5" s="1898"/>
      <c r="V5" s="1898"/>
      <c r="W5" s="1898"/>
      <c r="X5" s="1898"/>
      <c r="Z5" s="577"/>
      <c r="AA5" s="568"/>
      <c r="AB5" s="118"/>
      <c r="AC5" s="118"/>
      <c r="AD5" s="118"/>
      <c r="AE5" s="118"/>
      <c r="AF5" s="118"/>
      <c r="AG5" s="118"/>
      <c r="AH5" s="118"/>
      <c r="AI5" s="118"/>
      <c r="AJ5" s="118"/>
      <c r="AK5" s="118"/>
      <c r="AL5" s="118"/>
      <c r="AM5" s="942"/>
    </row>
    <row r="6" spans="1:45" ht="14.1" customHeight="1">
      <c r="A6" s="55"/>
      <c r="B6" s="1851" t="s">
        <v>444</v>
      </c>
      <c r="C6" s="1712"/>
      <c r="D6" s="1852" t="s">
        <v>578</v>
      </c>
      <c r="E6" s="1852"/>
      <c r="F6" s="1852"/>
      <c r="G6" s="1852"/>
      <c r="H6" s="1852"/>
      <c r="I6" s="1852"/>
      <c r="J6" s="1852"/>
      <c r="K6" s="1852"/>
      <c r="L6" s="1852"/>
      <c r="M6" s="1852"/>
      <c r="N6" s="1852"/>
      <c r="O6" s="1852"/>
      <c r="P6" s="1852"/>
      <c r="Q6" s="1852"/>
      <c r="R6" s="1852"/>
      <c r="S6" s="1852"/>
      <c r="T6" s="1852"/>
      <c r="U6" s="1852"/>
      <c r="V6" s="1852"/>
      <c r="W6" s="1852"/>
      <c r="X6" s="1852"/>
      <c r="Z6" s="577"/>
      <c r="AA6" s="568" t="s">
        <v>290</v>
      </c>
      <c r="AB6" s="4587" t="s">
        <v>982</v>
      </c>
      <c r="AC6" s="4587"/>
      <c r="AD6" s="4587"/>
      <c r="AE6" s="4587"/>
      <c r="AF6" s="4587"/>
      <c r="AG6" s="4587"/>
      <c r="AH6" s="4587"/>
      <c r="AI6" s="4587"/>
      <c r="AJ6" s="4587"/>
      <c r="AK6" s="4587"/>
      <c r="AL6" s="4587"/>
      <c r="AM6" s="942"/>
    </row>
    <row r="7" spans="1:45" ht="14.1" customHeight="1">
      <c r="A7" s="55"/>
      <c r="B7" s="61"/>
      <c r="C7" s="55"/>
      <c r="F7" s="72"/>
      <c r="G7" s="2132" t="s">
        <v>298</v>
      </c>
      <c r="H7" s="2132"/>
      <c r="I7" s="2132"/>
      <c r="J7" s="2132"/>
      <c r="K7" s="2132"/>
      <c r="L7" s="4589"/>
      <c r="M7" s="4589"/>
      <c r="N7" s="4589"/>
      <c r="O7" s="1209" t="s">
        <v>99</v>
      </c>
      <c r="P7" s="1350"/>
      <c r="Q7" s="1209" t="s">
        <v>82</v>
      </c>
      <c r="R7" s="1350"/>
      <c r="S7" s="1209" t="s">
        <v>41</v>
      </c>
      <c r="T7" s="564" t="s">
        <v>17</v>
      </c>
      <c r="U7" s="137" t="s">
        <v>127</v>
      </c>
      <c r="W7" s="72"/>
      <c r="X7" s="72"/>
      <c r="AA7" s="568" t="s">
        <v>290</v>
      </c>
      <c r="AB7" s="1849" t="s">
        <v>297</v>
      </c>
      <c r="AC7" s="1849"/>
      <c r="AD7" s="1849"/>
      <c r="AE7" s="1849"/>
      <c r="AF7" s="1849"/>
      <c r="AG7" s="1849"/>
      <c r="AH7" s="1849"/>
      <c r="AI7" s="1849"/>
      <c r="AJ7" s="1849"/>
      <c r="AK7" s="1849"/>
      <c r="AL7" s="1849"/>
      <c r="AM7" s="942"/>
    </row>
    <row r="8" spans="1:45" ht="14.1" customHeight="1">
      <c r="A8" s="55"/>
      <c r="B8" s="61"/>
      <c r="D8" s="531"/>
      <c r="E8" s="577"/>
      <c r="F8" s="577"/>
      <c r="G8" s="577"/>
      <c r="H8" s="577"/>
      <c r="I8" s="577"/>
      <c r="J8" s="577"/>
      <c r="K8" s="577"/>
      <c r="L8" s="577"/>
      <c r="M8" s="577"/>
      <c r="N8" s="577"/>
      <c r="O8" s="577"/>
      <c r="P8" s="577"/>
      <c r="Q8" s="577"/>
      <c r="R8" s="577"/>
      <c r="S8" s="577"/>
      <c r="T8" s="577"/>
      <c r="U8" s="577"/>
      <c r="V8" s="577"/>
      <c r="W8" s="577"/>
      <c r="X8" s="577"/>
      <c r="Y8" s="577"/>
      <c r="AA8" s="63"/>
      <c r="AM8" s="942"/>
    </row>
    <row r="9" spans="1:45" ht="14.1" customHeight="1">
      <c r="A9" s="55"/>
      <c r="B9" s="61"/>
      <c r="D9" s="531" t="s">
        <v>580</v>
      </c>
      <c r="E9" s="1852" t="s">
        <v>579</v>
      </c>
      <c r="F9" s="1852"/>
      <c r="G9" s="1852"/>
      <c r="H9" s="1852"/>
      <c r="I9" s="1852"/>
      <c r="J9" s="1852"/>
      <c r="K9" s="1852"/>
      <c r="L9" s="1852"/>
      <c r="M9" s="1852"/>
      <c r="N9" s="1852"/>
      <c r="O9" s="1852"/>
      <c r="P9" s="1852"/>
      <c r="Q9" s="1852"/>
      <c r="R9" s="1852"/>
      <c r="S9" s="1852"/>
      <c r="T9" s="1852"/>
      <c r="U9" s="1852"/>
      <c r="V9" s="1852"/>
      <c r="W9" s="1852"/>
      <c r="X9" s="1852"/>
      <c r="AA9" s="568" t="s">
        <v>487</v>
      </c>
      <c r="AB9" s="1849" t="s">
        <v>299</v>
      </c>
      <c r="AC9" s="1849"/>
      <c r="AD9" s="1849"/>
      <c r="AE9" s="1849"/>
      <c r="AF9" s="1849"/>
      <c r="AG9" s="1849"/>
      <c r="AH9" s="1849"/>
      <c r="AI9" s="1849"/>
      <c r="AJ9" s="1849"/>
      <c r="AK9" s="1849"/>
      <c r="AL9" s="1849"/>
      <c r="AM9" s="942"/>
    </row>
    <row r="10" spans="1:45" ht="14.1" customHeight="1">
      <c r="A10" s="55"/>
      <c r="B10" s="61"/>
      <c r="E10" s="1723" t="s">
        <v>56</v>
      </c>
      <c r="F10" s="1723"/>
      <c r="G10" s="2989"/>
      <c r="H10" s="2989"/>
      <c r="I10" s="2989"/>
      <c r="J10" s="2989"/>
      <c r="K10" s="2989"/>
      <c r="L10" s="2989"/>
      <c r="M10" s="2989"/>
      <c r="N10" s="2989"/>
      <c r="O10" s="721" t="s">
        <v>127</v>
      </c>
      <c r="P10" s="1723" t="s">
        <v>87</v>
      </c>
      <c r="Q10" s="1723"/>
      <c r="R10" s="2989"/>
      <c r="S10" s="2989"/>
      <c r="T10" s="2989"/>
      <c r="U10" s="2989"/>
      <c r="V10" s="2989"/>
      <c r="W10" s="2989"/>
      <c r="X10" s="2989"/>
      <c r="Y10" s="2989"/>
      <c r="AA10" s="568"/>
      <c r="AB10" s="1849"/>
      <c r="AC10" s="1849"/>
      <c r="AD10" s="1849"/>
      <c r="AE10" s="1849"/>
      <c r="AF10" s="1849"/>
      <c r="AG10" s="1849"/>
      <c r="AH10" s="1849"/>
      <c r="AI10" s="1849"/>
      <c r="AJ10" s="1849"/>
      <c r="AK10" s="1849"/>
      <c r="AL10" s="1849"/>
      <c r="AM10" s="1139"/>
    </row>
    <row r="11" spans="1:45" ht="14.1" customHeight="1">
      <c r="A11" s="55"/>
      <c r="B11" s="61"/>
      <c r="D11" s="561"/>
      <c r="E11" s="577"/>
      <c r="F11" s="577"/>
      <c r="G11" s="577"/>
      <c r="H11" s="577"/>
      <c r="I11" s="577"/>
      <c r="J11" s="577"/>
      <c r="K11" s="577"/>
      <c r="L11" s="577"/>
      <c r="M11" s="577"/>
      <c r="N11" s="577"/>
      <c r="O11" s="577"/>
      <c r="P11" s="577"/>
      <c r="Q11" s="577"/>
      <c r="R11" s="577"/>
      <c r="S11" s="577"/>
      <c r="T11" s="577"/>
      <c r="U11" s="577"/>
      <c r="V11" s="577"/>
      <c r="W11" s="577"/>
      <c r="X11" s="577"/>
      <c r="Y11" s="577"/>
      <c r="AA11" s="568"/>
      <c r="AB11" s="1849"/>
      <c r="AC11" s="1849"/>
      <c r="AD11" s="1849"/>
      <c r="AE11" s="1849"/>
      <c r="AF11" s="1849"/>
      <c r="AG11" s="1849"/>
      <c r="AH11" s="1849"/>
      <c r="AI11" s="1849"/>
      <c r="AJ11" s="1849"/>
      <c r="AK11" s="1849"/>
      <c r="AL11" s="1849"/>
      <c r="AM11" s="942"/>
    </row>
    <row r="12" spans="1:45" ht="14.1" customHeight="1">
      <c r="A12" s="55"/>
      <c r="B12" s="1851" t="s">
        <v>443</v>
      </c>
      <c r="C12" s="1712"/>
      <c r="D12" s="1852" t="s">
        <v>1008</v>
      </c>
      <c r="E12" s="1852"/>
      <c r="F12" s="1852"/>
      <c r="G12" s="1852"/>
      <c r="H12" s="1852"/>
      <c r="I12" s="1852"/>
      <c r="J12" s="1852"/>
      <c r="K12" s="1852"/>
      <c r="L12" s="1852"/>
      <c r="M12" s="1852"/>
      <c r="N12" s="1852"/>
      <c r="O12" s="1852"/>
      <c r="P12" s="1852"/>
      <c r="Q12" s="1852"/>
      <c r="R12" s="1852"/>
      <c r="S12" s="1852"/>
      <c r="T12" s="1852"/>
      <c r="U12" s="1852"/>
      <c r="V12" s="1852"/>
      <c r="W12" s="1852"/>
      <c r="X12" s="1852"/>
      <c r="AA12" s="551"/>
      <c r="AB12" s="619"/>
      <c r="AC12" s="619"/>
      <c r="AD12" s="619"/>
      <c r="AE12" s="619"/>
      <c r="AF12" s="619"/>
      <c r="AG12" s="619"/>
      <c r="AH12" s="619"/>
      <c r="AI12" s="619"/>
      <c r="AJ12" s="619"/>
      <c r="AK12" s="619"/>
      <c r="AL12" s="619"/>
      <c r="AM12" s="942"/>
    </row>
    <row r="13" spans="1:45" ht="14.1" customHeight="1">
      <c r="A13" s="55"/>
      <c r="B13" s="61"/>
      <c r="AA13" s="568"/>
      <c r="AB13" s="619"/>
      <c r="AC13" s="619"/>
      <c r="AD13" s="619"/>
      <c r="AE13" s="619"/>
      <c r="AF13" s="619"/>
      <c r="AG13" s="619"/>
      <c r="AH13" s="619"/>
      <c r="AI13" s="619"/>
      <c r="AJ13" s="619"/>
      <c r="AK13" s="619"/>
      <c r="AL13" s="619"/>
      <c r="AM13" s="942"/>
    </row>
    <row r="14" spans="1:45" ht="14.1" customHeight="1">
      <c r="A14" s="55"/>
      <c r="B14" s="1851" t="s">
        <v>438</v>
      </c>
      <c r="C14" s="1712"/>
      <c r="D14" s="1852" t="s">
        <v>1007</v>
      </c>
      <c r="E14" s="1852"/>
      <c r="F14" s="1852"/>
      <c r="G14" s="1852"/>
      <c r="H14" s="1852"/>
      <c r="I14" s="1852"/>
      <c r="J14" s="1852"/>
      <c r="K14" s="1852"/>
      <c r="L14" s="1852"/>
      <c r="M14" s="1852"/>
      <c r="N14" s="1852"/>
      <c r="O14" s="1852"/>
      <c r="P14" s="1852"/>
      <c r="Q14" s="1852"/>
      <c r="R14" s="1852"/>
      <c r="S14" s="1852"/>
      <c r="T14" s="1852"/>
      <c r="U14" s="1852"/>
      <c r="V14" s="1852"/>
      <c r="W14" s="1852"/>
      <c r="X14" s="1852"/>
      <c r="AA14" s="568" t="s">
        <v>487</v>
      </c>
      <c r="AB14" s="1849" t="s">
        <v>300</v>
      </c>
      <c r="AC14" s="1849"/>
      <c r="AD14" s="1849"/>
      <c r="AE14" s="1849"/>
      <c r="AF14" s="1849"/>
      <c r="AG14" s="1849"/>
      <c r="AH14" s="1849"/>
      <c r="AI14" s="1849"/>
      <c r="AJ14" s="1849"/>
      <c r="AK14" s="1849"/>
      <c r="AL14" s="1849"/>
      <c r="AM14" s="942"/>
    </row>
    <row r="15" spans="1:45" ht="14.1" customHeight="1">
      <c r="A15" s="55"/>
      <c r="B15" s="61"/>
      <c r="C15" s="55"/>
      <c r="F15" s="72"/>
      <c r="G15" s="2132" t="s">
        <v>298</v>
      </c>
      <c r="H15" s="2132"/>
      <c r="I15" s="2132"/>
      <c r="J15" s="2132"/>
      <c r="K15" s="2132"/>
      <c r="L15" s="4588"/>
      <c r="M15" s="4589"/>
      <c r="N15" s="4589"/>
      <c r="O15" s="1209" t="s">
        <v>99</v>
      </c>
      <c r="P15" s="1350"/>
      <c r="Q15" s="1209" t="s">
        <v>82</v>
      </c>
      <c r="R15" s="1350"/>
      <c r="S15" s="1209" t="s">
        <v>41</v>
      </c>
      <c r="T15" s="1210" t="s">
        <v>17</v>
      </c>
      <c r="U15" s="54" t="s">
        <v>127</v>
      </c>
      <c r="W15" s="72"/>
      <c r="X15" s="72"/>
      <c r="Y15" s="118"/>
      <c r="AA15" s="568"/>
      <c r="AB15" s="1849"/>
      <c r="AC15" s="1849"/>
      <c r="AD15" s="1849"/>
      <c r="AE15" s="1849"/>
      <c r="AF15" s="1849"/>
      <c r="AG15" s="1849"/>
      <c r="AH15" s="1849"/>
      <c r="AI15" s="1849"/>
      <c r="AJ15" s="1849"/>
      <c r="AK15" s="1849"/>
      <c r="AL15" s="1849"/>
      <c r="AM15" s="942"/>
    </row>
    <row r="16" spans="1:45" ht="14.1" customHeight="1">
      <c r="A16" s="55"/>
      <c r="B16" s="61"/>
      <c r="AA16" s="63"/>
      <c r="AM16" s="64"/>
    </row>
    <row r="17" spans="1:39" ht="14.1" customHeight="1">
      <c r="A17" s="55"/>
      <c r="B17" s="1851" t="s">
        <v>455</v>
      </c>
      <c r="C17" s="1712"/>
      <c r="D17" s="1852" t="s">
        <v>1494</v>
      </c>
      <c r="E17" s="1852"/>
      <c r="F17" s="1852"/>
      <c r="G17" s="1852"/>
      <c r="H17" s="1852"/>
      <c r="I17" s="1852"/>
      <c r="J17" s="1852"/>
      <c r="K17" s="1852"/>
      <c r="L17" s="1852"/>
      <c r="M17" s="1852"/>
      <c r="N17" s="1852"/>
      <c r="O17" s="1852"/>
      <c r="P17" s="1852"/>
      <c r="Q17" s="1852"/>
      <c r="R17" s="1852"/>
      <c r="V17" s="810" t="s">
        <v>99</v>
      </c>
      <c r="W17" s="2130"/>
      <c r="X17" s="2130"/>
      <c r="Y17" s="810" t="s">
        <v>81</v>
      </c>
      <c r="AA17" s="551" t="s">
        <v>290</v>
      </c>
      <c r="AB17" s="1849" t="s">
        <v>727</v>
      </c>
      <c r="AC17" s="1849"/>
      <c r="AD17" s="1849"/>
      <c r="AE17" s="1849"/>
      <c r="AF17" s="1849"/>
      <c r="AG17" s="1849"/>
      <c r="AH17" s="1849"/>
      <c r="AI17" s="1849"/>
      <c r="AJ17" s="1849"/>
      <c r="AK17" s="1849"/>
      <c r="AL17" s="1849"/>
      <c r="AM17" s="64"/>
    </row>
    <row r="18" spans="1:39" ht="14.1" customHeight="1">
      <c r="A18" s="55"/>
      <c r="B18" s="61"/>
      <c r="C18" s="55"/>
      <c r="D18" s="577"/>
      <c r="E18" s="577"/>
      <c r="F18" s="577"/>
      <c r="G18" s="577"/>
      <c r="H18" s="577"/>
      <c r="I18" s="577"/>
      <c r="J18" s="577"/>
      <c r="K18" s="577"/>
      <c r="L18" s="577"/>
      <c r="M18" s="577"/>
      <c r="N18" s="577"/>
      <c r="O18" s="577"/>
      <c r="P18" s="577"/>
      <c r="Q18" s="577"/>
      <c r="R18" s="577"/>
      <c r="S18" s="577"/>
      <c r="T18" s="577"/>
      <c r="U18" s="577"/>
      <c r="V18" s="577"/>
      <c r="W18" s="577"/>
      <c r="X18" s="577"/>
      <c r="Y18" s="577"/>
      <c r="AA18" s="568"/>
      <c r="AB18" s="1849"/>
      <c r="AC18" s="1849"/>
      <c r="AD18" s="1849"/>
      <c r="AE18" s="1849"/>
      <c r="AF18" s="1849"/>
      <c r="AG18" s="1849"/>
      <c r="AH18" s="1849"/>
      <c r="AI18" s="1849"/>
      <c r="AJ18" s="1849"/>
      <c r="AK18" s="1849"/>
      <c r="AL18" s="1849"/>
      <c r="AM18" s="64"/>
    </row>
    <row r="19" spans="1:39" ht="14.1" customHeight="1">
      <c r="A19" s="55"/>
      <c r="B19" s="61"/>
      <c r="D19" s="531" t="s">
        <v>35</v>
      </c>
      <c r="E19" s="1852" t="s">
        <v>581</v>
      </c>
      <c r="F19" s="1852"/>
      <c r="G19" s="1852"/>
      <c r="H19" s="1852"/>
      <c r="I19" s="1852"/>
      <c r="J19" s="1852"/>
      <c r="K19" s="1852"/>
      <c r="L19" s="1852"/>
      <c r="M19" s="1852"/>
      <c r="N19" s="1852"/>
      <c r="O19" s="1852"/>
      <c r="P19" s="1852"/>
      <c r="Q19" s="1852"/>
      <c r="R19" s="1852"/>
      <c r="S19" s="1852"/>
      <c r="T19" s="1852"/>
      <c r="U19" s="1852"/>
      <c r="V19" s="1852"/>
      <c r="W19" s="1852"/>
      <c r="X19" s="1852"/>
      <c r="Y19" s="1852"/>
      <c r="AA19" s="551" t="s">
        <v>487</v>
      </c>
      <c r="AB19" s="1849" t="s">
        <v>983</v>
      </c>
      <c r="AC19" s="1849"/>
      <c r="AD19" s="1849"/>
      <c r="AE19" s="1849"/>
      <c r="AF19" s="1849"/>
      <c r="AG19" s="1849"/>
      <c r="AH19" s="1849"/>
      <c r="AI19" s="1849"/>
      <c r="AJ19" s="1849"/>
      <c r="AK19" s="1849"/>
      <c r="AL19" s="1849"/>
      <c r="AM19" s="64"/>
    </row>
    <row r="20" spans="1:39" ht="14.1" customHeight="1">
      <c r="A20" s="55"/>
      <c r="B20" s="61"/>
      <c r="AA20" s="568"/>
      <c r="AB20" s="1849"/>
      <c r="AC20" s="1849"/>
      <c r="AD20" s="1849"/>
      <c r="AE20" s="1849"/>
      <c r="AF20" s="1849"/>
      <c r="AG20" s="1849"/>
      <c r="AH20" s="1849"/>
      <c r="AI20" s="1849"/>
      <c r="AJ20" s="1849"/>
      <c r="AK20" s="1849"/>
      <c r="AL20" s="1849"/>
      <c r="AM20" s="64"/>
    </row>
    <row r="21" spans="1:39" ht="14.1" customHeight="1">
      <c r="A21" s="55"/>
      <c r="B21" s="66"/>
      <c r="D21" s="531" t="s">
        <v>32</v>
      </c>
      <c r="E21" s="1852" t="s">
        <v>582</v>
      </c>
      <c r="F21" s="1852"/>
      <c r="G21" s="1852"/>
      <c r="H21" s="1852"/>
      <c r="I21" s="1852"/>
      <c r="J21" s="55"/>
      <c r="K21" s="55"/>
      <c r="L21" s="55"/>
      <c r="M21" s="55"/>
      <c r="N21" s="55"/>
      <c r="O21" s="55"/>
      <c r="P21" s="55"/>
      <c r="Q21" s="55"/>
      <c r="R21" s="72"/>
      <c r="S21" s="72"/>
      <c r="T21" s="58"/>
      <c r="U21" s="73"/>
      <c r="V21" s="73"/>
      <c r="W21" s="55"/>
      <c r="X21" s="55"/>
      <c r="AA21" s="551" t="s">
        <v>487</v>
      </c>
      <c r="AB21" s="1849" t="s">
        <v>728</v>
      </c>
      <c r="AC21" s="1849"/>
      <c r="AD21" s="1849"/>
      <c r="AE21" s="1849"/>
      <c r="AF21" s="1849"/>
      <c r="AG21" s="1849"/>
      <c r="AH21" s="1849"/>
      <c r="AI21" s="1849"/>
      <c r="AJ21" s="1849"/>
      <c r="AK21" s="1849"/>
      <c r="AL21" s="1849"/>
      <c r="AM21" s="64"/>
    </row>
    <row r="22" spans="1:39" ht="14.1" customHeight="1">
      <c r="A22" s="55"/>
      <c r="B22" s="66"/>
      <c r="D22" s="531"/>
      <c r="E22" s="2947"/>
      <c r="F22" s="2947"/>
      <c r="G22" s="2947"/>
      <c r="H22" s="2947"/>
      <c r="I22" s="2947"/>
      <c r="J22" s="2947"/>
      <c r="K22" s="2947"/>
      <c r="L22" s="2947"/>
      <c r="M22" s="2947"/>
      <c r="N22" s="2947"/>
      <c r="O22" s="2947"/>
      <c r="P22" s="2947"/>
      <c r="Q22" s="2947"/>
      <c r="R22" s="2947"/>
      <c r="S22" s="2947"/>
      <c r="T22" s="2947"/>
      <c r="U22" s="2947"/>
      <c r="V22" s="2947"/>
      <c r="W22" s="2947"/>
      <c r="X22" s="2947"/>
      <c r="Y22" s="2947"/>
      <c r="AA22" s="568"/>
      <c r="AB22" s="1849"/>
      <c r="AC22" s="1849"/>
      <c r="AD22" s="1849"/>
      <c r="AE22" s="1849"/>
      <c r="AF22" s="1849"/>
      <c r="AG22" s="1849"/>
      <c r="AH22" s="1849"/>
      <c r="AI22" s="1849"/>
      <c r="AJ22" s="1849"/>
      <c r="AK22" s="1849"/>
      <c r="AL22" s="1849"/>
      <c r="AM22" s="64"/>
    </row>
    <row r="23" spans="1:39" ht="14.1" customHeight="1">
      <c r="A23" s="55"/>
      <c r="B23" s="66"/>
      <c r="D23" s="531"/>
      <c r="E23" s="2947"/>
      <c r="F23" s="2947"/>
      <c r="G23" s="2947"/>
      <c r="H23" s="2947"/>
      <c r="I23" s="2947"/>
      <c r="J23" s="2947"/>
      <c r="K23" s="2947"/>
      <c r="L23" s="2947"/>
      <c r="M23" s="2947"/>
      <c r="N23" s="2947"/>
      <c r="O23" s="2947"/>
      <c r="P23" s="2947"/>
      <c r="Q23" s="2947"/>
      <c r="R23" s="2947"/>
      <c r="S23" s="2947"/>
      <c r="T23" s="2947"/>
      <c r="U23" s="2947"/>
      <c r="V23" s="2947"/>
      <c r="W23" s="2947"/>
      <c r="X23" s="2947"/>
      <c r="Y23" s="2947"/>
      <c r="AA23" s="63"/>
      <c r="AM23" s="60"/>
    </row>
    <row r="24" spans="1:39" ht="14.1" customHeight="1">
      <c r="A24" s="55"/>
      <c r="B24" s="66"/>
      <c r="AA24" s="63"/>
      <c r="AM24" s="60"/>
    </row>
    <row r="25" spans="1:39" ht="14.1" customHeight="1">
      <c r="A25" s="55"/>
      <c r="B25" s="1851" t="s">
        <v>430</v>
      </c>
      <c r="C25" s="1712"/>
      <c r="D25" s="1852" t="s">
        <v>1355</v>
      </c>
      <c r="E25" s="1852"/>
      <c r="F25" s="1852"/>
      <c r="G25" s="1852"/>
      <c r="H25" s="1852"/>
      <c r="I25" s="1852"/>
      <c r="J25" s="1852"/>
      <c r="K25" s="1852"/>
      <c r="L25" s="1852"/>
      <c r="M25" s="1852"/>
      <c r="N25" s="1852"/>
      <c r="O25" s="1852"/>
      <c r="P25" s="1852"/>
      <c r="Q25" s="1852"/>
      <c r="R25" s="1852"/>
      <c r="S25" s="1852"/>
      <c r="T25" s="1852"/>
      <c r="U25" s="1852"/>
      <c r="V25" s="810" t="s">
        <v>99</v>
      </c>
      <c r="W25" s="2130"/>
      <c r="X25" s="2130"/>
      <c r="Y25" s="810" t="s">
        <v>81</v>
      </c>
      <c r="AA25" s="551" t="s">
        <v>487</v>
      </c>
      <c r="AB25" s="1849" t="s">
        <v>1356</v>
      </c>
      <c r="AC25" s="1849"/>
      <c r="AD25" s="1849"/>
      <c r="AE25" s="1849"/>
      <c r="AF25" s="1849"/>
      <c r="AG25" s="1849"/>
      <c r="AH25" s="1849"/>
      <c r="AI25" s="1849"/>
      <c r="AJ25" s="1849"/>
      <c r="AK25" s="1849"/>
      <c r="AL25" s="1849"/>
      <c r="AM25" s="1211"/>
    </row>
    <row r="26" spans="1:39" ht="14.1" customHeight="1">
      <c r="A26" s="55"/>
      <c r="B26" s="61"/>
      <c r="C26" s="55"/>
      <c r="D26" s="531"/>
      <c r="E26" s="577"/>
      <c r="F26" s="577"/>
      <c r="G26" s="577"/>
      <c r="H26" s="577"/>
      <c r="I26" s="577"/>
      <c r="J26" s="79"/>
      <c r="AA26" s="575"/>
      <c r="AB26" s="1849"/>
      <c r="AC26" s="1849"/>
      <c r="AD26" s="1849"/>
      <c r="AE26" s="1849"/>
      <c r="AF26" s="1849"/>
      <c r="AG26" s="1849"/>
      <c r="AH26" s="1849"/>
      <c r="AI26" s="1849"/>
      <c r="AJ26" s="1849"/>
      <c r="AK26" s="1849"/>
      <c r="AL26" s="1849"/>
      <c r="AM26" s="1211"/>
    </row>
    <row r="27" spans="1:39" ht="12" customHeight="1">
      <c r="A27" s="55"/>
      <c r="B27" s="61"/>
      <c r="C27" s="55"/>
      <c r="D27" s="531" t="s">
        <v>580</v>
      </c>
      <c r="E27" s="1852" t="s">
        <v>1357</v>
      </c>
      <c r="F27" s="1852"/>
      <c r="G27" s="1852"/>
      <c r="H27" s="1852"/>
      <c r="I27" s="1852"/>
      <c r="J27" s="1852"/>
      <c r="K27" s="1852"/>
      <c r="L27" s="1852"/>
      <c r="M27" s="1852"/>
      <c r="N27" s="1852"/>
      <c r="O27" s="1852"/>
      <c r="P27" s="1852"/>
      <c r="Q27" s="1852"/>
      <c r="R27" s="1852"/>
      <c r="S27" s="1852"/>
      <c r="T27" s="1852"/>
      <c r="U27" s="1852"/>
      <c r="V27" s="1852"/>
      <c r="W27" s="1852"/>
      <c r="X27" s="1852"/>
      <c r="Y27" s="1852"/>
      <c r="Z27" s="79"/>
      <c r="AA27" s="568"/>
      <c r="AB27" s="1849"/>
      <c r="AC27" s="1849"/>
      <c r="AD27" s="1849"/>
      <c r="AE27" s="1849"/>
      <c r="AF27" s="1849"/>
      <c r="AG27" s="1849"/>
      <c r="AH27" s="1849"/>
      <c r="AI27" s="1849"/>
      <c r="AJ27" s="1849"/>
      <c r="AK27" s="1849"/>
      <c r="AL27" s="1849"/>
      <c r="AM27" s="1211"/>
    </row>
    <row r="28" spans="1:39" ht="14.1" customHeight="1">
      <c r="A28" s="55"/>
      <c r="B28" s="710"/>
      <c r="E28" s="705"/>
      <c r="F28" s="705"/>
      <c r="G28" s="705"/>
      <c r="H28" s="705"/>
      <c r="I28" s="705"/>
      <c r="J28" s="705"/>
      <c r="K28" s="705"/>
      <c r="L28" s="705"/>
      <c r="M28" s="705"/>
      <c r="N28" s="705"/>
      <c r="O28" s="705"/>
      <c r="P28" s="705"/>
      <c r="Q28" s="705"/>
      <c r="R28" s="705"/>
      <c r="S28" s="705"/>
      <c r="T28" s="705"/>
      <c r="U28" s="705"/>
      <c r="V28" s="705"/>
      <c r="W28" s="705"/>
      <c r="X28" s="705"/>
      <c r="Y28" s="705"/>
      <c r="AA28" s="63"/>
      <c r="AM28" s="64"/>
    </row>
    <row r="29" spans="1:39" ht="14.1" customHeight="1">
      <c r="A29" s="55"/>
      <c r="B29" s="61"/>
      <c r="Z29" s="55"/>
      <c r="AA29" s="63"/>
      <c r="AM29" s="64"/>
    </row>
    <row r="30" spans="1:39" ht="14.1" customHeight="1">
      <c r="A30" s="55"/>
      <c r="B30" s="1851" t="s">
        <v>601</v>
      </c>
      <c r="C30" s="1712"/>
      <c r="D30" s="1852" t="s">
        <v>1495</v>
      </c>
      <c r="E30" s="1852"/>
      <c r="F30" s="1852"/>
      <c r="G30" s="1852"/>
      <c r="H30" s="1852"/>
      <c r="I30" s="1852"/>
      <c r="J30" s="1852"/>
      <c r="K30" s="1852"/>
      <c r="L30" s="1852"/>
      <c r="M30" s="1852"/>
      <c r="N30" s="1852"/>
      <c r="O30" s="1852"/>
      <c r="P30" s="1852"/>
      <c r="Q30" s="1852"/>
      <c r="R30" s="1852"/>
      <c r="S30" s="1852"/>
      <c r="T30" s="1852"/>
      <c r="U30" s="1852"/>
      <c r="V30" s="1852"/>
      <c r="W30" s="1852"/>
      <c r="Z30" s="55"/>
      <c r="AA30" s="63"/>
      <c r="AM30" s="64"/>
    </row>
    <row r="31" spans="1:39" ht="14.1" customHeight="1">
      <c r="A31" s="55"/>
      <c r="B31" s="61"/>
      <c r="D31" s="3014" t="s">
        <v>1667</v>
      </c>
      <c r="E31" s="3014"/>
      <c r="F31" s="3014"/>
      <c r="G31" s="3014"/>
      <c r="H31" s="3014"/>
      <c r="I31" s="3014"/>
      <c r="J31" s="3014"/>
      <c r="K31" s="3014"/>
      <c r="L31" s="3014"/>
      <c r="M31" s="3014"/>
      <c r="N31" s="3014"/>
      <c r="O31" s="3014"/>
      <c r="P31" s="3014"/>
      <c r="Q31" s="3014"/>
      <c r="R31" s="3014"/>
      <c r="S31" s="3014"/>
      <c r="T31" s="3014"/>
      <c r="U31" s="3014"/>
      <c r="V31" s="3014"/>
      <c r="W31" s="3014"/>
      <c r="X31" s="3014"/>
      <c r="Y31" s="3014"/>
      <c r="Z31" s="3014"/>
      <c r="AA31" s="3014"/>
      <c r="AB31" s="3014"/>
      <c r="AC31" s="3014"/>
      <c r="AD31" s="3014"/>
      <c r="AE31" s="3014"/>
      <c r="AF31" s="3014"/>
      <c r="AG31" s="3014"/>
      <c r="AH31" s="3014"/>
      <c r="AI31" s="3014"/>
      <c r="AJ31" s="3014"/>
      <c r="AK31" s="3014"/>
      <c r="AL31" s="3014"/>
      <c r="AM31" s="4590"/>
    </row>
    <row r="32" spans="1:39" ht="14.1" customHeight="1">
      <c r="A32" s="55"/>
      <c r="B32" s="710"/>
      <c r="D32" s="1751" t="s">
        <v>131</v>
      </c>
      <c r="E32" s="1752"/>
      <c r="F32" s="1752"/>
      <c r="G32" s="1752"/>
      <c r="H32" s="1753"/>
      <c r="I32" s="1751" t="s">
        <v>0</v>
      </c>
      <c r="J32" s="1752"/>
      <c r="K32" s="1752"/>
      <c r="L32" s="1752"/>
      <c r="M32" s="1752"/>
      <c r="N32" s="1752"/>
      <c r="O32" s="1752"/>
      <c r="P32" s="1752"/>
      <c r="Q32" s="1752"/>
      <c r="R32" s="1752"/>
      <c r="S32" s="1752"/>
      <c r="T32" s="1752"/>
      <c r="U32" s="1752"/>
      <c r="V32" s="1752"/>
      <c r="W32" s="1752"/>
      <c r="X32" s="1752"/>
      <c r="Y32" s="1752"/>
      <c r="Z32" s="1752"/>
      <c r="AA32" s="1752"/>
      <c r="AB32" s="1752"/>
      <c r="AC32" s="1752"/>
      <c r="AD32" s="1752"/>
      <c r="AE32" s="1752"/>
      <c r="AF32" s="1752"/>
      <c r="AG32" s="1752"/>
      <c r="AH32" s="1752"/>
      <c r="AI32" s="1752"/>
      <c r="AJ32" s="1752"/>
      <c r="AK32" s="1752"/>
      <c r="AL32" s="1753"/>
      <c r="AM32" s="60"/>
    </row>
    <row r="33" spans="1:43" ht="18" customHeight="1">
      <c r="B33" s="61"/>
      <c r="C33" s="55"/>
      <c r="D33" s="4591" t="s">
        <v>130</v>
      </c>
      <c r="E33" s="4592"/>
      <c r="F33" s="4593"/>
      <c r="G33" s="4593"/>
      <c r="H33" s="1212" t="s">
        <v>41</v>
      </c>
      <c r="I33" s="613"/>
      <c r="J33" s="1660" t="s">
        <v>551</v>
      </c>
      <c r="K33" s="1660"/>
      <c r="L33" s="718" t="s">
        <v>127</v>
      </c>
      <c r="M33" s="1213"/>
      <c r="N33" s="1660" t="s">
        <v>552</v>
      </c>
      <c r="O33" s="1660"/>
      <c r="P33" s="718" t="s">
        <v>127</v>
      </c>
      <c r="Q33" s="1213"/>
      <c r="R33" s="4594" t="s">
        <v>1358</v>
      </c>
      <c r="S33" s="4594"/>
      <c r="T33" s="4594"/>
      <c r="U33" s="4594"/>
      <c r="V33" s="1213"/>
      <c r="W33" s="4595" t="s">
        <v>1359</v>
      </c>
      <c r="X33" s="4595"/>
      <c r="Y33" s="4595"/>
      <c r="Z33" s="4595"/>
      <c r="AA33" s="4595"/>
      <c r="AB33" s="1213"/>
      <c r="AC33" s="4594" t="s">
        <v>163</v>
      </c>
      <c r="AD33" s="4594"/>
      <c r="AE33" s="4596"/>
      <c r="AF33" s="4597"/>
      <c r="AG33" s="4597"/>
      <c r="AH33" s="4597"/>
      <c r="AI33" s="4597"/>
      <c r="AJ33" s="4597"/>
      <c r="AK33" s="4597"/>
      <c r="AL33" s="1214" t="s">
        <v>17</v>
      </c>
      <c r="AM33" s="60"/>
    </row>
    <row r="34" spans="1:43" ht="18" customHeight="1">
      <c r="B34" s="66"/>
      <c r="D34" s="4598" t="s">
        <v>553</v>
      </c>
      <c r="E34" s="4599"/>
      <c r="F34" s="4600"/>
      <c r="G34" s="4600"/>
      <c r="H34" s="97" t="s">
        <v>41</v>
      </c>
      <c r="I34" s="1215"/>
      <c r="J34" s="1646" t="s">
        <v>551</v>
      </c>
      <c r="K34" s="1646"/>
      <c r="L34" s="536" t="s">
        <v>127</v>
      </c>
      <c r="M34" s="812"/>
      <c r="N34" s="1646" t="s">
        <v>552</v>
      </c>
      <c r="O34" s="1646"/>
      <c r="P34" s="536" t="s">
        <v>127</v>
      </c>
      <c r="Q34" s="812"/>
      <c r="R34" s="2139" t="s">
        <v>1358</v>
      </c>
      <c r="S34" s="2139"/>
      <c r="T34" s="2139"/>
      <c r="U34" s="2139"/>
      <c r="V34" s="812"/>
      <c r="W34" s="4601" t="s">
        <v>1359</v>
      </c>
      <c r="X34" s="4601"/>
      <c r="Y34" s="4601"/>
      <c r="Z34" s="4601"/>
      <c r="AA34" s="4601"/>
      <c r="AB34" s="812"/>
      <c r="AC34" s="2139" t="s">
        <v>163</v>
      </c>
      <c r="AD34" s="2139"/>
      <c r="AE34" s="4602"/>
      <c r="AF34" s="2362"/>
      <c r="AG34" s="2362"/>
      <c r="AH34" s="2362"/>
      <c r="AI34" s="2362"/>
      <c r="AJ34" s="2362"/>
      <c r="AK34" s="2362"/>
      <c r="AL34" s="1216" t="s">
        <v>17</v>
      </c>
      <c r="AM34" s="1206"/>
    </row>
    <row r="35" spans="1:43" ht="18" customHeight="1">
      <c r="A35" s="55"/>
      <c r="B35" s="66"/>
      <c r="D35" s="4598" t="s">
        <v>554</v>
      </c>
      <c r="E35" s="4599"/>
      <c r="F35" s="4600"/>
      <c r="G35" s="4600"/>
      <c r="H35" s="97" t="s">
        <v>41</v>
      </c>
      <c r="I35" s="1215"/>
      <c r="J35" s="1646" t="s">
        <v>551</v>
      </c>
      <c r="K35" s="1646"/>
      <c r="L35" s="536" t="s">
        <v>127</v>
      </c>
      <c r="M35" s="812"/>
      <c r="N35" s="1646" t="s">
        <v>552</v>
      </c>
      <c r="O35" s="1646"/>
      <c r="P35" s="536" t="s">
        <v>127</v>
      </c>
      <c r="Q35" s="812"/>
      <c r="R35" s="2139" t="s">
        <v>1358</v>
      </c>
      <c r="S35" s="2139"/>
      <c r="T35" s="2139"/>
      <c r="U35" s="2139"/>
      <c r="V35" s="812"/>
      <c r="W35" s="4601" t="s">
        <v>1359</v>
      </c>
      <c r="X35" s="4601"/>
      <c r="Y35" s="4601"/>
      <c r="Z35" s="4601"/>
      <c r="AA35" s="4601"/>
      <c r="AB35" s="812"/>
      <c r="AC35" s="2139" t="s">
        <v>163</v>
      </c>
      <c r="AD35" s="2139"/>
      <c r="AE35" s="4602"/>
      <c r="AF35" s="2362"/>
      <c r="AG35" s="2362"/>
      <c r="AH35" s="2362"/>
      <c r="AI35" s="2362"/>
      <c r="AJ35" s="2362"/>
      <c r="AK35" s="2362"/>
      <c r="AL35" s="1216" t="s">
        <v>17</v>
      </c>
      <c r="AM35" s="1206"/>
    </row>
    <row r="36" spans="1:43" ht="18" customHeight="1">
      <c r="A36" s="55"/>
      <c r="B36" s="66"/>
      <c r="D36" s="4598" t="s">
        <v>555</v>
      </c>
      <c r="E36" s="4599"/>
      <c r="F36" s="4600"/>
      <c r="G36" s="4600"/>
      <c r="H36" s="97" t="s">
        <v>41</v>
      </c>
      <c r="I36" s="1215"/>
      <c r="J36" s="1646" t="s">
        <v>551</v>
      </c>
      <c r="K36" s="1646"/>
      <c r="L36" s="536" t="s">
        <v>127</v>
      </c>
      <c r="M36" s="812"/>
      <c r="N36" s="1646" t="s">
        <v>552</v>
      </c>
      <c r="O36" s="1646"/>
      <c r="P36" s="536" t="s">
        <v>127</v>
      </c>
      <c r="Q36" s="812"/>
      <c r="R36" s="2139" t="s">
        <v>1358</v>
      </c>
      <c r="S36" s="2139"/>
      <c r="T36" s="2139"/>
      <c r="U36" s="2139"/>
      <c r="V36" s="812"/>
      <c r="W36" s="4601" t="s">
        <v>1359</v>
      </c>
      <c r="X36" s="4601"/>
      <c r="Y36" s="4601"/>
      <c r="Z36" s="4601"/>
      <c r="AA36" s="4601"/>
      <c r="AB36" s="1217"/>
      <c r="AC36" s="2139" t="s">
        <v>163</v>
      </c>
      <c r="AD36" s="2139"/>
      <c r="AE36" s="4602"/>
      <c r="AF36" s="2362"/>
      <c r="AG36" s="2362"/>
      <c r="AH36" s="2362"/>
      <c r="AI36" s="2362"/>
      <c r="AJ36" s="2362"/>
      <c r="AK36" s="2362"/>
      <c r="AL36" s="1216" t="s">
        <v>17</v>
      </c>
      <c r="AM36" s="1206"/>
    </row>
    <row r="37" spans="1:43" ht="18" customHeight="1">
      <c r="A37" s="55"/>
      <c r="B37" s="66"/>
      <c r="D37" s="4598" t="s">
        <v>556</v>
      </c>
      <c r="E37" s="4599"/>
      <c r="F37" s="4600"/>
      <c r="G37" s="4600"/>
      <c r="H37" s="97" t="s">
        <v>41</v>
      </c>
      <c r="I37" s="1215"/>
      <c r="J37" s="1646" t="s">
        <v>551</v>
      </c>
      <c r="K37" s="1646"/>
      <c r="L37" s="536" t="s">
        <v>127</v>
      </c>
      <c r="M37" s="812"/>
      <c r="N37" s="1646" t="s">
        <v>552</v>
      </c>
      <c r="O37" s="1646"/>
      <c r="P37" s="536" t="s">
        <v>127</v>
      </c>
      <c r="Q37" s="812"/>
      <c r="R37" s="2139" t="s">
        <v>1358</v>
      </c>
      <c r="S37" s="2139"/>
      <c r="T37" s="2139"/>
      <c r="U37" s="2139"/>
      <c r="V37" s="812"/>
      <c r="W37" s="4601" t="s">
        <v>1359</v>
      </c>
      <c r="X37" s="4601"/>
      <c r="Y37" s="4601"/>
      <c r="Z37" s="4601"/>
      <c r="AA37" s="4601"/>
      <c r="AB37" s="1218"/>
      <c r="AC37" s="2139" t="s">
        <v>163</v>
      </c>
      <c r="AD37" s="2139"/>
      <c r="AE37" s="4602"/>
      <c r="AF37" s="2362"/>
      <c r="AG37" s="2362"/>
      <c r="AH37" s="2362"/>
      <c r="AI37" s="2362"/>
      <c r="AJ37" s="2362"/>
      <c r="AK37" s="2362"/>
      <c r="AL37" s="1216" t="s">
        <v>17</v>
      </c>
      <c r="AM37" s="1206"/>
    </row>
    <row r="38" spans="1:43" ht="18" customHeight="1">
      <c r="A38" s="55"/>
      <c r="B38" s="66"/>
      <c r="D38" s="4598" t="s">
        <v>557</v>
      </c>
      <c r="E38" s="4599"/>
      <c r="F38" s="4600"/>
      <c r="G38" s="4600"/>
      <c r="H38" s="97" t="s">
        <v>41</v>
      </c>
      <c r="I38" s="1215"/>
      <c r="J38" s="1646" t="s">
        <v>551</v>
      </c>
      <c r="K38" s="1646"/>
      <c r="L38" s="536" t="s">
        <v>127</v>
      </c>
      <c r="M38" s="812"/>
      <c r="N38" s="1646" t="s">
        <v>552</v>
      </c>
      <c r="O38" s="1646"/>
      <c r="P38" s="536" t="s">
        <v>127</v>
      </c>
      <c r="Q38" s="812"/>
      <c r="R38" s="2139" t="s">
        <v>1358</v>
      </c>
      <c r="S38" s="2139"/>
      <c r="T38" s="2139"/>
      <c r="U38" s="2139"/>
      <c r="V38" s="812"/>
      <c r="W38" s="4601" t="s">
        <v>1359</v>
      </c>
      <c r="X38" s="4601"/>
      <c r="Y38" s="4601"/>
      <c r="Z38" s="4601"/>
      <c r="AA38" s="4601"/>
      <c r="AB38" s="1218"/>
      <c r="AC38" s="2139" t="s">
        <v>163</v>
      </c>
      <c r="AD38" s="2139"/>
      <c r="AE38" s="4602"/>
      <c r="AF38" s="2362"/>
      <c r="AG38" s="2362"/>
      <c r="AH38" s="2362"/>
      <c r="AI38" s="2362"/>
      <c r="AJ38" s="2362"/>
      <c r="AK38" s="2362"/>
      <c r="AL38" s="1216" t="s">
        <v>17</v>
      </c>
      <c r="AM38" s="621"/>
    </row>
    <row r="39" spans="1:43" ht="18" customHeight="1">
      <c r="A39" s="55"/>
      <c r="B39" s="66"/>
      <c r="D39" s="4598" t="s">
        <v>558</v>
      </c>
      <c r="E39" s="4599"/>
      <c r="F39" s="4600"/>
      <c r="G39" s="4600"/>
      <c r="H39" s="97" t="s">
        <v>41</v>
      </c>
      <c r="I39" s="1215"/>
      <c r="J39" s="1646" t="s">
        <v>551</v>
      </c>
      <c r="K39" s="1646"/>
      <c r="L39" s="536" t="s">
        <v>127</v>
      </c>
      <c r="M39" s="812"/>
      <c r="N39" s="1646" t="s">
        <v>552</v>
      </c>
      <c r="O39" s="1646"/>
      <c r="P39" s="536" t="s">
        <v>127</v>
      </c>
      <c r="Q39" s="812"/>
      <c r="R39" s="2139" t="s">
        <v>1358</v>
      </c>
      <c r="S39" s="2139"/>
      <c r="T39" s="2139"/>
      <c r="U39" s="2139"/>
      <c r="V39" s="812"/>
      <c r="W39" s="4601" t="s">
        <v>1359</v>
      </c>
      <c r="X39" s="4601"/>
      <c r="Y39" s="4601"/>
      <c r="Z39" s="4601"/>
      <c r="AA39" s="4601"/>
      <c r="AB39" s="1218"/>
      <c r="AC39" s="2139" t="s">
        <v>163</v>
      </c>
      <c r="AD39" s="2139"/>
      <c r="AE39" s="4602"/>
      <c r="AF39" s="2362"/>
      <c r="AG39" s="2362"/>
      <c r="AH39" s="2362"/>
      <c r="AI39" s="2362"/>
      <c r="AJ39" s="2362"/>
      <c r="AK39" s="2362"/>
      <c r="AL39" s="1216" t="s">
        <v>17</v>
      </c>
      <c r="AM39" s="64"/>
    </row>
    <row r="40" spans="1:43" ht="18" customHeight="1">
      <c r="A40" s="55"/>
      <c r="B40" s="66"/>
      <c r="D40" s="4598" t="s">
        <v>559</v>
      </c>
      <c r="E40" s="4599"/>
      <c r="F40" s="4600"/>
      <c r="G40" s="4600"/>
      <c r="H40" s="97" t="s">
        <v>41</v>
      </c>
      <c r="I40" s="1215"/>
      <c r="J40" s="1646" t="s">
        <v>551</v>
      </c>
      <c r="K40" s="1646"/>
      <c r="L40" s="536" t="s">
        <v>127</v>
      </c>
      <c r="M40" s="812"/>
      <c r="N40" s="1646" t="s">
        <v>552</v>
      </c>
      <c r="O40" s="1646"/>
      <c r="P40" s="536" t="s">
        <v>127</v>
      </c>
      <c r="Q40" s="812"/>
      <c r="R40" s="2139" t="s">
        <v>1358</v>
      </c>
      <c r="S40" s="2139"/>
      <c r="T40" s="2139"/>
      <c r="U40" s="2139"/>
      <c r="V40" s="812"/>
      <c r="W40" s="4601" t="s">
        <v>1359</v>
      </c>
      <c r="X40" s="4601"/>
      <c r="Y40" s="4601"/>
      <c r="Z40" s="4601"/>
      <c r="AA40" s="4601"/>
      <c r="AB40" s="1218"/>
      <c r="AC40" s="2139" t="s">
        <v>163</v>
      </c>
      <c r="AD40" s="2139"/>
      <c r="AE40" s="4602"/>
      <c r="AF40" s="2362"/>
      <c r="AG40" s="2362"/>
      <c r="AH40" s="2362"/>
      <c r="AI40" s="2362"/>
      <c r="AJ40" s="2362"/>
      <c r="AK40" s="2362"/>
      <c r="AL40" s="1216" t="s">
        <v>17</v>
      </c>
      <c r="AM40" s="64"/>
      <c r="AQ40" s="79"/>
    </row>
    <row r="41" spans="1:43" ht="18" customHeight="1">
      <c r="A41" s="55"/>
      <c r="B41" s="61"/>
      <c r="D41" s="4598" t="s">
        <v>560</v>
      </c>
      <c r="E41" s="4599"/>
      <c r="F41" s="4600"/>
      <c r="G41" s="4600"/>
      <c r="H41" s="97" t="s">
        <v>41</v>
      </c>
      <c r="I41" s="1215"/>
      <c r="J41" s="1646" t="s">
        <v>551</v>
      </c>
      <c r="K41" s="1646"/>
      <c r="L41" s="536" t="s">
        <v>127</v>
      </c>
      <c r="M41" s="812"/>
      <c r="N41" s="1646" t="s">
        <v>552</v>
      </c>
      <c r="O41" s="1646"/>
      <c r="P41" s="536" t="s">
        <v>127</v>
      </c>
      <c r="Q41" s="812"/>
      <c r="R41" s="2139" t="s">
        <v>1358</v>
      </c>
      <c r="S41" s="2139"/>
      <c r="T41" s="2139"/>
      <c r="U41" s="2139"/>
      <c r="V41" s="812"/>
      <c r="W41" s="4601" t="s">
        <v>1359</v>
      </c>
      <c r="X41" s="4601"/>
      <c r="Y41" s="4601"/>
      <c r="Z41" s="4601"/>
      <c r="AA41" s="4601"/>
      <c r="AB41" s="1218"/>
      <c r="AC41" s="2139" t="s">
        <v>163</v>
      </c>
      <c r="AD41" s="2139"/>
      <c r="AE41" s="4602"/>
      <c r="AF41" s="2362"/>
      <c r="AG41" s="2362"/>
      <c r="AH41" s="2362"/>
      <c r="AI41" s="2362"/>
      <c r="AJ41" s="2362"/>
      <c r="AK41" s="2362"/>
      <c r="AL41" s="1216" t="s">
        <v>17</v>
      </c>
      <c r="AM41" s="60"/>
    </row>
    <row r="42" spans="1:43" ht="18" customHeight="1">
      <c r="A42" s="55"/>
      <c r="B42" s="61"/>
      <c r="D42" s="4598" t="s">
        <v>561</v>
      </c>
      <c r="E42" s="4599"/>
      <c r="F42" s="4600"/>
      <c r="G42" s="4600"/>
      <c r="H42" s="97" t="s">
        <v>41</v>
      </c>
      <c r="I42" s="1215"/>
      <c r="J42" s="1646" t="s">
        <v>551</v>
      </c>
      <c r="K42" s="1646"/>
      <c r="L42" s="536" t="s">
        <v>127</v>
      </c>
      <c r="M42" s="812"/>
      <c r="N42" s="1646" t="s">
        <v>552</v>
      </c>
      <c r="O42" s="1646"/>
      <c r="P42" s="536" t="s">
        <v>127</v>
      </c>
      <c r="Q42" s="812"/>
      <c r="R42" s="2139" t="s">
        <v>1358</v>
      </c>
      <c r="S42" s="2139"/>
      <c r="T42" s="2139"/>
      <c r="U42" s="2139"/>
      <c r="V42" s="812"/>
      <c r="W42" s="4601" t="s">
        <v>1359</v>
      </c>
      <c r="X42" s="4601"/>
      <c r="Y42" s="4601"/>
      <c r="Z42" s="4601"/>
      <c r="AA42" s="4601"/>
      <c r="AB42" s="812"/>
      <c r="AC42" s="2139" t="s">
        <v>163</v>
      </c>
      <c r="AD42" s="2139"/>
      <c r="AE42" s="4602"/>
      <c r="AF42" s="2362"/>
      <c r="AG42" s="2362"/>
      <c r="AH42" s="2362"/>
      <c r="AI42" s="2362"/>
      <c r="AJ42" s="2362"/>
      <c r="AK42" s="2362"/>
      <c r="AL42" s="1216" t="s">
        <v>17</v>
      </c>
      <c r="AM42" s="60"/>
    </row>
    <row r="43" spans="1:43" ht="18" customHeight="1">
      <c r="A43" s="55"/>
      <c r="B43" s="61"/>
      <c r="D43" s="4598" t="s">
        <v>562</v>
      </c>
      <c r="E43" s="4599"/>
      <c r="F43" s="4600"/>
      <c r="G43" s="4600"/>
      <c r="H43" s="97" t="s">
        <v>41</v>
      </c>
      <c r="I43" s="1215"/>
      <c r="J43" s="1646" t="s">
        <v>551</v>
      </c>
      <c r="K43" s="1646"/>
      <c r="L43" s="536" t="s">
        <v>127</v>
      </c>
      <c r="M43" s="812"/>
      <c r="N43" s="1646" t="s">
        <v>552</v>
      </c>
      <c r="O43" s="1646"/>
      <c r="P43" s="536" t="s">
        <v>127</v>
      </c>
      <c r="Q43" s="812"/>
      <c r="R43" s="2139" t="s">
        <v>1358</v>
      </c>
      <c r="S43" s="2139"/>
      <c r="T43" s="2139"/>
      <c r="U43" s="2139"/>
      <c r="V43" s="812"/>
      <c r="W43" s="4601" t="s">
        <v>1359</v>
      </c>
      <c r="X43" s="4601"/>
      <c r="Y43" s="4601"/>
      <c r="Z43" s="4601"/>
      <c r="AA43" s="4601"/>
      <c r="AB43" s="812"/>
      <c r="AC43" s="2139" t="s">
        <v>163</v>
      </c>
      <c r="AD43" s="2139"/>
      <c r="AE43" s="4602"/>
      <c r="AF43" s="2362"/>
      <c r="AG43" s="2362"/>
      <c r="AH43" s="2362"/>
      <c r="AI43" s="2362"/>
      <c r="AJ43" s="2362"/>
      <c r="AK43" s="2362"/>
      <c r="AL43" s="1216" t="s">
        <v>17</v>
      </c>
      <c r="AM43" s="60"/>
    </row>
    <row r="44" spans="1:43" ht="18" customHeight="1">
      <c r="A44" s="55"/>
      <c r="B44" s="61"/>
      <c r="D44" s="4603" t="s">
        <v>563</v>
      </c>
      <c r="E44" s="4604"/>
      <c r="F44" s="4605"/>
      <c r="G44" s="4605"/>
      <c r="H44" s="93" t="s">
        <v>41</v>
      </c>
      <c r="I44" s="612"/>
      <c r="J44" s="1655" t="s">
        <v>551</v>
      </c>
      <c r="K44" s="1655"/>
      <c r="L44" s="136" t="s">
        <v>127</v>
      </c>
      <c r="M44" s="135"/>
      <c r="N44" s="1655" t="s">
        <v>552</v>
      </c>
      <c r="O44" s="1655"/>
      <c r="P44" s="136" t="s">
        <v>127</v>
      </c>
      <c r="Q44" s="135"/>
      <c r="R44" s="1816" t="s">
        <v>1358</v>
      </c>
      <c r="S44" s="1816"/>
      <c r="T44" s="1816"/>
      <c r="U44" s="1816"/>
      <c r="V44" s="135"/>
      <c r="W44" s="4606" t="s">
        <v>1359</v>
      </c>
      <c r="X44" s="4606"/>
      <c r="Y44" s="4606"/>
      <c r="Z44" s="4606"/>
      <c r="AA44" s="4606"/>
      <c r="AB44" s="135"/>
      <c r="AC44" s="1816" t="s">
        <v>163</v>
      </c>
      <c r="AD44" s="1816"/>
      <c r="AE44" s="4607"/>
      <c r="AF44" s="4608"/>
      <c r="AG44" s="4608"/>
      <c r="AH44" s="4608"/>
      <c r="AI44" s="4608"/>
      <c r="AJ44" s="4608"/>
      <c r="AK44" s="4608"/>
      <c r="AL44" s="1219" t="s">
        <v>17</v>
      </c>
      <c r="AM44" s="60"/>
    </row>
    <row r="45" spans="1:43" ht="14.1" customHeight="1">
      <c r="A45" s="55"/>
      <c r="B45" s="61"/>
      <c r="E45" s="634" t="s">
        <v>150</v>
      </c>
      <c r="F45" s="2212" t="s">
        <v>1496</v>
      </c>
      <c r="G45" s="2212"/>
      <c r="H45" s="2212"/>
      <c r="I45" s="2212"/>
      <c r="J45" s="2212"/>
      <c r="K45" s="2212"/>
      <c r="L45" s="2212"/>
      <c r="M45" s="2212"/>
      <c r="N45" s="2212"/>
      <c r="O45" s="2212"/>
      <c r="P45" s="2212"/>
      <c r="Q45" s="2212"/>
      <c r="R45" s="2212"/>
      <c r="S45" s="2212"/>
      <c r="T45" s="2212"/>
      <c r="U45" s="2212"/>
      <c r="V45" s="2212"/>
      <c r="W45" s="2227"/>
      <c r="X45" s="2227"/>
      <c r="Y45" s="2227"/>
      <c r="AA45" s="4611" t="s">
        <v>150</v>
      </c>
      <c r="AB45" s="4610" t="s">
        <v>1585</v>
      </c>
      <c r="AC45" s="4610"/>
      <c r="AD45" s="4610"/>
      <c r="AE45" s="4610"/>
      <c r="AF45" s="4610"/>
      <c r="AG45" s="4610"/>
      <c r="AH45" s="4610"/>
      <c r="AI45" s="4610"/>
      <c r="AJ45" s="4610"/>
      <c r="AK45" s="4610"/>
      <c r="AL45" s="4610"/>
      <c r="AM45" s="60"/>
    </row>
    <row r="46" spans="1:43" ht="14.1" customHeight="1">
      <c r="A46" s="55"/>
      <c r="B46" s="61"/>
      <c r="AA46" s="4612"/>
      <c r="AB46" s="4610"/>
      <c r="AC46" s="4610"/>
      <c r="AD46" s="4610"/>
      <c r="AE46" s="4610"/>
      <c r="AF46" s="4610"/>
      <c r="AG46" s="4610"/>
      <c r="AH46" s="4610"/>
      <c r="AI46" s="4610"/>
      <c r="AJ46" s="4610"/>
      <c r="AK46" s="4610"/>
      <c r="AL46" s="4610"/>
      <c r="AM46" s="60"/>
    </row>
    <row r="47" spans="1:43" ht="14.1" customHeight="1">
      <c r="A47" s="55"/>
      <c r="B47" s="61"/>
      <c r="D47" s="531" t="s">
        <v>35</v>
      </c>
      <c r="E47" s="1852" t="s">
        <v>1102</v>
      </c>
      <c r="F47" s="1852"/>
      <c r="G47" s="1852"/>
      <c r="H47" s="1852"/>
      <c r="I47" s="1852"/>
      <c r="J47" s="1852"/>
      <c r="K47" s="1852"/>
      <c r="L47" s="1852"/>
      <c r="M47" s="1852"/>
      <c r="N47" s="1852"/>
      <c r="O47" s="1852"/>
      <c r="P47" s="1852"/>
      <c r="Q47" s="1852"/>
      <c r="R47" s="1852"/>
      <c r="S47" s="1852"/>
      <c r="T47" s="1852"/>
      <c r="U47" s="1852"/>
      <c r="V47" s="1852"/>
      <c r="W47" s="1852"/>
      <c r="X47" s="1852"/>
      <c r="Y47" s="1852"/>
      <c r="AA47" s="74"/>
      <c r="AB47" s="4610"/>
      <c r="AC47" s="4610"/>
      <c r="AD47" s="4610"/>
      <c r="AE47" s="4610"/>
      <c r="AF47" s="4610"/>
      <c r="AG47" s="4610"/>
      <c r="AH47" s="4610"/>
      <c r="AI47" s="4610"/>
      <c r="AJ47" s="4610"/>
      <c r="AK47" s="4610"/>
      <c r="AL47" s="4610"/>
      <c r="AM47" s="927"/>
    </row>
    <row r="48" spans="1:43" ht="14.1" customHeight="1">
      <c r="A48" s="55"/>
      <c r="B48" s="66"/>
      <c r="D48" s="531"/>
      <c r="E48" s="55"/>
      <c r="F48" s="55"/>
      <c r="G48" s="55"/>
      <c r="H48" s="55"/>
      <c r="I48" s="55"/>
      <c r="J48" s="55"/>
      <c r="K48" s="55"/>
      <c r="L48" s="55"/>
      <c r="M48" s="55"/>
      <c r="N48" s="55"/>
      <c r="O48" s="55"/>
      <c r="P48" s="55"/>
      <c r="Q48" s="55"/>
      <c r="R48" s="55"/>
      <c r="S48" s="55"/>
      <c r="T48" s="55"/>
      <c r="U48" s="55"/>
      <c r="V48" s="55"/>
      <c r="W48" s="55"/>
      <c r="X48" s="55"/>
      <c r="Y48" s="55"/>
      <c r="AA48" s="63"/>
      <c r="AM48" s="60"/>
    </row>
    <row r="49" spans="1:39" ht="14.1" customHeight="1">
      <c r="A49" s="55"/>
      <c r="B49" s="66"/>
      <c r="D49" s="531" t="s">
        <v>32</v>
      </c>
      <c r="E49" s="1852" t="s">
        <v>1497</v>
      </c>
      <c r="F49" s="1852"/>
      <c r="G49" s="1852"/>
      <c r="H49" s="1852"/>
      <c r="I49" s="1852"/>
      <c r="J49" s="1852"/>
      <c r="K49" s="1852"/>
      <c r="L49" s="1852"/>
      <c r="M49" s="1852"/>
      <c r="N49" s="1852"/>
      <c r="O49" s="1852"/>
      <c r="P49" s="1852"/>
      <c r="Q49" s="1852"/>
      <c r="R49" s="1852"/>
      <c r="S49" s="1852"/>
      <c r="T49" s="1852"/>
      <c r="U49" s="1852"/>
      <c r="V49" s="1852"/>
      <c r="W49" s="1852"/>
      <c r="X49" s="1852"/>
      <c r="AA49" s="551" t="s">
        <v>487</v>
      </c>
      <c r="AB49" s="1849" t="s">
        <v>301</v>
      </c>
      <c r="AC49" s="1849"/>
      <c r="AD49" s="1849"/>
      <c r="AE49" s="1849"/>
      <c r="AF49" s="1849"/>
      <c r="AG49" s="1849"/>
      <c r="AH49" s="1849"/>
      <c r="AI49" s="1849"/>
      <c r="AJ49" s="1849"/>
      <c r="AK49" s="1849"/>
      <c r="AL49" s="1849"/>
      <c r="AM49" s="60"/>
    </row>
    <row r="50" spans="1:39" ht="14.1" customHeight="1">
      <c r="A50" s="55"/>
      <c r="B50" s="66"/>
      <c r="D50" s="632"/>
      <c r="E50" s="632"/>
      <c r="F50" s="632"/>
      <c r="G50" s="632"/>
      <c r="H50" s="632"/>
      <c r="I50" s="632"/>
      <c r="J50" s="632"/>
      <c r="K50" s="632"/>
      <c r="L50" s="632"/>
      <c r="M50" s="632"/>
      <c r="N50" s="632"/>
      <c r="O50" s="632"/>
      <c r="P50" s="632"/>
      <c r="Q50" s="632"/>
      <c r="R50" s="632"/>
      <c r="S50" s="632"/>
      <c r="T50" s="632"/>
      <c r="U50" s="632"/>
      <c r="V50" s="632"/>
      <c r="W50" s="632"/>
      <c r="X50" s="632"/>
      <c r="Y50" s="632"/>
      <c r="AA50" s="1138"/>
      <c r="AB50" s="1849"/>
      <c r="AC50" s="1849"/>
      <c r="AD50" s="1849"/>
      <c r="AE50" s="1849"/>
      <c r="AF50" s="1849"/>
      <c r="AG50" s="1849"/>
      <c r="AH50" s="1849"/>
      <c r="AI50" s="1849"/>
      <c r="AJ50" s="1849"/>
      <c r="AK50" s="1849"/>
      <c r="AL50" s="1849"/>
      <c r="AM50" s="60"/>
    </row>
    <row r="51" spans="1:39" ht="14.1" customHeight="1">
      <c r="A51" s="55"/>
      <c r="B51" s="66"/>
      <c r="AA51" s="63"/>
      <c r="AM51" s="64"/>
    </row>
    <row r="52" spans="1:39" ht="14.1" customHeight="1">
      <c r="A52" s="55"/>
      <c r="B52" s="4419" t="s">
        <v>689</v>
      </c>
      <c r="C52" s="4420"/>
      <c r="D52" s="2216" t="s">
        <v>589</v>
      </c>
      <c r="E52" s="2216"/>
      <c r="F52" s="2216"/>
      <c r="G52" s="2216"/>
      <c r="H52" s="2216"/>
      <c r="I52" s="2216"/>
      <c r="J52" s="2216"/>
      <c r="K52" s="2216"/>
      <c r="L52" s="2216"/>
      <c r="M52" s="2216"/>
      <c r="N52" s="2216"/>
      <c r="O52" s="2216"/>
      <c r="P52" s="2216"/>
      <c r="Q52" s="2216"/>
      <c r="R52" s="2216"/>
      <c r="S52" s="2216"/>
      <c r="T52" s="2216"/>
      <c r="U52" s="2216"/>
      <c r="V52" s="2216"/>
      <c r="W52" s="2216"/>
      <c r="X52" s="2216"/>
      <c r="Y52" s="2216"/>
      <c r="AA52" s="551" t="s">
        <v>15</v>
      </c>
      <c r="AB52" s="4140" t="s">
        <v>1500</v>
      </c>
      <c r="AC52" s="4140"/>
      <c r="AD52" s="4140"/>
      <c r="AE52" s="4140"/>
      <c r="AF52" s="4140"/>
      <c r="AG52" s="4140"/>
      <c r="AH52" s="4140"/>
      <c r="AI52" s="4140"/>
      <c r="AJ52" s="4140"/>
      <c r="AK52" s="4140"/>
      <c r="AL52" s="4140"/>
      <c r="AM52" s="60"/>
    </row>
    <row r="53" spans="1:39" ht="14.1" customHeight="1">
      <c r="A53" s="55"/>
      <c r="B53" s="1164"/>
      <c r="F53" s="55"/>
      <c r="H53" s="55"/>
      <c r="I53" s="55"/>
      <c r="K53" s="55"/>
      <c r="Q53" s="55"/>
      <c r="R53" s="72"/>
      <c r="S53" s="72"/>
      <c r="T53" s="58"/>
      <c r="U53" s="73"/>
      <c r="V53" s="73"/>
      <c r="W53" s="55"/>
      <c r="X53" s="55"/>
      <c r="AA53" s="63"/>
      <c r="AB53" s="116"/>
      <c r="AC53" s="116"/>
      <c r="AD53" s="116"/>
      <c r="AE53" s="116"/>
      <c r="AF53" s="116"/>
      <c r="AG53" s="116"/>
      <c r="AH53" s="116"/>
      <c r="AI53" s="116"/>
      <c r="AJ53" s="116"/>
      <c r="AK53" s="116"/>
      <c r="AL53" s="116"/>
      <c r="AM53" s="60"/>
    </row>
    <row r="54" spans="1:39" ht="14.1" customHeight="1">
      <c r="A54" s="55"/>
      <c r="B54" s="61"/>
      <c r="AA54" s="63"/>
      <c r="AM54" s="64"/>
    </row>
    <row r="55" spans="1:39" ht="14.1" customHeight="1">
      <c r="A55" s="55"/>
      <c r="B55" s="4419" t="s">
        <v>602</v>
      </c>
      <c r="C55" s="4609"/>
      <c r="D55" s="2037" t="s">
        <v>591</v>
      </c>
      <c r="E55" s="2037"/>
      <c r="F55" s="2037"/>
      <c r="G55" s="2037"/>
      <c r="H55" s="2037"/>
      <c r="I55" s="2037"/>
      <c r="J55" s="2037"/>
      <c r="K55" s="2037"/>
      <c r="L55" s="2037"/>
      <c r="M55" s="2037"/>
      <c r="N55" s="2037"/>
      <c r="O55" s="2037"/>
      <c r="P55" s="2037"/>
      <c r="Q55" s="2037"/>
      <c r="R55" s="2037"/>
      <c r="S55" s="2037"/>
      <c r="T55" s="2037"/>
      <c r="U55" s="2037"/>
      <c r="V55" s="2037"/>
      <c r="W55" s="2037"/>
      <c r="X55" s="2037"/>
      <c r="Y55" s="2037"/>
      <c r="AA55" s="63"/>
      <c r="AM55" s="942"/>
    </row>
    <row r="56" spans="1:39" ht="14.1" customHeight="1">
      <c r="A56" s="55"/>
      <c r="B56" s="61"/>
      <c r="C56" s="55" t="s">
        <v>16</v>
      </c>
      <c r="D56" s="2037"/>
      <c r="E56" s="2037"/>
      <c r="F56" s="2037"/>
      <c r="G56" s="2037"/>
      <c r="H56" s="2037"/>
      <c r="I56" s="2037"/>
      <c r="J56" s="2037"/>
      <c r="K56" s="2037"/>
      <c r="L56" s="2037"/>
      <c r="M56" s="2037"/>
      <c r="N56" s="2037"/>
      <c r="O56" s="2037"/>
      <c r="P56" s="2037"/>
      <c r="Q56" s="2037"/>
      <c r="R56" s="2037"/>
      <c r="S56" s="2037"/>
      <c r="T56" s="2037"/>
      <c r="U56" s="2037"/>
      <c r="V56" s="2037"/>
      <c r="W56" s="2037"/>
      <c r="X56" s="2037"/>
      <c r="Y56" s="2037"/>
      <c r="AA56" s="63"/>
      <c r="AM56" s="942"/>
    </row>
    <row r="57" spans="1:39" ht="14.1" customHeight="1">
      <c r="A57" s="55"/>
      <c r="B57" s="61"/>
      <c r="C57" s="54" t="s">
        <v>16</v>
      </c>
      <c r="D57" s="2037"/>
      <c r="E57" s="2037"/>
      <c r="F57" s="2037"/>
      <c r="G57" s="2037"/>
      <c r="H57" s="2037"/>
      <c r="I57" s="2037"/>
      <c r="J57" s="2037"/>
      <c r="K57" s="2037"/>
      <c r="L57" s="2037"/>
      <c r="M57" s="2037"/>
      <c r="N57" s="2037"/>
      <c r="O57" s="2037"/>
      <c r="P57" s="2037"/>
      <c r="Q57" s="2037"/>
      <c r="R57" s="2037"/>
      <c r="S57" s="2037"/>
      <c r="T57" s="2037"/>
      <c r="U57" s="2037"/>
      <c r="V57" s="2037"/>
      <c r="W57" s="2037"/>
      <c r="X57" s="2037"/>
      <c r="Y57" s="2037"/>
      <c r="AA57" s="63"/>
      <c r="AM57" s="942"/>
    </row>
    <row r="58" spans="1:39" ht="14.1" customHeight="1">
      <c r="A58" s="55"/>
      <c r="B58" s="66"/>
      <c r="AA58" s="63"/>
      <c r="AM58" s="942"/>
    </row>
    <row r="59" spans="1:39" ht="5.25" customHeight="1" thickBot="1">
      <c r="B59" s="623"/>
      <c r="C59" s="127"/>
      <c r="D59" s="128"/>
      <c r="E59" s="128"/>
      <c r="F59" s="1220"/>
      <c r="G59" s="1220"/>
      <c r="H59" s="1220"/>
      <c r="I59" s="1220"/>
      <c r="J59" s="1220"/>
      <c r="K59" s="1220"/>
      <c r="L59" s="1220"/>
      <c r="M59" s="1220"/>
      <c r="N59" s="1220"/>
      <c r="O59" s="1220"/>
      <c r="P59" s="128"/>
      <c r="Q59" s="128"/>
      <c r="R59" s="128"/>
      <c r="S59" s="1221"/>
      <c r="T59" s="128"/>
      <c r="U59" s="128"/>
      <c r="V59" s="1222"/>
      <c r="W59" s="128"/>
      <c r="X59" s="128"/>
      <c r="Y59" s="128"/>
      <c r="Z59" s="128"/>
      <c r="AA59" s="624"/>
      <c r="AB59" s="128"/>
      <c r="AC59" s="128"/>
      <c r="AD59" s="128"/>
      <c r="AE59" s="128"/>
      <c r="AF59" s="128"/>
      <c r="AG59" s="128"/>
      <c r="AH59" s="128"/>
      <c r="AI59" s="128"/>
      <c r="AJ59" s="128"/>
      <c r="AK59" s="128"/>
      <c r="AL59" s="128"/>
      <c r="AM59" s="783"/>
    </row>
  </sheetData>
  <sheetProtection algorithmName="SHA-512" hashValue="3VwiKsfDm10DV206MlySkwYKUhuEfkmVAwo73joqeZV95INd9iy/4kaxC+/sgVl58pJ4FznLQ5mQ2qs8WEfFAg==" saltValue="GV+WQw0tkjIboeeUxf/lUQ==" spinCount="100000" sheet="1" objects="1" scenarios="1"/>
  <mergeCells count="150">
    <mergeCell ref="B52:C52"/>
    <mergeCell ref="D52:Y52"/>
    <mergeCell ref="B55:C55"/>
    <mergeCell ref="D55:Y57"/>
    <mergeCell ref="AB52:AL52"/>
    <mergeCell ref="F45:Y45"/>
    <mergeCell ref="E47:Y47"/>
    <mergeCell ref="E49:X49"/>
    <mergeCell ref="AB49:AL50"/>
    <mergeCell ref="AB45:AL47"/>
    <mergeCell ref="AA45:AA46"/>
    <mergeCell ref="AC43:AE43"/>
    <mergeCell ref="AF43:AK43"/>
    <mergeCell ref="D44:E44"/>
    <mergeCell ref="F44:G44"/>
    <mergeCell ref="J44:K44"/>
    <mergeCell ref="N44:O44"/>
    <mergeCell ref="R44:U44"/>
    <mergeCell ref="W44:AA44"/>
    <mergeCell ref="AC44:AE44"/>
    <mergeCell ref="AF44:AK44"/>
    <mergeCell ref="D43:E43"/>
    <mergeCell ref="F43:G43"/>
    <mergeCell ref="J43:K43"/>
    <mergeCell ref="N43:O43"/>
    <mergeCell ref="R43:U43"/>
    <mergeCell ref="W43:AA43"/>
    <mergeCell ref="AC41:AE41"/>
    <mergeCell ref="AF41:AK41"/>
    <mergeCell ref="D42:E42"/>
    <mergeCell ref="F42:G42"/>
    <mergeCell ref="J42:K42"/>
    <mergeCell ref="N42:O42"/>
    <mergeCell ref="R42:U42"/>
    <mergeCell ref="W42:AA42"/>
    <mergeCell ref="AC42:AE42"/>
    <mergeCell ref="AF42:AK42"/>
    <mergeCell ref="D41:E41"/>
    <mergeCell ref="F41:G41"/>
    <mergeCell ref="J41:K41"/>
    <mergeCell ref="N41:O41"/>
    <mergeCell ref="R41:U41"/>
    <mergeCell ref="W41:AA41"/>
    <mergeCell ref="AC39:AE39"/>
    <mergeCell ref="AF39:AK39"/>
    <mergeCell ref="D40:E40"/>
    <mergeCell ref="F40:G40"/>
    <mergeCell ref="J40:K40"/>
    <mergeCell ref="N40:O40"/>
    <mergeCell ref="R40:U40"/>
    <mergeCell ref="W40:AA40"/>
    <mergeCell ref="AC40:AE40"/>
    <mergeCell ref="AF40:AK40"/>
    <mergeCell ref="D39:E39"/>
    <mergeCell ref="F39:G39"/>
    <mergeCell ref="J39:K39"/>
    <mergeCell ref="N39:O39"/>
    <mergeCell ref="R39:U39"/>
    <mergeCell ref="W39:AA39"/>
    <mergeCell ref="AC37:AE37"/>
    <mergeCell ref="AF37:AK37"/>
    <mergeCell ref="D38:E38"/>
    <mergeCell ref="F38:G38"/>
    <mergeCell ref="J38:K38"/>
    <mergeCell ref="N38:O38"/>
    <mergeCell ref="R38:U38"/>
    <mergeCell ref="W38:AA38"/>
    <mergeCell ref="AC38:AE38"/>
    <mergeCell ref="AF38:AK38"/>
    <mergeCell ref="D37:E37"/>
    <mergeCell ref="F37:G37"/>
    <mergeCell ref="J37:K37"/>
    <mergeCell ref="N37:O37"/>
    <mergeCell ref="R37:U37"/>
    <mergeCell ref="W37:AA37"/>
    <mergeCell ref="D36:E36"/>
    <mergeCell ref="F36:G36"/>
    <mergeCell ref="J36:K36"/>
    <mergeCell ref="N36:O36"/>
    <mergeCell ref="R36:U36"/>
    <mergeCell ref="W36:AA36"/>
    <mergeCell ref="AC36:AE36"/>
    <mergeCell ref="AF36:AK36"/>
    <mergeCell ref="D35:E35"/>
    <mergeCell ref="F35:G35"/>
    <mergeCell ref="J35:K35"/>
    <mergeCell ref="N35:O35"/>
    <mergeCell ref="R35:U35"/>
    <mergeCell ref="W35:AA35"/>
    <mergeCell ref="D34:E34"/>
    <mergeCell ref="F34:G34"/>
    <mergeCell ref="J34:K34"/>
    <mergeCell ref="N34:O34"/>
    <mergeCell ref="R34:U34"/>
    <mergeCell ref="W34:AA34"/>
    <mergeCell ref="AC34:AE34"/>
    <mergeCell ref="AF34:AK34"/>
    <mergeCell ref="AC35:AE35"/>
    <mergeCell ref="AF35:AK35"/>
    <mergeCell ref="D31:AM31"/>
    <mergeCell ref="D32:H32"/>
    <mergeCell ref="I32:AL32"/>
    <mergeCell ref="D33:E33"/>
    <mergeCell ref="F33:G33"/>
    <mergeCell ref="J33:K33"/>
    <mergeCell ref="N33:O33"/>
    <mergeCell ref="R33:U33"/>
    <mergeCell ref="W33:AA33"/>
    <mergeCell ref="AC33:AE33"/>
    <mergeCell ref="AF33:AK33"/>
    <mergeCell ref="B25:C25"/>
    <mergeCell ref="D25:U25"/>
    <mergeCell ref="W25:X25"/>
    <mergeCell ref="AB25:AL27"/>
    <mergeCell ref="E27:Y27"/>
    <mergeCell ref="B30:C30"/>
    <mergeCell ref="D30:W30"/>
    <mergeCell ref="B17:C17"/>
    <mergeCell ref="D17:R17"/>
    <mergeCell ref="W17:X17"/>
    <mergeCell ref="E19:Y19"/>
    <mergeCell ref="AB17:AL18"/>
    <mergeCell ref="E21:I21"/>
    <mergeCell ref="AB19:AL20"/>
    <mergeCell ref="E22:Y23"/>
    <mergeCell ref="AB21:AL22"/>
    <mergeCell ref="B14:C14"/>
    <mergeCell ref="D14:X14"/>
    <mergeCell ref="AB14:AL15"/>
    <mergeCell ref="G15:K15"/>
    <mergeCell ref="L15:N15"/>
    <mergeCell ref="G7:K7"/>
    <mergeCell ref="L7:N7"/>
    <mergeCell ref="AB7:AL7"/>
    <mergeCell ref="E9:X9"/>
    <mergeCell ref="AB9:AL11"/>
    <mergeCell ref="E10:F10"/>
    <mergeCell ref="G10:N10"/>
    <mergeCell ref="P10:Q10"/>
    <mergeCell ref="R10:Y10"/>
    <mergeCell ref="B5:C5"/>
    <mergeCell ref="D5:X5"/>
    <mergeCell ref="B6:C6"/>
    <mergeCell ref="D6:X6"/>
    <mergeCell ref="AB6:AL6"/>
    <mergeCell ref="A1:AM1"/>
    <mergeCell ref="B3:Z3"/>
    <mergeCell ref="AA3:AM3"/>
    <mergeCell ref="B12:C12"/>
    <mergeCell ref="D12:X12"/>
  </mergeCells>
  <phoneticPr fontId="4"/>
  <conditionalFormatting sqref="E22 F33:G44 AF33:AF44">
    <cfRule type="containsBlanks" dxfId="16" priority="4">
      <formula>LEN(TRIM(E22))=0</formula>
    </cfRule>
  </conditionalFormatting>
  <conditionalFormatting sqref="G10">
    <cfRule type="containsBlanks" dxfId="15" priority="6">
      <formula>LEN(TRIM(G10))=0</formula>
    </cfRule>
  </conditionalFormatting>
  <conditionalFormatting sqref="L7:N7 P7 R7 R10">
    <cfRule type="containsBlanks" dxfId="14" priority="8">
      <formula>LEN(TRIM(L7))=0</formula>
    </cfRule>
  </conditionalFormatting>
  <conditionalFormatting sqref="L15:N15 P15 R15">
    <cfRule type="containsBlanks" dxfId="13" priority="7">
      <formula>LEN(TRIM(L15))=0</formula>
    </cfRule>
  </conditionalFormatting>
  <conditionalFormatting sqref="W17:X17">
    <cfRule type="containsBlanks" dxfId="12" priority="3">
      <formula>LEN(TRIM(W17))=0</formula>
    </cfRule>
  </conditionalFormatting>
  <conditionalFormatting sqref="W25:X25">
    <cfRule type="containsBlanks" dxfId="11" priority="5">
      <formula>LEN(TRIM(W25))=0</formula>
    </cfRule>
  </conditionalFormatting>
  <printOptions horizontalCentered="1"/>
  <pageMargins left="0.70866141732283472" right="0.31496062992125984" top="0.39370078740157483" bottom="0.39370078740157483" header="0.51181102362204722" footer="0.51181102362204722"/>
  <pageSetup paperSize="9" fitToWidth="0" fitToHeight="0" orientation="portrait" cellComments="asDisplayed"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185796" r:id="rId4" name="Check Box 4">
              <controlPr defaultSize="0" autoFill="0" autoLine="0" autoPict="0">
                <anchor moveWithCells="1">
                  <from>
                    <xdr:col>18</xdr:col>
                    <xdr:colOff>0</xdr:colOff>
                    <xdr:row>48</xdr:row>
                    <xdr:rowOff>133350</xdr:rowOff>
                  </from>
                  <to>
                    <xdr:col>21</xdr:col>
                    <xdr:colOff>133350</xdr:colOff>
                    <xdr:row>50</xdr:row>
                    <xdr:rowOff>0</xdr:rowOff>
                  </to>
                </anchor>
              </controlPr>
            </control>
          </mc:Choice>
        </mc:AlternateContent>
        <mc:AlternateContent xmlns:mc="http://schemas.openxmlformats.org/markup-compatibility/2006">
          <mc:Choice Requires="x14">
            <control shapeId="1185797" r:id="rId5" name="Check Box 5">
              <controlPr defaultSize="0" autoFill="0" autoLine="0" autoPict="0">
                <anchor moveWithCells="1">
                  <from>
                    <xdr:col>21</xdr:col>
                    <xdr:colOff>9525</xdr:colOff>
                    <xdr:row>48</xdr:row>
                    <xdr:rowOff>133350</xdr:rowOff>
                  </from>
                  <to>
                    <xdr:col>24</xdr:col>
                    <xdr:colOff>152400</xdr:colOff>
                    <xdr:row>50</xdr:row>
                    <xdr:rowOff>0</xdr:rowOff>
                  </to>
                </anchor>
              </controlPr>
            </control>
          </mc:Choice>
        </mc:AlternateContent>
        <mc:AlternateContent xmlns:mc="http://schemas.openxmlformats.org/markup-compatibility/2006">
          <mc:Choice Requires="x14">
            <control shapeId="1185798" r:id="rId6" name="Check Box 6">
              <controlPr defaultSize="0" autoFill="0" autoLine="0" autoPict="0">
                <anchor moveWithCells="1">
                  <from>
                    <xdr:col>18</xdr:col>
                    <xdr:colOff>0</xdr:colOff>
                    <xdr:row>17</xdr:row>
                    <xdr:rowOff>142875</xdr:rowOff>
                  </from>
                  <to>
                    <xdr:col>21</xdr:col>
                    <xdr:colOff>133350</xdr:colOff>
                    <xdr:row>19</xdr:row>
                    <xdr:rowOff>9525</xdr:rowOff>
                  </to>
                </anchor>
              </controlPr>
            </control>
          </mc:Choice>
        </mc:AlternateContent>
        <mc:AlternateContent xmlns:mc="http://schemas.openxmlformats.org/markup-compatibility/2006">
          <mc:Choice Requires="x14">
            <control shapeId="1185799" r:id="rId7" name="Check Box 7">
              <controlPr defaultSize="0" autoFill="0" autoLine="0" autoPict="0">
                <anchor moveWithCells="1">
                  <from>
                    <xdr:col>21</xdr:col>
                    <xdr:colOff>9525</xdr:colOff>
                    <xdr:row>17</xdr:row>
                    <xdr:rowOff>142875</xdr:rowOff>
                  </from>
                  <to>
                    <xdr:col>24</xdr:col>
                    <xdr:colOff>152400</xdr:colOff>
                    <xdr:row>19</xdr:row>
                    <xdr:rowOff>9525</xdr:rowOff>
                  </to>
                </anchor>
              </controlPr>
            </control>
          </mc:Choice>
        </mc:AlternateContent>
        <mc:AlternateContent xmlns:mc="http://schemas.openxmlformats.org/markup-compatibility/2006">
          <mc:Choice Requires="x14">
            <control shapeId="1185807" r:id="rId8" name="Check Box 15">
              <controlPr defaultSize="0" autoFill="0" autoLine="0" autoPict="0">
                <anchor moveWithCells="1">
                  <from>
                    <xdr:col>18</xdr:col>
                    <xdr:colOff>28575</xdr:colOff>
                    <xdr:row>27</xdr:row>
                    <xdr:rowOff>19050</xdr:rowOff>
                  </from>
                  <to>
                    <xdr:col>21</xdr:col>
                    <xdr:colOff>152400</xdr:colOff>
                    <xdr:row>28</xdr:row>
                    <xdr:rowOff>19050</xdr:rowOff>
                  </to>
                </anchor>
              </controlPr>
            </control>
          </mc:Choice>
        </mc:AlternateContent>
        <mc:AlternateContent xmlns:mc="http://schemas.openxmlformats.org/markup-compatibility/2006">
          <mc:Choice Requires="x14">
            <control shapeId="1185808" r:id="rId9" name="Check Box 16">
              <controlPr defaultSize="0" autoFill="0" autoLine="0" autoPict="0">
                <anchor moveWithCells="1">
                  <from>
                    <xdr:col>21</xdr:col>
                    <xdr:colOff>76200</xdr:colOff>
                    <xdr:row>26</xdr:row>
                    <xdr:rowOff>142875</xdr:rowOff>
                  </from>
                  <to>
                    <xdr:col>26</xdr:col>
                    <xdr:colOff>9525</xdr:colOff>
                    <xdr:row>28</xdr:row>
                    <xdr:rowOff>28575</xdr:rowOff>
                  </to>
                </anchor>
              </controlPr>
            </control>
          </mc:Choice>
        </mc:AlternateContent>
        <mc:AlternateContent xmlns:mc="http://schemas.openxmlformats.org/markup-compatibility/2006">
          <mc:Choice Requires="x14">
            <control shapeId="1185809" r:id="rId10" name="Check Box 17">
              <controlPr defaultSize="0" autoFill="0" autoLine="0" autoPict="0">
                <anchor moveWithCells="1">
                  <from>
                    <xdr:col>14</xdr:col>
                    <xdr:colOff>171450</xdr:colOff>
                    <xdr:row>27</xdr:row>
                    <xdr:rowOff>19050</xdr:rowOff>
                  </from>
                  <to>
                    <xdr:col>18</xdr:col>
                    <xdr:colOff>114300</xdr:colOff>
                    <xdr:row>28</xdr:row>
                    <xdr:rowOff>19050</xdr:rowOff>
                  </to>
                </anchor>
              </controlPr>
            </control>
          </mc:Choice>
        </mc:AlternateContent>
        <mc:AlternateContent xmlns:mc="http://schemas.openxmlformats.org/markup-compatibility/2006">
          <mc:Choice Requires="x14">
            <control shapeId="1185812" r:id="rId11" name="Check Box 5">
              <controlPr defaultSize="0" autoFill="0" autoLine="0" autoPict="0">
                <anchor moveWithCells="1">
                  <from>
                    <xdr:col>3</xdr:col>
                    <xdr:colOff>28575</xdr:colOff>
                    <xdr:row>6</xdr:row>
                    <xdr:rowOff>0</xdr:rowOff>
                  </from>
                  <to>
                    <xdr:col>5</xdr:col>
                    <xdr:colOff>152400</xdr:colOff>
                    <xdr:row>7</xdr:row>
                    <xdr:rowOff>38100</xdr:rowOff>
                  </to>
                </anchor>
              </controlPr>
            </control>
          </mc:Choice>
        </mc:AlternateContent>
        <mc:AlternateContent xmlns:mc="http://schemas.openxmlformats.org/markup-compatibility/2006">
          <mc:Choice Requires="x14">
            <control shapeId="1185813" r:id="rId12" name="Check Box 6">
              <controlPr defaultSize="0" autoFill="0" autoLine="0" autoPict="0">
                <anchor moveWithCells="1">
                  <from>
                    <xdr:col>21</xdr:col>
                    <xdr:colOff>47625</xdr:colOff>
                    <xdr:row>6</xdr:row>
                    <xdr:rowOff>0</xdr:rowOff>
                  </from>
                  <to>
                    <xdr:col>25</xdr:col>
                    <xdr:colOff>0</xdr:colOff>
                    <xdr:row>7</xdr:row>
                    <xdr:rowOff>0</xdr:rowOff>
                  </to>
                </anchor>
              </controlPr>
            </control>
          </mc:Choice>
        </mc:AlternateContent>
        <mc:AlternateContent xmlns:mc="http://schemas.openxmlformats.org/markup-compatibility/2006">
          <mc:Choice Requires="x14">
            <control shapeId="1185814" r:id="rId13" name="Check Box 22">
              <controlPr defaultSize="0" autoFill="0" autoLine="0" autoPict="0">
                <anchor moveWithCells="1">
                  <from>
                    <xdr:col>3</xdr:col>
                    <xdr:colOff>28575</xdr:colOff>
                    <xdr:row>14</xdr:row>
                    <xdr:rowOff>0</xdr:rowOff>
                  </from>
                  <to>
                    <xdr:col>5</xdr:col>
                    <xdr:colOff>152400</xdr:colOff>
                    <xdr:row>15</xdr:row>
                    <xdr:rowOff>38100</xdr:rowOff>
                  </to>
                </anchor>
              </controlPr>
            </control>
          </mc:Choice>
        </mc:AlternateContent>
        <mc:AlternateContent xmlns:mc="http://schemas.openxmlformats.org/markup-compatibility/2006">
          <mc:Choice Requires="x14">
            <control shapeId="1185815" r:id="rId14" name="Check Box 23">
              <controlPr defaultSize="0" autoFill="0" autoLine="0" autoPict="0">
                <anchor moveWithCells="1">
                  <from>
                    <xdr:col>21</xdr:col>
                    <xdr:colOff>47625</xdr:colOff>
                    <xdr:row>14</xdr:row>
                    <xdr:rowOff>0</xdr:rowOff>
                  </from>
                  <to>
                    <xdr:col>25</xdr:col>
                    <xdr:colOff>0</xdr:colOff>
                    <xdr:row>15</xdr:row>
                    <xdr:rowOff>0</xdr:rowOff>
                  </to>
                </anchor>
              </controlPr>
            </control>
          </mc:Choice>
        </mc:AlternateContent>
        <mc:AlternateContent xmlns:mc="http://schemas.openxmlformats.org/markup-compatibility/2006">
          <mc:Choice Requires="x14">
            <control shapeId="1185816" r:id="rId15" name="Check Box 24">
              <controlPr defaultSize="0" autoFill="0" autoLine="0" autoPict="0">
                <anchor moveWithCells="1">
                  <from>
                    <xdr:col>18</xdr:col>
                    <xdr:colOff>0</xdr:colOff>
                    <xdr:row>10</xdr:row>
                    <xdr:rowOff>161925</xdr:rowOff>
                  </from>
                  <to>
                    <xdr:col>21</xdr:col>
                    <xdr:colOff>133350</xdr:colOff>
                    <xdr:row>12</xdr:row>
                    <xdr:rowOff>28575</xdr:rowOff>
                  </to>
                </anchor>
              </controlPr>
            </control>
          </mc:Choice>
        </mc:AlternateContent>
        <mc:AlternateContent xmlns:mc="http://schemas.openxmlformats.org/markup-compatibility/2006">
          <mc:Choice Requires="x14">
            <control shapeId="1185817" r:id="rId16" name="Check Box 25">
              <controlPr defaultSize="0" autoFill="0" autoLine="0" autoPict="0">
                <anchor moveWithCells="1">
                  <from>
                    <xdr:col>21</xdr:col>
                    <xdr:colOff>9525</xdr:colOff>
                    <xdr:row>10</xdr:row>
                    <xdr:rowOff>161925</xdr:rowOff>
                  </from>
                  <to>
                    <xdr:col>24</xdr:col>
                    <xdr:colOff>152400</xdr:colOff>
                    <xdr:row>12</xdr:row>
                    <xdr:rowOff>28575</xdr:rowOff>
                  </to>
                </anchor>
              </controlPr>
            </control>
          </mc:Choice>
        </mc:AlternateContent>
        <mc:AlternateContent xmlns:mc="http://schemas.openxmlformats.org/markup-compatibility/2006">
          <mc:Choice Requires="x14">
            <control shapeId="1185818" r:id="rId17" name="Check Box 26">
              <controlPr defaultSize="0" autoFill="0" autoLine="0" autoPict="0">
                <anchor moveWithCells="1">
                  <from>
                    <xdr:col>18</xdr:col>
                    <xdr:colOff>0</xdr:colOff>
                    <xdr:row>45</xdr:row>
                    <xdr:rowOff>133350</xdr:rowOff>
                  </from>
                  <to>
                    <xdr:col>21</xdr:col>
                    <xdr:colOff>133350</xdr:colOff>
                    <xdr:row>47</xdr:row>
                    <xdr:rowOff>9525</xdr:rowOff>
                  </to>
                </anchor>
              </controlPr>
            </control>
          </mc:Choice>
        </mc:AlternateContent>
        <mc:AlternateContent xmlns:mc="http://schemas.openxmlformats.org/markup-compatibility/2006">
          <mc:Choice Requires="x14">
            <control shapeId="1185819" r:id="rId18" name="Check Box 27">
              <controlPr defaultSize="0" autoFill="0" autoLine="0" autoPict="0">
                <anchor moveWithCells="1">
                  <from>
                    <xdr:col>21</xdr:col>
                    <xdr:colOff>9525</xdr:colOff>
                    <xdr:row>45</xdr:row>
                    <xdr:rowOff>133350</xdr:rowOff>
                  </from>
                  <to>
                    <xdr:col>24</xdr:col>
                    <xdr:colOff>152400</xdr:colOff>
                    <xdr:row>47</xdr:row>
                    <xdr:rowOff>9525</xdr:rowOff>
                  </to>
                </anchor>
              </controlPr>
            </control>
          </mc:Choice>
        </mc:AlternateContent>
        <mc:AlternateContent xmlns:mc="http://schemas.openxmlformats.org/markup-compatibility/2006">
          <mc:Choice Requires="x14">
            <control shapeId="1185820" r:id="rId19" name="Check Box 10">
              <controlPr defaultSize="0" autoFill="0" autoLine="0" autoPict="0">
                <anchor moveWithCells="1">
                  <from>
                    <xdr:col>7</xdr:col>
                    <xdr:colOff>171450</xdr:colOff>
                    <xdr:row>32</xdr:row>
                    <xdr:rowOff>9525</xdr:rowOff>
                  </from>
                  <to>
                    <xdr:col>9</xdr:col>
                    <xdr:colOff>9525</xdr:colOff>
                    <xdr:row>32</xdr:row>
                    <xdr:rowOff>200025</xdr:rowOff>
                  </to>
                </anchor>
              </controlPr>
            </control>
          </mc:Choice>
        </mc:AlternateContent>
        <mc:AlternateContent xmlns:mc="http://schemas.openxmlformats.org/markup-compatibility/2006">
          <mc:Choice Requires="x14">
            <control shapeId="1185821" r:id="rId20" name="Check Box 64">
              <controlPr defaultSize="0" autoFill="0" autoLine="0" autoPict="0">
                <anchor moveWithCells="1">
                  <from>
                    <xdr:col>12</xdr:col>
                    <xdr:colOff>0</xdr:colOff>
                    <xdr:row>32</xdr:row>
                    <xdr:rowOff>19050</xdr:rowOff>
                  </from>
                  <to>
                    <xdr:col>13</xdr:col>
                    <xdr:colOff>19050</xdr:colOff>
                    <xdr:row>33</xdr:row>
                    <xdr:rowOff>0</xdr:rowOff>
                  </to>
                </anchor>
              </controlPr>
            </control>
          </mc:Choice>
        </mc:AlternateContent>
        <mc:AlternateContent xmlns:mc="http://schemas.openxmlformats.org/markup-compatibility/2006">
          <mc:Choice Requires="x14">
            <control shapeId="1185822" r:id="rId21" name="Check Box 65">
              <controlPr defaultSize="0" autoFill="0" autoLine="0" autoPict="0">
                <anchor moveWithCells="1">
                  <from>
                    <xdr:col>16</xdr:col>
                    <xdr:colOff>0</xdr:colOff>
                    <xdr:row>32</xdr:row>
                    <xdr:rowOff>19050</xdr:rowOff>
                  </from>
                  <to>
                    <xdr:col>17</xdr:col>
                    <xdr:colOff>19050</xdr:colOff>
                    <xdr:row>33</xdr:row>
                    <xdr:rowOff>0</xdr:rowOff>
                  </to>
                </anchor>
              </controlPr>
            </control>
          </mc:Choice>
        </mc:AlternateContent>
        <mc:AlternateContent xmlns:mc="http://schemas.openxmlformats.org/markup-compatibility/2006">
          <mc:Choice Requires="x14">
            <control shapeId="1185823" r:id="rId22" name="Check Box 66">
              <controlPr defaultSize="0" autoFill="0" autoLine="0" autoPict="0">
                <anchor moveWithCells="1">
                  <from>
                    <xdr:col>7</xdr:col>
                    <xdr:colOff>171450</xdr:colOff>
                    <xdr:row>33</xdr:row>
                    <xdr:rowOff>9525</xdr:rowOff>
                  </from>
                  <to>
                    <xdr:col>9</xdr:col>
                    <xdr:colOff>9525</xdr:colOff>
                    <xdr:row>33</xdr:row>
                    <xdr:rowOff>200025</xdr:rowOff>
                  </to>
                </anchor>
              </controlPr>
            </control>
          </mc:Choice>
        </mc:AlternateContent>
        <mc:AlternateContent xmlns:mc="http://schemas.openxmlformats.org/markup-compatibility/2006">
          <mc:Choice Requires="x14">
            <control shapeId="1185824" r:id="rId23" name="Check Box 67">
              <controlPr defaultSize="0" autoFill="0" autoLine="0" autoPict="0">
                <anchor moveWithCells="1">
                  <from>
                    <xdr:col>12</xdr:col>
                    <xdr:colOff>0</xdr:colOff>
                    <xdr:row>33</xdr:row>
                    <xdr:rowOff>19050</xdr:rowOff>
                  </from>
                  <to>
                    <xdr:col>13</xdr:col>
                    <xdr:colOff>19050</xdr:colOff>
                    <xdr:row>34</xdr:row>
                    <xdr:rowOff>0</xdr:rowOff>
                  </to>
                </anchor>
              </controlPr>
            </control>
          </mc:Choice>
        </mc:AlternateContent>
        <mc:AlternateContent xmlns:mc="http://schemas.openxmlformats.org/markup-compatibility/2006">
          <mc:Choice Requires="x14">
            <control shapeId="1185825" r:id="rId24" name="Check Box 68">
              <controlPr defaultSize="0" autoFill="0" autoLine="0" autoPict="0">
                <anchor moveWithCells="1">
                  <from>
                    <xdr:col>16</xdr:col>
                    <xdr:colOff>0</xdr:colOff>
                    <xdr:row>33</xdr:row>
                    <xdr:rowOff>19050</xdr:rowOff>
                  </from>
                  <to>
                    <xdr:col>17</xdr:col>
                    <xdr:colOff>19050</xdr:colOff>
                    <xdr:row>34</xdr:row>
                    <xdr:rowOff>0</xdr:rowOff>
                  </to>
                </anchor>
              </controlPr>
            </control>
          </mc:Choice>
        </mc:AlternateContent>
        <mc:AlternateContent xmlns:mc="http://schemas.openxmlformats.org/markup-compatibility/2006">
          <mc:Choice Requires="x14">
            <control shapeId="1185826" r:id="rId25" name="Check Box 69">
              <controlPr defaultSize="0" autoFill="0" autoLine="0" autoPict="0">
                <anchor moveWithCells="1">
                  <from>
                    <xdr:col>7</xdr:col>
                    <xdr:colOff>171450</xdr:colOff>
                    <xdr:row>34</xdr:row>
                    <xdr:rowOff>9525</xdr:rowOff>
                  </from>
                  <to>
                    <xdr:col>9</xdr:col>
                    <xdr:colOff>9525</xdr:colOff>
                    <xdr:row>34</xdr:row>
                    <xdr:rowOff>200025</xdr:rowOff>
                  </to>
                </anchor>
              </controlPr>
            </control>
          </mc:Choice>
        </mc:AlternateContent>
        <mc:AlternateContent xmlns:mc="http://schemas.openxmlformats.org/markup-compatibility/2006">
          <mc:Choice Requires="x14">
            <control shapeId="1185827" r:id="rId26" name="Check Box 70">
              <controlPr defaultSize="0" autoFill="0" autoLine="0" autoPict="0">
                <anchor moveWithCells="1">
                  <from>
                    <xdr:col>12</xdr:col>
                    <xdr:colOff>0</xdr:colOff>
                    <xdr:row>34</xdr:row>
                    <xdr:rowOff>19050</xdr:rowOff>
                  </from>
                  <to>
                    <xdr:col>13</xdr:col>
                    <xdr:colOff>19050</xdr:colOff>
                    <xdr:row>35</xdr:row>
                    <xdr:rowOff>0</xdr:rowOff>
                  </to>
                </anchor>
              </controlPr>
            </control>
          </mc:Choice>
        </mc:AlternateContent>
        <mc:AlternateContent xmlns:mc="http://schemas.openxmlformats.org/markup-compatibility/2006">
          <mc:Choice Requires="x14">
            <control shapeId="1185828" r:id="rId27" name="Check Box 71">
              <controlPr defaultSize="0" autoFill="0" autoLine="0" autoPict="0">
                <anchor moveWithCells="1">
                  <from>
                    <xdr:col>16</xdr:col>
                    <xdr:colOff>0</xdr:colOff>
                    <xdr:row>34</xdr:row>
                    <xdr:rowOff>19050</xdr:rowOff>
                  </from>
                  <to>
                    <xdr:col>17</xdr:col>
                    <xdr:colOff>19050</xdr:colOff>
                    <xdr:row>35</xdr:row>
                    <xdr:rowOff>0</xdr:rowOff>
                  </to>
                </anchor>
              </controlPr>
            </control>
          </mc:Choice>
        </mc:AlternateContent>
        <mc:AlternateContent xmlns:mc="http://schemas.openxmlformats.org/markup-compatibility/2006">
          <mc:Choice Requires="x14">
            <control shapeId="1185829" r:id="rId28" name="Check Box 72">
              <controlPr defaultSize="0" autoFill="0" autoLine="0" autoPict="0">
                <anchor moveWithCells="1">
                  <from>
                    <xdr:col>7</xdr:col>
                    <xdr:colOff>171450</xdr:colOff>
                    <xdr:row>35</xdr:row>
                    <xdr:rowOff>9525</xdr:rowOff>
                  </from>
                  <to>
                    <xdr:col>9</xdr:col>
                    <xdr:colOff>9525</xdr:colOff>
                    <xdr:row>35</xdr:row>
                    <xdr:rowOff>200025</xdr:rowOff>
                  </to>
                </anchor>
              </controlPr>
            </control>
          </mc:Choice>
        </mc:AlternateContent>
        <mc:AlternateContent xmlns:mc="http://schemas.openxmlformats.org/markup-compatibility/2006">
          <mc:Choice Requires="x14">
            <control shapeId="1185830" r:id="rId29" name="Check Box 73">
              <controlPr defaultSize="0" autoFill="0" autoLine="0" autoPict="0">
                <anchor moveWithCells="1">
                  <from>
                    <xdr:col>12</xdr:col>
                    <xdr:colOff>0</xdr:colOff>
                    <xdr:row>35</xdr:row>
                    <xdr:rowOff>19050</xdr:rowOff>
                  </from>
                  <to>
                    <xdr:col>13</xdr:col>
                    <xdr:colOff>19050</xdr:colOff>
                    <xdr:row>36</xdr:row>
                    <xdr:rowOff>0</xdr:rowOff>
                  </to>
                </anchor>
              </controlPr>
            </control>
          </mc:Choice>
        </mc:AlternateContent>
        <mc:AlternateContent xmlns:mc="http://schemas.openxmlformats.org/markup-compatibility/2006">
          <mc:Choice Requires="x14">
            <control shapeId="1185831" r:id="rId30" name="Check Box 74">
              <controlPr defaultSize="0" autoFill="0" autoLine="0" autoPict="0">
                <anchor moveWithCells="1">
                  <from>
                    <xdr:col>16</xdr:col>
                    <xdr:colOff>0</xdr:colOff>
                    <xdr:row>35</xdr:row>
                    <xdr:rowOff>19050</xdr:rowOff>
                  </from>
                  <to>
                    <xdr:col>17</xdr:col>
                    <xdr:colOff>19050</xdr:colOff>
                    <xdr:row>36</xdr:row>
                    <xdr:rowOff>0</xdr:rowOff>
                  </to>
                </anchor>
              </controlPr>
            </control>
          </mc:Choice>
        </mc:AlternateContent>
        <mc:AlternateContent xmlns:mc="http://schemas.openxmlformats.org/markup-compatibility/2006">
          <mc:Choice Requires="x14">
            <control shapeId="1185832" r:id="rId31" name="Check Box 75">
              <controlPr defaultSize="0" autoFill="0" autoLine="0" autoPict="0">
                <anchor moveWithCells="1">
                  <from>
                    <xdr:col>7</xdr:col>
                    <xdr:colOff>171450</xdr:colOff>
                    <xdr:row>36</xdr:row>
                    <xdr:rowOff>9525</xdr:rowOff>
                  </from>
                  <to>
                    <xdr:col>9</xdr:col>
                    <xdr:colOff>9525</xdr:colOff>
                    <xdr:row>36</xdr:row>
                    <xdr:rowOff>200025</xdr:rowOff>
                  </to>
                </anchor>
              </controlPr>
            </control>
          </mc:Choice>
        </mc:AlternateContent>
        <mc:AlternateContent xmlns:mc="http://schemas.openxmlformats.org/markup-compatibility/2006">
          <mc:Choice Requires="x14">
            <control shapeId="1185833" r:id="rId32" name="Check Box 76">
              <controlPr defaultSize="0" autoFill="0" autoLine="0" autoPict="0">
                <anchor moveWithCells="1">
                  <from>
                    <xdr:col>12</xdr:col>
                    <xdr:colOff>0</xdr:colOff>
                    <xdr:row>36</xdr:row>
                    <xdr:rowOff>19050</xdr:rowOff>
                  </from>
                  <to>
                    <xdr:col>13</xdr:col>
                    <xdr:colOff>19050</xdr:colOff>
                    <xdr:row>37</xdr:row>
                    <xdr:rowOff>0</xdr:rowOff>
                  </to>
                </anchor>
              </controlPr>
            </control>
          </mc:Choice>
        </mc:AlternateContent>
        <mc:AlternateContent xmlns:mc="http://schemas.openxmlformats.org/markup-compatibility/2006">
          <mc:Choice Requires="x14">
            <control shapeId="1185834" r:id="rId33" name="Check Box 77">
              <controlPr defaultSize="0" autoFill="0" autoLine="0" autoPict="0">
                <anchor moveWithCells="1">
                  <from>
                    <xdr:col>16</xdr:col>
                    <xdr:colOff>0</xdr:colOff>
                    <xdr:row>36</xdr:row>
                    <xdr:rowOff>19050</xdr:rowOff>
                  </from>
                  <to>
                    <xdr:col>17</xdr:col>
                    <xdr:colOff>19050</xdr:colOff>
                    <xdr:row>37</xdr:row>
                    <xdr:rowOff>0</xdr:rowOff>
                  </to>
                </anchor>
              </controlPr>
            </control>
          </mc:Choice>
        </mc:AlternateContent>
        <mc:AlternateContent xmlns:mc="http://schemas.openxmlformats.org/markup-compatibility/2006">
          <mc:Choice Requires="x14">
            <control shapeId="1185835" r:id="rId34" name="Check Box 78">
              <controlPr defaultSize="0" autoFill="0" autoLine="0" autoPict="0">
                <anchor moveWithCells="1">
                  <from>
                    <xdr:col>7</xdr:col>
                    <xdr:colOff>171450</xdr:colOff>
                    <xdr:row>37</xdr:row>
                    <xdr:rowOff>9525</xdr:rowOff>
                  </from>
                  <to>
                    <xdr:col>9</xdr:col>
                    <xdr:colOff>9525</xdr:colOff>
                    <xdr:row>37</xdr:row>
                    <xdr:rowOff>200025</xdr:rowOff>
                  </to>
                </anchor>
              </controlPr>
            </control>
          </mc:Choice>
        </mc:AlternateContent>
        <mc:AlternateContent xmlns:mc="http://schemas.openxmlformats.org/markup-compatibility/2006">
          <mc:Choice Requires="x14">
            <control shapeId="1185836" r:id="rId35" name="Check Box 79">
              <controlPr defaultSize="0" autoFill="0" autoLine="0" autoPict="0">
                <anchor moveWithCells="1">
                  <from>
                    <xdr:col>12</xdr:col>
                    <xdr:colOff>0</xdr:colOff>
                    <xdr:row>37</xdr:row>
                    <xdr:rowOff>19050</xdr:rowOff>
                  </from>
                  <to>
                    <xdr:col>13</xdr:col>
                    <xdr:colOff>19050</xdr:colOff>
                    <xdr:row>38</xdr:row>
                    <xdr:rowOff>0</xdr:rowOff>
                  </to>
                </anchor>
              </controlPr>
            </control>
          </mc:Choice>
        </mc:AlternateContent>
        <mc:AlternateContent xmlns:mc="http://schemas.openxmlformats.org/markup-compatibility/2006">
          <mc:Choice Requires="x14">
            <control shapeId="1185837" r:id="rId36" name="Check Box 80">
              <controlPr defaultSize="0" autoFill="0" autoLine="0" autoPict="0">
                <anchor moveWithCells="1">
                  <from>
                    <xdr:col>16</xdr:col>
                    <xdr:colOff>0</xdr:colOff>
                    <xdr:row>37</xdr:row>
                    <xdr:rowOff>19050</xdr:rowOff>
                  </from>
                  <to>
                    <xdr:col>17</xdr:col>
                    <xdr:colOff>19050</xdr:colOff>
                    <xdr:row>38</xdr:row>
                    <xdr:rowOff>0</xdr:rowOff>
                  </to>
                </anchor>
              </controlPr>
            </control>
          </mc:Choice>
        </mc:AlternateContent>
        <mc:AlternateContent xmlns:mc="http://schemas.openxmlformats.org/markup-compatibility/2006">
          <mc:Choice Requires="x14">
            <control shapeId="1185838" r:id="rId37" name="Check Box 81">
              <controlPr defaultSize="0" autoFill="0" autoLine="0" autoPict="0">
                <anchor moveWithCells="1">
                  <from>
                    <xdr:col>7</xdr:col>
                    <xdr:colOff>171450</xdr:colOff>
                    <xdr:row>38</xdr:row>
                    <xdr:rowOff>9525</xdr:rowOff>
                  </from>
                  <to>
                    <xdr:col>9</xdr:col>
                    <xdr:colOff>9525</xdr:colOff>
                    <xdr:row>38</xdr:row>
                    <xdr:rowOff>200025</xdr:rowOff>
                  </to>
                </anchor>
              </controlPr>
            </control>
          </mc:Choice>
        </mc:AlternateContent>
        <mc:AlternateContent xmlns:mc="http://schemas.openxmlformats.org/markup-compatibility/2006">
          <mc:Choice Requires="x14">
            <control shapeId="1185839" r:id="rId38" name="Check Box 82">
              <controlPr defaultSize="0" autoFill="0" autoLine="0" autoPict="0">
                <anchor moveWithCells="1">
                  <from>
                    <xdr:col>12</xdr:col>
                    <xdr:colOff>0</xdr:colOff>
                    <xdr:row>38</xdr:row>
                    <xdr:rowOff>19050</xdr:rowOff>
                  </from>
                  <to>
                    <xdr:col>13</xdr:col>
                    <xdr:colOff>19050</xdr:colOff>
                    <xdr:row>39</xdr:row>
                    <xdr:rowOff>0</xdr:rowOff>
                  </to>
                </anchor>
              </controlPr>
            </control>
          </mc:Choice>
        </mc:AlternateContent>
        <mc:AlternateContent xmlns:mc="http://schemas.openxmlformats.org/markup-compatibility/2006">
          <mc:Choice Requires="x14">
            <control shapeId="1185840" r:id="rId39" name="Check Box 83">
              <controlPr defaultSize="0" autoFill="0" autoLine="0" autoPict="0">
                <anchor moveWithCells="1">
                  <from>
                    <xdr:col>16</xdr:col>
                    <xdr:colOff>0</xdr:colOff>
                    <xdr:row>38</xdr:row>
                    <xdr:rowOff>19050</xdr:rowOff>
                  </from>
                  <to>
                    <xdr:col>17</xdr:col>
                    <xdr:colOff>19050</xdr:colOff>
                    <xdr:row>39</xdr:row>
                    <xdr:rowOff>0</xdr:rowOff>
                  </to>
                </anchor>
              </controlPr>
            </control>
          </mc:Choice>
        </mc:AlternateContent>
        <mc:AlternateContent xmlns:mc="http://schemas.openxmlformats.org/markup-compatibility/2006">
          <mc:Choice Requires="x14">
            <control shapeId="1185841" r:id="rId40" name="Check Box 84">
              <controlPr defaultSize="0" autoFill="0" autoLine="0" autoPict="0">
                <anchor moveWithCells="1">
                  <from>
                    <xdr:col>7</xdr:col>
                    <xdr:colOff>171450</xdr:colOff>
                    <xdr:row>39</xdr:row>
                    <xdr:rowOff>9525</xdr:rowOff>
                  </from>
                  <to>
                    <xdr:col>9</xdr:col>
                    <xdr:colOff>9525</xdr:colOff>
                    <xdr:row>39</xdr:row>
                    <xdr:rowOff>200025</xdr:rowOff>
                  </to>
                </anchor>
              </controlPr>
            </control>
          </mc:Choice>
        </mc:AlternateContent>
        <mc:AlternateContent xmlns:mc="http://schemas.openxmlformats.org/markup-compatibility/2006">
          <mc:Choice Requires="x14">
            <control shapeId="1185842" r:id="rId41" name="Check Box 85">
              <controlPr defaultSize="0" autoFill="0" autoLine="0" autoPict="0">
                <anchor moveWithCells="1">
                  <from>
                    <xdr:col>12</xdr:col>
                    <xdr:colOff>0</xdr:colOff>
                    <xdr:row>39</xdr:row>
                    <xdr:rowOff>19050</xdr:rowOff>
                  </from>
                  <to>
                    <xdr:col>13</xdr:col>
                    <xdr:colOff>19050</xdr:colOff>
                    <xdr:row>40</xdr:row>
                    <xdr:rowOff>0</xdr:rowOff>
                  </to>
                </anchor>
              </controlPr>
            </control>
          </mc:Choice>
        </mc:AlternateContent>
        <mc:AlternateContent xmlns:mc="http://schemas.openxmlformats.org/markup-compatibility/2006">
          <mc:Choice Requires="x14">
            <control shapeId="1185843" r:id="rId42" name="Check Box 86">
              <controlPr defaultSize="0" autoFill="0" autoLine="0" autoPict="0">
                <anchor moveWithCells="1">
                  <from>
                    <xdr:col>16</xdr:col>
                    <xdr:colOff>0</xdr:colOff>
                    <xdr:row>39</xdr:row>
                    <xdr:rowOff>19050</xdr:rowOff>
                  </from>
                  <to>
                    <xdr:col>17</xdr:col>
                    <xdr:colOff>19050</xdr:colOff>
                    <xdr:row>40</xdr:row>
                    <xdr:rowOff>0</xdr:rowOff>
                  </to>
                </anchor>
              </controlPr>
            </control>
          </mc:Choice>
        </mc:AlternateContent>
        <mc:AlternateContent xmlns:mc="http://schemas.openxmlformats.org/markup-compatibility/2006">
          <mc:Choice Requires="x14">
            <control shapeId="1185844" r:id="rId43" name="Check Box 87">
              <controlPr defaultSize="0" autoFill="0" autoLine="0" autoPict="0">
                <anchor moveWithCells="1">
                  <from>
                    <xdr:col>7</xdr:col>
                    <xdr:colOff>171450</xdr:colOff>
                    <xdr:row>40</xdr:row>
                    <xdr:rowOff>9525</xdr:rowOff>
                  </from>
                  <to>
                    <xdr:col>9</xdr:col>
                    <xdr:colOff>9525</xdr:colOff>
                    <xdr:row>40</xdr:row>
                    <xdr:rowOff>200025</xdr:rowOff>
                  </to>
                </anchor>
              </controlPr>
            </control>
          </mc:Choice>
        </mc:AlternateContent>
        <mc:AlternateContent xmlns:mc="http://schemas.openxmlformats.org/markup-compatibility/2006">
          <mc:Choice Requires="x14">
            <control shapeId="1185845" r:id="rId44" name="Check Box 88">
              <controlPr defaultSize="0" autoFill="0" autoLine="0" autoPict="0">
                <anchor moveWithCells="1">
                  <from>
                    <xdr:col>12</xdr:col>
                    <xdr:colOff>0</xdr:colOff>
                    <xdr:row>40</xdr:row>
                    <xdr:rowOff>19050</xdr:rowOff>
                  </from>
                  <to>
                    <xdr:col>13</xdr:col>
                    <xdr:colOff>19050</xdr:colOff>
                    <xdr:row>41</xdr:row>
                    <xdr:rowOff>0</xdr:rowOff>
                  </to>
                </anchor>
              </controlPr>
            </control>
          </mc:Choice>
        </mc:AlternateContent>
        <mc:AlternateContent xmlns:mc="http://schemas.openxmlformats.org/markup-compatibility/2006">
          <mc:Choice Requires="x14">
            <control shapeId="1185846" r:id="rId45" name="Check Box 89">
              <controlPr defaultSize="0" autoFill="0" autoLine="0" autoPict="0">
                <anchor moveWithCells="1">
                  <from>
                    <xdr:col>16</xdr:col>
                    <xdr:colOff>0</xdr:colOff>
                    <xdr:row>40</xdr:row>
                    <xdr:rowOff>19050</xdr:rowOff>
                  </from>
                  <to>
                    <xdr:col>17</xdr:col>
                    <xdr:colOff>19050</xdr:colOff>
                    <xdr:row>41</xdr:row>
                    <xdr:rowOff>0</xdr:rowOff>
                  </to>
                </anchor>
              </controlPr>
            </control>
          </mc:Choice>
        </mc:AlternateContent>
        <mc:AlternateContent xmlns:mc="http://schemas.openxmlformats.org/markup-compatibility/2006">
          <mc:Choice Requires="x14">
            <control shapeId="1185847" r:id="rId46" name="Check Box 90">
              <controlPr defaultSize="0" autoFill="0" autoLine="0" autoPict="0">
                <anchor moveWithCells="1">
                  <from>
                    <xdr:col>7</xdr:col>
                    <xdr:colOff>171450</xdr:colOff>
                    <xdr:row>41</xdr:row>
                    <xdr:rowOff>9525</xdr:rowOff>
                  </from>
                  <to>
                    <xdr:col>9</xdr:col>
                    <xdr:colOff>9525</xdr:colOff>
                    <xdr:row>41</xdr:row>
                    <xdr:rowOff>200025</xdr:rowOff>
                  </to>
                </anchor>
              </controlPr>
            </control>
          </mc:Choice>
        </mc:AlternateContent>
        <mc:AlternateContent xmlns:mc="http://schemas.openxmlformats.org/markup-compatibility/2006">
          <mc:Choice Requires="x14">
            <control shapeId="1185848" r:id="rId47" name="Check Box 91">
              <controlPr defaultSize="0" autoFill="0" autoLine="0" autoPict="0">
                <anchor moveWithCells="1">
                  <from>
                    <xdr:col>12</xdr:col>
                    <xdr:colOff>0</xdr:colOff>
                    <xdr:row>41</xdr:row>
                    <xdr:rowOff>19050</xdr:rowOff>
                  </from>
                  <to>
                    <xdr:col>13</xdr:col>
                    <xdr:colOff>19050</xdr:colOff>
                    <xdr:row>42</xdr:row>
                    <xdr:rowOff>0</xdr:rowOff>
                  </to>
                </anchor>
              </controlPr>
            </control>
          </mc:Choice>
        </mc:AlternateContent>
        <mc:AlternateContent xmlns:mc="http://schemas.openxmlformats.org/markup-compatibility/2006">
          <mc:Choice Requires="x14">
            <control shapeId="1185849" r:id="rId48" name="Check Box 92">
              <controlPr defaultSize="0" autoFill="0" autoLine="0" autoPict="0">
                <anchor moveWithCells="1">
                  <from>
                    <xdr:col>16</xdr:col>
                    <xdr:colOff>0</xdr:colOff>
                    <xdr:row>41</xdr:row>
                    <xdr:rowOff>19050</xdr:rowOff>
                  </from>
                  <to>
                    <xdr:col>17</xdr:col>
                    <xdr:colOff>19050</xdr:colOff>
                    <xdr:row>42</xdr:row>
                    <xdr:rowOff>0</xdr:rowOff>
                  </to>
                </anchor>
              </controlPr>
            </control>
          </mc:Choice>
        </mc:AlternateContent>
        <mc:AlternateContent xmlns:mc="http://schemas.openxmlformats.org/markup-compatibility/2006">
          <mc:Choice Requires="x14">
            <control shapeId="1185850" r:id="rId49" name="Check Box 93">
              <controlPr defaultSize="0" autoFill="0" autoLine="0" autoPict="0">
                <anchor moveWithCells="1">
                  <from>
                    <xdr:col>7</xdr:col>
                    <xdr:colOff>171450</xdr:colOff>
                    <xdr:row>42</xdr:row>
                    <xdr:rowOff>9525</xdr:rowOff>
                  </from>
                  <to>
                    <xdr:col>9</xdr:col>
                    <xdr:colOff>9525</xdr:colOff>
                    <xdr:row>42</xdr:row>
                    <xdr:rowOff>200025</xdr:rowOff>
                  </to>
                </anchor>
              </controlPr>
            </control>
          </mc:Choice>
        </mc:AlternateContent>
        <mc:AlternateContent xmlns:mc="http://schemas.openxmlformats.org/markup-compatibility/2006">
          <mc:Choice Requires="x14">
            <control shapeId="1185851" r:id="rId50" name="Check Box 94">
              <controlPr defaultSize="0" autoFill="0" autoLine="0" autoPict="0">
                <anchor moveWithCells="1">
                  <from>
                    <xdr:col>12</xdr:col>
                    <xdr:colOff>0</xdr:colOff>
                    <xdr:row>42</xdr:row>
                    <xdr:rowOff>19050</xdr:rowOff>
                  </from>
                  <to>
                    <xdr:col>13</xdr:col>
                    <xdr:colOff>19050</xdr:colOff>
                    <xdr:row>43</xdr:row>
                    <xdr:rowOff>0</xdr:rowOff>
                  </to>
                </anchor>
              </controlPr>
            </control>
          </mc:Choice>
        </mc:AlternateContent>
        <mc:AlternateContent xmlns:mc="http://schemas.openxmlformats.org/markup-compatibility/2006">
          <mc:Choice Requires="x14">
            <control shapeId="1185852" r:id="rId51" name="Check Box 95">
              <controlPr defaultSize="0" autoFill="0" autoLine="0" autoPict="0">
                <anchor moveWithCells="1">
                  <from>
                    <xdr:col>16</xdr:col>
                    <xdr:colOff>0</xdr:colOff>
                    <xdr:row>42</xdr:row>
                    <xdr:rowOff>19050</xdr:rowOff>
                  </from>
                  <to>
                    <xdr:col>17</xdr:col>
                    <xdr:colOff>19050</xdr:colOff>
                    <xdr:row>43</xdr:row>
                    <xdr:rowOff>0</xdr:rowOff>
                  </to>
                </anchor>
              </controlPr>
            </control>
          </mc:Choice>
        </mc:AlternateContent>
        <mc:AlternateContent xmlns:mc="http://schemas.openxmlformats.org/markup-compatibility/2006">
          <mc:Choice Requires="x14">
            <control shapeId="1185853" r:id="rId52" name="Check Box 96">
              <controlPr defaultSize="0" autoFill="0" autoLine="0" autoPict="0">
                <anchor moveWithCells="1">
                  <from>
                    <xdr:col>7</xdr:col>
                    <xdr:colOff>171450</xdr:colOff>
                    <xdr:row>43</xdr:row>
                    <xdr:rowOff>9525</xdr:rowOff>
                  </from>
                  <to>
                    <xdr:col>9</xdr:col>
                    <xdr:colOff>9525</xdr:colOff>
                    <xdr:row>43</xdr:row>
                    <xdr:rowOff>200025</xdr:rowOff>
                  </to>
                </anchor>
              </controlPr>
            </control>
          </mc:Choice>
        </mc:AlternateContent>
        <mc:AlternateContent xmlns:mc="http://schemas.openxmlformats.org/markup-compatibility/2006">
          <mc:Choice Requires="x14">
            <control shapeId="1185854" r:id="rId53" name="Check Box 97">
              <controlPr defaultSize="0" autoFill="0" autoLine="0" autoPict="0">
                <anchor moveWithCells="1">
                  <from>
                    <xdr:col>12</xdr:col>
                    <xdr:colOff>0</xdr:colOff>
                    <xdr:row>43</xdr:row>
                    <xdr:rowOff>19050</xdr:rowOff>
                  </from>
                  <to>
                    <xdr:col>13</xdr:col>
                    <xdr:colOff>19050</xdr:colOff>
                    <xdr:row>44</xdr:row>
                    <xdr:rowOff>0</xdr:rowOff>
                  </to>
                </anchor>
              </controlPr>
            </control>
          </mc:Choice>
        </mc:AlternateContent>
        <mc:AlternateContent xmlns:mc="http://schemas.openxmlformats.org/markup-compatibility/2006">
          <mc:Choice Requires="x14">
            <control shapeId="1185855" r:id="rId54" name="Check Box 98">
              <controlPr defaultSize="0" autoFill="0" autoLine="0" autoPict="0">
                <anchor moveWithCells="1">
                  <from>
                    <xdr:col>16</xdr:col>
                    <xdr:colOff>0</xdr:colOff>
                    <xdr:row>43</xdr:row>
                    <xdr:rowOff>19050</xdr:rowOff>
                  </from>
                  <to>
                    <xdr:col>17</xdr:col>
                    <xdr:colOff>19050</xdr:colOff>
                    <xdr:row>44</xdr:row>
                    <xdr:rowOff>0</xdr:rowOff>
                  </to>
                </anchor>
              </controlPr>
            </control>
          </mc:Choice>
        </mc:AlternateContent>
        <mc:AlternateContent xmlns:mc="http://schemas.openxmlformats.org/markup-compatibility/2006">
          <mc:Choice Requires="x14">
            <control shapeId="1185856" r:id="rId55" name="Check Box 64">
              <controlPr defaultSize="0" autoFill="0" autoLine="0" autoPict="0">
                <anchor moveWithCells="1">
                  <from>
                    <xdr:col>21</xdr:col>
                    <xdr:colOff>0</xdr:colOff>
                    <xdr:row>32</xdr:row>
                    <xdr:rowOff>19050</xdr:rowOff>
                  </from>
                  <to>
                    <xdr:col>22</xdr:col>
                    <xdr:colOff>19050</xdr:colOff>
                    <xdr:row>33</xdr:row>
                    <xdr:rowOff>0</xdr:rowOff>
                  </to>
                </anchor>
              </controlPr>
            </control>
          </mc:Choice>
        </mc:AlternateContent>
        <mc:AlternateContent xmlns:mc="http://schemas.openxmlformats.org/markup-compatibility/2006">
          <mc:Choice Requires="x14">
            <control shapeId="1185857" r:id="rId56" name="Check Box 65">
              <controlPr defaultSize="0" autoFill="0" autoLine="0" autoPict="0">
                <anchor moveWithCells="1">
                  <from>
                    <xdr:col>21</xdr:col>
                    <xdr:colOff>0</xdr:colOff>
                    <xdr:row>33</xdr:row>
                    <xdr:rowOff>19050</xdr:rowOff>
                  </from>
                  <to>
                    <xdr:col>22</xdr:col>
                    <xdr:colOff>19050</xdr:colOff>
                    <xdr:row>34</xdr:row>
                    <xdr:rowOff>0</xdr:rowOff>
                  </to>
                </anchor>
              </controlPr>
            </control>
          </mc:Choice>
        </mc:AlternateContent>
        <mc:AlternateContent xmlns:mc="http://schemas.openxmlformats.org/markup-compatibility/2006">
          <mc:Choice Requires="x14">
            <control shapeId="1185858" r:id="rId57" name="Check Box 66">
              <controlPr defaultSize="0" autoFill="0" autoLine="0" autoPict="0">
                <anchor moveWithCells="1">
                  <from>
                    <xdr:col>21</xdr:col>
                    <xdr:colOff>0</xdr:colOff>
                    <xdr:row>34</xdr:row>
                    <xdr:rowOff>19050</xdr:rowOff>
                  </from>
                  <to>
                    <xdr:col>22</xdr:col>
                    <xdr:colOff>19050</xdr:colOff>
                    <xdr:row>35</xdr:row>
                    <xdr:rowOff>0</xdr:rowOff>
                  </to>
                </anchor>
              </controlPr>
            </control>
          </mc:Choice>
        </mc:AlternateContent>
        <mc:AlternateContent xmlns:mc="http://schemas.openxmlformats.org/markup-compatibility/2006">
          <mc:Choice Requires="x14">
            <control shapeId="1185859" r:id="rId58" name="Check Box 67">
              <controlPr defaultSize="0" autoFill="0" autoLine="0" autoPict="0">
                <anchor moveWithCells="1">
                  <from>
                    <xdr:col>21</xdr:col>
                    <xdr:colOff>0</xdr:colOff>
                    <xdr:row>35</xdr:row>
                    <xdr:rowOff>19050</xdr:rowOff>
                  </from>
                  <to>
                    <xdr:col>22</xdr:col>
                    <xdr:colOff>19050</xdr:colOff>
                    <xdr:row>36</xdr:row>
                    <xdr:rowOff>0</xdr:rowOff>
                  </to>
                </anchor>
              </controlPr>
            </control>
          </mc:Choice>
        </mc:AlternateContent>
        <mc:AlternateContent xmlns:mc="http://schemas.openxmlformats.org/markup-compatibility/2006">
          <mc:Choice Requires="x14">
            <control shapeId="1185860" r:id="rId59" name="Check Box 68">
              <controlPr defaultSize="0" autoFill="0" autoLine="0" autoPict="0">
                <anchor moveWithCells="1">
                  <from>
                    <xdr:col>21</xdr:col>
                    <xdr:colOff>0</xdr:colOff>
                    <xdr:row>36</xdr:row>
                    <xdr:rowOff>19050</xdr:rowOff>
                  </from>
                  <to>
                    <xdr:col>22</xdr:col>
                    <xdr:colOff>19050</xdr:colOff>
                    <xdr:row>37</xdr:row>
                    <xdr:rowOff>0</xdr:rowOff>
                  </to>
                </anchor>
              </controlPr>
            </control>
          </mc:Choice>
        </mc:AlternateContent>
        <mc:AlternateContent xmlns:mc="http://schemas.openxmlformats.org/markup-compatibility/2006">
          <mc:Choice Requires="x14">
            <control shapeId="1185861" r:id="rId60" name="Check Box 69">
              <controlPr defaultSize="0" autoFill="0" autoLine="0" autoPict="0">
                <anchor moveWithCells="1">
                  <from>
                    <xdr:col>21</xdr:col>
                    <xdr:colOff>0</xdr:colOff>
                    <xdr:row>37</xdr:row>
                    <xdr:rowOff>19050</xdr:rowOff>
                  </from>
                  <to>
                    <xdr:col>22</xdr:col>
                    <xdr:colOff>19050</xdr:colOff>
                    <xdr:row>38</xdr:row>
                    <xdr:rowOff>0</xdr:rowOff>
                  </to>
                </anchor>
              </controlPr>
            </control>
          </mc:Choice>
        </mc:AlternateContent>
        <mc:AlternateContent xmlns:mc="http://schemas.openxmlformats.org/markup-compatibility/2006">
          <mc:Choice Requires="x14">
            <control shapeId="1185862" r:id="rId61" name="Check Box 70">
              <controlPr defaultSize="0" autoFill="0" autoLine="0" autoPict="0">
                <anchor moveWithCells="1">
                  <from>
                    <xdr:col>21</xdr:col>
                    <xdr:colOff>0</xdr:colOff>
                    <xdr:row>38</xdr:row>
                    <xdr:rowOff>19050</xdr:rowOff>
                  </from>
                  <to>
                    <xdr:col>22</xdr:col>
                    <xdr:colOff>19050</xdr:colOff>
                    <xdr:row>39</xdr:row>
                    <xdr:rowOff>0</xdr:rowOff>
                  </to>
                </anchor>
              </controlPr>
            </control>
          </mc:Choice>
        </mc:AlternateContent>
        <mc:AlternateContent xmlns:mc="http://schemas.openxmlformats.org/markup-compatibility/2006">
          <mc:Choice Requires="x14">
            <control shapeId="1185863" r:id="rId62" name="Check Box 71">
              <controlPr defaultSize="0" autoFill="0" autoLine="0" autoPict="0">
                <anchor moveWithCells="1">
                  <from>
                    <xdr:col>21</xdr:col>
                    <xdr:colOff>0</xdr:colOff>
                    <xdr:row>39</xdr:row>
                    <xdr:rowOff>19050</xdr:rowOff>
                  </from>
                  <to>
                    <xdr:col>22</xdr:col>
                    <xdr:colOff>19050</xdr:colOff>
                    <xdr:row>40</xdr:row>
                    <xdr:rowOff>0</xdr:rowOff>
                  </to>
                </anchor>
              </controlPr>
            </control>
          </mc:Choice>
        </mc:AlternateContent>
        <mc:AlternateContent xmlns:mc="http://schemas.openxmlformats.org/markup-compatibility/2006">
          <mc:Choice Requires="x14">
            <control shapeId="1185864" r:id="rId63" name="Check Box 72">
              <controlPr defaultSize="0" autoFill="0" autoLine="0" autoPict="0">
                <anchor moveWithCells="1">
                  <from>
                    <xdr:col>21</xdr:col>
                    <xdr:colOff>0</xdr:colOff>
                    <xdr:row>40</xdr:row>
                    <xdr:rowOff>19050</xdr:rowOff>
                  </from>
                  <to>
                    <xdr:col>22</xdr:col>
                    <xdr:colOff>19050</xdr:colOff>
                    <xdr:row>41</xdr:row>
                    <xdr:rowOff>0</xdr:rowOff>
                  </to>
                </anchor>
              </controlPr>
            </control>
          </mc:Choice>
        </mc:AlternateContent>
        <mc:AlternateContent xmlns:mc="http://schemas.openxmlformats.org/markup-compatibility/2006">
          <mc:Choice Requires="x14">
            <control shapeId="1185865" r:id="rId64" name="Check Box 73">
              <controlPr defaultSize="0" autoFill="0" autoLine="0" autoPict="0">
                <anchor moveWithCells="1">
                  <from>
                    <xdr:col>21</xdr:col>
                    <xdr:colOff>0</xdr:colOff>
                    <xdr:row>41</xdr:row>
                    <xdr:rowOff>19050</xdr:rowOff>
                  </from>
                  <to>
                    <xdr:col>22</xdr:col>
                    <xdr:colOff>19050</xdr:colOff>
                    <xdr:row>42</xdr:row>
                    <xdr:rowOff>0</xdr:rowOff>
                  </to>
                </anchor>
              </controlPr>
            </control>
          </mc:Choice>
        </mc:AlternateContent>
        <mc:AlternateContent xmlns:mc="http://schemas.openxmlformats.org/markup-compatibility/2006">
          <mc:Choice Requires="x14">
            <control shapeId="1185866" r:id="rId65" name="Check Box 74">
              <controlPr defaultSize="0" autoFill="0" autoLine="0" autoPict="0">
                <anchor moveWithCells="1">
                  <from>
                    <xdr:col>21</xdr:col>
                    <xdr:colOff>0</xdr:colOff>
                    <xdr:row>42</xdr:row>
                    <xdr:rowOff>19050</xdr:rowOff>
                  </from>
                  <to>
                    <xdr:col>22</xdr:col>
                    <xdr:colOff>19050</xdr:colOff>
                    <xdr:row>43</xdr:row>
                    <xdr:rowOff>0</xdr:rowOff>
                  </to>
                </anchor>
              </controlPr>
            </control>
          </mc:Choice>
        </mc:AlternateContent>
        <mc:AlternateContent xmlns:mc="http://schemas.openxmlformats.org/markup-compatibility/2006">
          <mc:Choice Requires="x14">
            <control shapeId="1185867" r:id="rId66" name="Check Box 75">
              <controlPr defaultSize="0" autoFill="0" autoLine="0" autoPict="0">
                <anchor moveWithCells="1">
                  <from>
                    <xdr:col>21</xdr:col>
                    <xdr:colOff>0</xdr:colOff>
                    <xdr:row>43</xdr:row>
                    <xdr:rowOff>19050</xdr:rowOff>
                  </from>
                  <to>
                    <xdr:col>22</xdr:col>
                    <xdr:colOff>19050</xdr:colOff>
                    <xdr:row>44</xdr:row>
                    <xdr:rowOff>0</xdr:rowOff>
                  </to>
                </anchor>
              </controlPr>
            </control>
          </mc:Choice>
        </mc:AlternateContent>
        <mc:AlternateContent xmlns:mc="http://schemas.openxmlformats.org/markup-compatibility/2006">
          <mc:Choice Requires="x14">
            <control shapeId="1185868" r:id="rId67" name="Check Box 76">
              <controlPr defaultSize="0" autoFill="0" autoLine="0" autoPict="0">
                <anchor moveWithCells="1">
                  <from>
                    <xdr:col>27</xdr:col>
                    <xdr:colOff>0</xdr:colOff>
                    <xdr:row>32</xdr:row>
                    <xdr:rowOff>19050</xdr:rowOff>
                  </from>
                  <to>
                    <xdr:col>28</xdr:col>
                    <xdr:colOff>19050</xdr:colOff>
                    <xdr:row>33</xdr:row>
                    <xdr:rowOff>0</xdr:rowOff>
                  </to>
                </anchor>
              </controlPr>
            </control>
          </mc:Choice>
        </mc:AlternateContent>
        <mc:AlternateContent xmlns:mc="http://schemas.openxmlformats.org/markup-compatibility/2006">
          <mc:Choice Requires="x14">
            <control shapeId="1185869" r:id="rId68" name="Check Box 77">
              <controlPr defaultSize="0" autoFill="0" autoLine="0" autoPict="0">
                <anchor moveWithCells="1">
                  <from>
                    <xdr:col>27</xdr:col>
                    <xdr:colOff>0</xdr:colOff>
                    <xdr:row>33</xdr:row>
                    <xdr:rowOff>19050</xdr:rowOff>
                  </from>
                  <to>
                    <xdr:col>28</xdr:col>
                    <xdr:colOff>19050</xdr:colOff>
                    <xdr:row>34</xdr:row>
                    <xdr:rowOff>0</xdr:rowOff>
                  </to>
                </anchor>
              </controlPr>
            </control>
          </mc:Choice>
        </mc:AlternateContent>
        <mc:AlternateContent xmlns:mc="http://schemas.openxmlformats.org/markup-compatibility/2006">
          <mc:Choice Requires="x14">
            <control shapeId="1185870" r:id="rId69" name="Check Box 78">
              <controlPr defaultSize="0" autoFill="0" autoLine="0" autoPict="0">
                <anchor moveWithCells="1">
                  <from>
                    <xdr:col>27</xdr:col>
                    <xdr:colOff>0</xdr:colOff>
                    <xdr:row>34</xdr:row>
                    <xdr:rowOff>19050</xdr:rowOff>
                  </from>
                  <to>
                    <xdr:col>28</xdr:col>
                    <xdr:colOff>19050</xdr:colOff>
                    <xdr:row>35</xdr:row>
                    <xdr:rowOff>0</xdr:rowOff>
                  </to>
                </anchor>
              </controlPr>
            </control>
          </mc:Choice>
        </mc:AlternateContent>
        <mc:AlternateContent xmlns:mc="http://schemas.openxmlformats.org/markup-compatibility/2006">
          <mc:Choice Requires="x14">
            <control shapeId="1185871" r:id="rId70" name="Check Box 79">
              <controlPr defaultSize="0" autoFill="0" autoLine="0" autoPict="0">
                <anchor moveWithCells="1">
                  <from>
                    <xdr:col>27</xdr:col>
                    <xdr:colOff>0</xdr:colOff>
                    <xdr:row>35</xdr:row>
                    <xdr:rowOff>19050</xdr:rowOff>
                  </from>
                  <to>
                    <xdr:col>28</xdr:col>
                    <xdr:colOff>19050</xdr:colOff>
                    <xdr:row>36</xdr:row>
                    <xdr:rowOff>0</xdr:rowOff>
                  </to>
                </anchor>
              </controlPr>
            </control>
          </mc:Choice>
        </mc:AlternateContent>
        <mc:AlternateContent xmlns:mc="http://schemas.openxmlformats.org/markup-compatibility/2006">
          <mc:Choice Requires="x14">
            <control shapeId="1185872" r:id="rId71" name="Check Box 80">
              <controlPr defaultSize="0" autoFill="0" autoLine="0" autoPict="0">
                <anchor moveWithCells="1">
                  <from>
                    <xdr:col>27</xdr:col>
                    <xdr:colOff>0</xdr:colOff>
                    <xdr:row>36</xdr:row>
                    <xdr:rowOff>19050</xdr:rowOff>
                  </from>
                  <to>
                    <xdr:col>28</xdr:col>
                    <xdr:colOff>19050</xdr:colOff>
                    <xdr:row>37</xdr:row>
                    <xdr:rowOff>0</xdr:rowOff>
                  </to>
                </anchor>
              </controlPr>
            </control>
          </mc:Choice>
        </mc:AlternateContent>
        <mc:AlternateContent xmlns:mc="http://schemas.openxmlformats.org/markup-compatibility/2006">
          <mc:Choice Requires="x14">
            <control shapeId="1185873" r:id="rId72" name="Check Box 81">
              <controlPr defaultSize="0" autoFill="0" autoLine="0" autoPict="0">
                <anchor moveWithCells="1">
                  <from>
                    <xdr:col>27</xdr:col>
                    <xdr:colOff>0</xdr:colOff>
                    <xdr:row>37</xdr:row>
                    <xdr:rowOff>19050</xdr:rowOff>
                  </from>
                  <to>
                    <xdr:col>28</xdr:col>
                    <xdr:colOff>19050</xdr:colOff>
                    <xdr:row>38</xdr:row>
                    <xdr:rowOff>0</xdr:rowOff>
                  </to>
                </anchor>
              </controlPr>
            </control>
          </mc:Choice>
        </mc:AlternateContent>
        <mc:AlternateContent xmlns:mc="http://schemas.openxmlformats.org/markup-compatibility/2006">
          <mc:Choice Requires="x14">
            <control shapeId="1185874" r:id="rId73" name="Check Box 82">
              <controlPr defaultSize="0" autoFill="0" autoLine="0" autoPict="0">
                <anchor moveWithCells="1">
                  <from>
                    <xdr:col>27</xdr:col>
                    <xdr:colOff>0</xdr:colOff>
                    <xdr:row>38</xdr:row>
                    <xdr:rowOff>19050</xdr:rowOff>
                  </from>
                  <to>
                    <xdr:col>28</xdr:col>
                    <xdr:colOff>19050</xdr:colOff>
                    <xdr:row>39</xdr:row>
                    <xdr:rowOff>0</xdr:rowOff>
                  </to>
                </anchor>
              </controlPr>
            </control>
          </mc:Choice>
        </mc:AlternateContent>
        <mc:AlternateContent xmlns:mc="http://schemas.openxmlformats.org/markup-compatibility/2006">
          <mc:Choice Requires="x14">
            <control shapeId="1185875" r:id="rId74" name="Check Box 83">
              <controlPr defaultSize="0" autoFill="0" autoLine="0" autoPict="0">
                <anchor moveWithCells="1">
                  <from>
                    <xdr:col>27</xdr:col>
                    <xdr:colOff>0</xdr:colOff>
                    <xdr:row>39</xdr:row>
                    <xdr:rowOff>19050</xdr:rowOff>
                  </from>
                  <to>
                    <xdr:col>28</xdr:col>
                    <xdr:colOff>19050</xdr:colOff>
                    <xdr:row>40</xdr:row>
                    <xdr:rowOff>0</xdr:rowOff>
                  </to>
                </anchor>
              </controlPr>
            </control>
          </mc:Choice>
        </mc:AlternateContent>
        <mc:AlternateContent xmlns:mc="http://schemas.openxmlformats.org/markup-compatibility/2006">
          <mc:Choice Requires="x14">
            <control shapeId="1185876" r:id="rId75" name="Check Box 84">
              <controlPr defaultSize="0" autoFill="0" autoLine="0" autoPict="0">
                <anchor moveWithCells="1">
                  <from>
                    <xdr:col>27</xdr:col>
                    <xdr:colOff>0</xdr:colOff>
                    <xdr:row>40</xdr:row>
                    <xdr:rowOff>19050</xdr:rowOff>
                  </from>
                  <to>
                    <xdr:col>28</xdr:col>
                    <xdr:colOff>19050</xdr:colOff>
                    <xdr:row>41</xdr:row>
                    <xdr:rowOff>0</xdr:rowOff>
                  </to>
                </anchor>
              </controlPr>
            </control>
          </mc:Choice>
        </mc:AlternateContent>
        <mc:AlternateContent xmlns:mc="http://schemas.openxmlformats.org/markup-compatibility/2006">
          <mc:Choice Requires="x14">
            <control shapeId="1185877" r:id="rId76" name="Check Box 85">
              <controlPr defaultSize="0" autoFill="0" autoLine="0" autoPict="0">
                <anchor moveWithCells="1">
                  <from>
                    <xdr:col>27</xdr:col>
                    <xdr:colOff>0</xdr:colOff>
                    <xdr:row>41</xdr:row>
                    <xdr:rowOff>19050</xdr:rowOff>
                  </from>
                  <to>
                    <xdr:col>28</xdr:col>
                    <xdr:colOff>19050</xdr:colOff>
                    <xdr:row>42</xdr:row>
                    <xdr:rowOff>0</xdr:rowOff>
                  </to>
                </anchor>
              </controlPr>
            </control>
          </mc:Choice>
        </mc:AlternateContent>
        <mc:AlternateContent xmlns:mc="http://schemas.openxmlformats.org/markup-compatibility/2006">
          <mc:Choice Requires="x14">
            <control shapeId="1185878" r:id="rId77" name="Check Box 86">
              <controlPr defaultSize="0" autoFill="0" autoLine="0" autoPict="0">
                <anchor moveWithCells="1">
                  <from>
                    <xdr:col>27</xdr:col>
                    <xdr:colOff>0</xdr:colOff>
                    <xdr:row>42</xdr:row>
                    <xdr:rowOff>19050</xdr:rowOff>
                  </from>
                  <to>
                    <xdr:col>28</xdr:col>
                    <xdr:colOff>19050</xdr:colOff>
                    <xdr:row>43</xdr:row>
                    <xdr:rowOff>0</xdr:rowOff>
                  </to>
                </anchor>
              </controlPr>
            </control>
          </mc:Choice>
        </mc:AlternateContent>
        <mc:AlternateContent xmlns:mc="http://schemas.openxmlformats.org/markup-compatibility/2006">
          <mc:Choice Requires="x14">
            <control shapeId="1185879" r:id="rId78" name="Check Box 87">
              <controlPr defaultSize="0" autoFill="0" autoLine="0" autoPict="0">
                <anchor moveWithCells="1">
                  <from>
                    <xdr:col>27</xdr:col>
                    <xdr:colOff>0</xdr:colOff>
                    <xdr:row>43</xdr:row>
                    <xdr:rowOff>19050</xdr:rowOff>
                  </from>
                  <to>
                    <xdr:col>28</xdr:col>
                    <xdr:colOff>19050</xdr:colOff>
                    <xdr:row>44</xdr:row>
                    <xdr:rowOff>0</xdr:rowOff>
                  </to>
                </anchor>
              </controlPr>
            </control>
          </mc:Choice>
        </mc:AlternateContent>
        <mc:AlternateContent xmlns:mc="http://schemas.openxmlformats.org/markup-compatibility/2006">
          <mc:Choice Requires="x14">
            <control shapeId="1185884" r:id="rId79" name="Check Box 92">
              <controlPr defaultSize="0" autoFill="0" autoLine="0" autoPict="0">
                <anchor moveWithCells="1">
                  <from>
                    <xdr:col>17</xdr:col>
                    <xdr:colOff>171450</xdr:colOff>
                    <xdr:row>52</xdr:row>
                    <xdr:rowOff>0</xdr:rowOff>
                  </from>
                  <to>
                    <xdr:col>21</xdr:col>
                    <xdr:colOff>133350</xdr:colOff>
                    <xdr:row>53</xdr:row>
                    <xdr:rowOff>38100</xdr:rowOff>
                  </to>
                </anchor>
              </controlPr>
            </control>
          </mc:Choice>
        </mc:AlternateContent>
        <mc:AlternateContent xmlns:mc="http://schemas.openxmlformats.org/markup-compatibility/2006">
          <mc:Choice Requires="x14">
            <control shapeId="1185885" r:id="rId80" name="Check Box 93">
              <controlPr defaultSize="0" autoFill="0" autoLine="0" autoPict="0">
                <anchor moveWithCells="1">
                  <from>
                    <xdr:col>21</xdr:col>
                    <xdr:colOff>0</xdr:colOff>
                    <xdr:row>52</xdr:row>
                    <xdr:rowOff>0</xdr:rowOff>
                  </from>
                  <to>
                    <xdr:col>24</xdr:col>
                    <xdr:colOff>152400</xdr:colOff>
                    <xdr:row>53</xdr:row>
                    <xdr:rowOff>38100</xdr:rowOff>
                  </to>
                </anchor>
              </controlPr>
            </control>
          </mc:Choice>
        </mc:AlternateContent>
        <mc:AlternateContent xmlns:mc="http://schemas.openxmlformats.org/markup-compatibility/2006">
          <mc:Choice Requires="x14">
            <control shapeId="1185886" r:id="rId81" name="Check Box 94">
              <controlPr defaultSize="0" autoFill="0" autoLine="0" autoPict="0">
                <anchor moveWithCells="1">
                  <from>
                    <xdr:col>17</xdr:col>
                    <xdr:colOff>171450</xdr:colOff>
                    <xdr:row>55</xdr:row>
                    <xdr:rowOff>142875</xdr:rowOff>
                  </from>
                  <to>
                    <xdr:col>21</xdr:col>
                    <xdr:colOff>133350</xdr:colOff>
                    <xdr:row>57</xdr:row>
                    <xdr:rowOff>9525</xdr:rowOff>
                  </to>
                </anchor>
              </controlPr>
            </control>
          </mc:Choice>
        </mc:AlternateContent>
        <mc:AlternateContent xmlns:mc="http://schemas.openxmlformats.org/markup-compatibility/2006">
          <mc:Choice Requires="x14">
            <control shapeId="1185887" r:id="rId82" name="Check Box 95">
              <controlPr defaultSize="0" autoFill="0" autoLine="0" autoPict="0">
                <anchor moveWithCells="1">
                  <from>
                    <xdr:col>21</xdr:col>
                    <xdr:colOff>0</xdr:colOff>
                    <xdr:row>55</xdr:row>
                    <xdr:rowOff>142875</xdr:rowOff>
                  </from>
                  <to>
                    <xdr:col>24</xdr:col>
                    <xdr:colOff>152400</xdr:colOff>
                    <xdr:row>57</xdr:row>
                    <xdr:rowOff>9525</xdr:rowOff>
                  </to>
                </anchor>
              </controlPr>
            </control>
          </mc:Choice>
        </mc:AlternateContent>
      </controls>
    </mc:Choice>
  </mc:AlternateContent>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437C48-8D4F-4700-A613-3298DB8A6EE8}">
  <sheetPr>
    <tabColor theme="7" tint="0.59999389629810485"/>
  </sheetPr>
  <dimension ref="A1:AU60"/>
  <sheetViews>
    <sheetView showGridLines="0" view="pageBreakPreview" zoomScaleNormal="100" zoomScaleSheetLayoutView="100" workbookViewId="0">
      <selection activeCell="AQ11" sqref="AQ11"/>
    </sheetView>
  </sheetViews>
  <sheetFormatPr defaultColWidth="8" defaultRowHeight="12"/>
  <cols>
    <col min="1" max="1" width="1.375" style="11" customWidth="1"/>
    <col min="2" max="2" width="1.625" style="11" customWidth="1"/>
    <col min="3" max="74" width="2.375" style="11" customWidth="1"/>
    <col min="75" max="16384" width="8" style="11"/>
  </cols>
  <sheetData>
    <row r="1" spans="1:47" ht="14.1" customHeight="1">
      <c r="A1" s="3134" t="s">
        <v>1217</v>
      </c>
      <c r="B1" s="3134"/>
      <c r="C1" s="3134"/>
      <c r="D1" s="3134"/>
      <c r="E1" s="3134"/>
      <c r="F1" s="3134"/>
      <c r="G1" s="3134"/>
      <c r="H1" s="3134"/>
      <c r="I1" s="3134"/>
      <c r="J1" s="3134"/>
      <c r="K1" s="3134"/>
      <c r="L1" s="3134"/>
      <c r="M1" s="3134"/>
      <c r="N1" s="3134"/>
      <c r="O1" s="3134"/>
      <c r="P1" s="3134"/>
      <c r="Q1" s="3134"/>
      <c r="R1" s="3134"/>
      <c r="S1" s="3134"/>
      <c r="T1" s="3134"/>
      <c r="U1" s="3134"/>
      <c r="V1" s="3134"/>
      <c r="W1" s="3134"/>
      <c r="X1" s="3134"/>
      <c r="Y1" s="3134"/>
      <c r="Z1" s="3134"/>
      <c r="AA1" s="3134"/>
      <c r="AB1" s="3134"/>
      <c r="AC1" s="3134"/>
      <c r="AD1" s="3134"/>
      <c r="AE1" s="3134"/>
      <c r="AF1" s="3134"/>
      <c r="AG1" s="3134"/>
      <c r="AH1" s="3134"/>
      <c r="AI1" s="3134"/>
      <c r="AJ1" s="3134"/>
      <c r="AK1" s="3134"/>
      <c r="AL1" s="3134"/>
      <c r="AN1" s="297"/>
      <c r="AO1" s="297"/>
      <c r="AP1" s="297"/>
      <c r="AQ1" s="297"/>
      <c r="AR1" s="297"/>
    </row>
    <row r="2" spans="1:47" ht="5.0999999999999996" customHeight="1" thickBot="1"/>
    <row r="3" spans="1:47" ht="14.1" customHeight="1">
      <c r="B3" s="3135" t="s">
        <v>1498</v>
      </c>
      <c r="C3" s="3136"/>
      <c r="D3" s="3136"/>
      <c r="E3" s="3136"/>
      <c r="F3" s="3136"/>
      <c r="G3" s="3136"/>
      <c r="H3" s="3136"/>
      <c r="I3" s="3136"/>
      <c r="J3" s="3136"/>
      <c r="K3" s="3136"/>
      <c r="L3" s="3136"/>
      <c r="M3" s="3136"/>
      <c r="N3" s="3136"/>
      <c r="O3" s="3136"/>
      <c r="P3" s="3136"/>
      <c r="Q3" s="3136"/>
      <c r="R3" s="3136"/>
      <c r="S3" s="3136"/>
      <c r="T3" s="3136"/>
      <c r="U3" s="3136"/>
      <c r="V3" s="3136"/>
      <c r="W3" s="3136"/>
      <c r="X3" s="3136"/>
      <c r="Y3" s="3136"/>
      <c r="Z3" s="3138" t="s">
        <v>3</v>
      </c>
      <c r="AA3" s="3136"/>
      <c r="AB3" s="3136"/>
      <c r="AC3" s="3136"/>
      <c r="AD3" s="3136"/>
      <c r="AE3" s="3136"/>
      <c r="AF3" s="3136"/>
      <c r="AG3" s="3136"/>
      <c r="AH3" s="3136"/>
      <c r="AI3" s="3136"/>
      <c r="AJ3" s="3136"/>
      <c r="AK3" s="3136"/>
      <c r="AL3" s="3139"/>
    </row>
    <row r="4" spans="1:47" ht="8.25" customHeight="1">
      <c r="A4" s="220"/>
      <c r="B4" s="30"/>
      <c r="D4" s="31"/>
      <c r="E4" s="31"/>
      <c r="F4" s="31"/>
      <c r="G4" s="31"/>
      <c r="H4" s="31"/>
      <c r="I4" s="31"/>
      <c r="J4" s="31"/>
      <c r="K4" s="31"/>
      <c r="L4" s="31"/>
      <c r="M4" s="31"/>
      <c r="N4" s="31"/>
      <c r="O4" s="31"/>
      <c r="P4" s="31"/>
      <c r="Q4" s="31"/>
      <c r="R4" s="31"/>
      <c r="S4" s="31"/>
      <c r="T4" s="31"/>
      <c r="U4" s="31"/>
      <c r="V4" s="31"/>
      <c r="W4" s="31"/>
      <c r="X4" s="31"/>
      <c r="Y4" s="220"/>
      <c r="Z4" s="18"/>
      <c r="AA4" s="233"/>
      <c r="AB4" s="233"/>
      <c r="AC4" s="233"/>
      <c r="AD4" s="233"/>
      <c r="AE4" s="233"/>
      <c r="AF4" s="233"/>
      <c r="AG4" s="233"/>
      <c r="AH4" s="233"/>
      <c r="AI4" s="233"/>
      <c r="AJ4" s="233"/>
      <c r="AK4" s="233"/>
      <c r="AL4" s="25"/>
    </row>
    <row r="5" spans="1:47" ht="14.1" customHeight="1">
      <c r="A5" s="220"/>
      <c r="B5" s="3144" t="s">
        <v>590</v>
      </c>
      <c r="C5" s="3145"/>
      <c r="D5" s="4377" t="s">
        <v>820</v>
      </c>
      <c r="E5" s="4377"/>
      <c r="F5" s="4377"/>
      <c r="G5" s="4377"/>
      <c r="H5" s="4377"/>
      <c r="I5" s="4377"/>
      <c r="J5" s="4377"/>
      <c r="K5" s="4377"/>
      <c r="L5" s="4377"/>
      <c r="M5" s="4377"/>
      <c r="N5" s="4377"/>
      <c r="O5" s="4377"/>
      <c r="P5" s="4377"/>
      <c r="Q5" s="4377"/>
      <c r="R5" s="4377"/>
      <c r="S5" s="4377"/>
      <c r="T5" s="4377"/>
      <c r="U5" s="4377"/>
      <c r="V5" s="4377"/>
      <c r="W5" s="4377"/>
      <c r="X5" s="4377"/>
      <c r="Z5" s="217" t="s">
        <v>15</v>
      </c>
      <c r="AA5" s="4538" t="s">
        <v>565</v>
      </c>
      <c r="AB5" s="4538"/>
      <c r="AC5" s="4538"/>
      <c r="AD5" s="4538"/>
      <c r="AE5" s="4538"/>
      <c r="AF5" s="4538"/>
      <c r="AG5" s="4538"/>
      <c r="AH5" s="4538"/>
      <c r="AI5" s="4538"/>
      <c r="AJ5" s="4538"/>
      <c r="AK5" s="4538"/>
      <c r="AL5" s="25"/>
    </row>
    <row r="6" spans="1:47" ht="14.1" customHeight="1">
      <c r="A6" s="220"/>
      <c r="B6" s="13"/>
      <c r="C6" s="220"/>
      <c r="D6" s="4377"/>
      <c r="E6" s="4377"/>
      <c r="F6" s="4377"/>
      <c r="G6" s="4377"/>
      <c r="H6" s="4377"/>
      <c r="I6" s="4377"/>
      <c r="J6" s="4377"/>
      <c r="K6" s="4377"/>
      <c r="L6" s="4377"/>
      <c r="M6" s="4377"/>
      <c r="N6" s="4377"/>
      <c r="O6" s="4377"/>
      <c r="P6" s="4377"/>
      <c r="Q6" s="4377"/>
      <c r="R6" s="4377"/>
      <c r="S6" s="4377"/>
      <c r="T6" s="4377"/>
      <c r="U6" s="4377"/>
      <c r="V6" s="4377"/>
      <c r="W6" s="4377"/>
      <c r="X6" s="4377"/>
      <c r="Y6" s="6"/>
      <c r="Z6" s="219"/>
      <c r="AA6" s="4538"/>
      <c r="AB6" s="4538"/>
      <c r="AC6" s="4538"/>
      <c r="AD6" s="4538"/>
      <c r="AE6" s="4538"/>
      <c r="AF6" s="4538"/>
      <c r="AG6" s="4538"/>
      <c r="AH6" s="4538"/>
      <c r="AI6" s="4538"/>
      <c r="AJ6" s="4538"/>
      <c r="AK6" s="4538"/>
      <c r="AL6" s="147"/>
    </row>
    <row r="7" spans="1:47" ht="14.1" customHeight="1">
      <c r="A7" s="220"/>
      <c r="B7" s="16"/>
      <c r="Y7" s="4"/>
      <c r="Z7" s="217"/>
      <c r="AA7" s="227"/>
      <c r="AB7" s="227"/>
      <c r="AC7" s="227"/>
      <c r="AD7" s="227"/>
      <c r="AE7" s="227"/>
      <c r="AF7" s="227"/>
      <c r="AG7" s="227"/>
      <c r="AH7" s="227"/>
      <c r="AI7" s="227"/>
      <c r="AJ7" s="227"/>
      <c r="AK7" s="227"/>
      <c r="AL7" s="236"/>
    </row>
    <row r="8" spans="1:47" ht="14.1" customHeight="1">
      <c r="A8" s="220"/>
      <c r="B8" s="3144" t="s">
        <v>1147</v>
      </c>
      <c r="C8" s="3145"/>
      <c r="D8" s="3146" t="s">
        <v>583</v>
      </c>
      <c r="E8" s="3146"/>
      <c r="F8" s="3146"/>
      <c r="G8" s="3146"/>
      <c r="H8" s="3146"/>
      <c r="I8" s="3146"/>
      <c r="J8" s="3146"/>
      <c r="K8" s="3146"/>
      <c r="L8" s="3146"/>
      <c r="M8" s="3146"/>
      <c r="N8" s="3146"/>
      <c r="O8" s="3146"/>
      <c r="P8" s="3146"/>
      <c r="Q8" s="3146"/>
      <c r="R8" s="3146"/>
      <c r="S8" s="3146"/>
      <c r="T8" s="3146"/>
      <c r="U8" s="3146"/>
      <c r="V8" s="3146"/>
      <c r="W8" s="3146"/>
      <c r="X8" s="3146"/>
      <c r="Z8" s="219"/>
      <c r="AA8" s="227"/>
      <c r="AB8" s="227"/>
      <c r="AC8" s="227"/>
      <c r="AD8" s="227"/>
      <c r="AE8" s="227"/>
      <c r="AF8" s="227"/>
      <c r="AG8" s="227"/>
      <c r="AH8" s="227"/>
      <c r="AI8" s="227"/>
      <c r="AJ8" s="227"/>
      <c r="AK8" s="227"/>
      <c r="AL8" s="236"/>
    </row>
    <row r="9" spans="1:47" ht="9.9499999999999993" customHeight="1">
      <c r="A9" s="220"/>
      <c r="B9" s="16"/>
      <c r="Z9" s="217"/>
      <c r="AA9" s="227"/>
      <c r="AB9" s="227"/>
      <c r="AC9" s="227"/>
      <c r="AD9" s="227"/>
      <c r="AE9" s="227"/>
      <c r="AF9" s="227"/>
      <c r="AG9" s="227"/>
      <c r="AH9" s="227"/>
      <c r="AI9" s="227"/>
      <c r="AJ9" s="227"/>
      <c r="AK9" s="227"/>
      <c r="AL9" s="236"/>
    </row>
    <row r="10" spans="1:47" ht="14.1" customHeight="1">
      <c r="A10" s="220"/>
      <c r="B10" s="16"/>
      <c r="D10" s="209" t="s">
        <v>35</v>
      </c>
      <c r="E10" s="3146" t="s">
        <v>1545</v>
      </c>
      <c r="F10" s="3146"/>
      <c r="G10" s="3146"/>
      <c r="H10" s="3146"/>
      <c r="I10" s="3146"/>
      <c r="J10" s="3146"/>
      <c r="K10" s="3146"/>
      <c r="L10" s="3146"/>
      <c r="M10" s="3146"/>
      <c r="N10" s="3146"/>
      <c r="O10" s="3146"/>
      <c r="P10" s="3146"/>
      <c r="Q10" s="3146"/>
      <c r="R10" s="3146"/>
      <c r="S10" s="3146"/>
      <c r="T10" s="3146"/>
      <c r="U10" s="3146"/>
      <c r="V10" s="3146"/>
      <c r="W10" s="3146"/>
      <c r="X10" s="3146"/>
      <c r="Z10" s="219" t="s">
        <v>15</v>
      </c>
      <c r="AA10" s="4194" t="s">
        <v>302</v>
      </c>
      <c r="AB10" s="4194"/>
      <c r="AC10" s="4194"/>
      <c r="AD10" s="4194"/>
      <c r="AE10" s="4194"/>
      <c r="AF10" s="4194"/>
      <c r="AG10" s="4194"/>
      <c r="AH10" s="4194"/>
      <c r="AI10" s="4194"/>
      <c r="AJ10" s="4194"/>
      <c r="AK10" s="4194"/>
      <c r="AL10" s="25"/>
    </row>
    <row r="11" spans="1:47" ht="14.1" customHeight="1">
      <c r="A11" s="220"/>
      <c r="B11" s="13"/>
      <c r="D11" s="3146" t="s">
        <v>316</v>
      </c>
      <c r="E11" s="3146"/>
      <c r="F11" s="3146"/>
      <c r="G11" s="3146"/>
      <c r="H11" s="3146"/>
      <c r="I11" s="3146"/>
      <c r="J11" s="3146"/>
      <c r="K11" s="3146"/>
      <c r="L11" s="3146"/>
      <c r="M11" s="3146"/>
      <c r="N11" s="3146"/>
      <c r="O11" s="3146"/>
      <c r="P11" s="3146"/>
      <c r="Q11" s="3146"/>
      <c r="R11" s="3146"/>
      <c r="S11" s="3146"/>
      <c r="T11" s="3146"/>
      <c r="U11" s="3146"/>
      <c r="V11" s="3146"/>
      <c r="W11" s="3146"/>
      <c r="X11" s="3146"/>
      <c r="Z11" s="219" t="s">
        <v>15</v>
      </c>
      <c r="AA11" s="4194" t="s">
        <v>303</v>
      </c>
      <c r="AB11" s="4194"/>
      <c r="AC11" s="4194"/>
      <c r="AD11" s="4194"/>
      <c r="AE11" s="4194"/>
      <c r="AF11" s="4194"/>
      <c r="AG11" s="4194"/>
      <c r="AH11" s="4194"/>
      <c r="AI11" s="4194"/>
      <c r="AJ11" s="4194"/>
      <c r="AK11" s="4194"/>
      <c r="AL11" s="154"/>
    </row>
    <row r="12" spans="1:47" ht="14.1" customHeight="1">
      <c r="A12" s="220"/>
      <c r="B12" s="259"/>
      <c r="D12" s="209" t="s">
        <v>580</v>
      </c>
      <c r="E12" s="3146" t="s">
        <v>304</v>
      </c>
      <c r="F12" s="3146"/>
      <c r="G12" s="3146"/>
      <c r="H12" s="3146"/>
      <c r="I12" s="3146"/>
      <c r="J12" s="3146"/>
      <c r="K12" s="3146"/>
      <c r="L12" s="3146"/>
      <c r="M12" s="3146"/>
      <c r="N12" s="3146"/>
      <c r="O12" s="3146"/>
      <c r="P12" s="3146"/>
      <c r="Q12" s="3146"/>
      <c r="R12" s="3146"/>
      <c r="S12" s="3146"/>
      <c r="T12" s="3146"/>
      <c r="U12" s="3146"/>
      <c r="V12" s="3146"/>
      <c r="W12" s="3146"/>
      <c r="X12" s="3146"/>
      <c r="Z12" s="219"/>
      <c r="AA12" s="227"/>
      <c r="AB12" s="227"/>
      <c r="AC12" s="227"/>
      <c r="AD12" s="227"/>
      <c r="AE12" s="227"/>
      <c r="AF12" s="227"/>
      <c r="AG12" s="227"/>
      <c r="AH12" s="227"/>
      <c r="AI12" s="227"/>
      <c r="AJ12" s="227"/>
      <c r="AK12" s="227"/>
      <c r="AL12" s="37"/>
    </row>
    <row r="13" spans="1:47" ht="14.1" customHeight="1">
      <c r="A13" s="220"/>
      <c r="B13" s="13"/>
      <c r="C13" s="282"/>
      <c r="E13" s="41">
        <v>1</v>
      </c>
      <c r="F13" s="4613"/>
      <c r="G13" s="4613"/>
      <c r="H13" s="4613"/>
      <c r="I13" s="476" t="s">
        <v>99</v>
      </c>
      <c r="J13" s="4613"/>
      <c r="K13" s="4613"/>
      <c r="L13" s="476" t="s">
        <v>82</v>
      </c>
      <c r="M13" s="4530"/>
      <c r="N13" s="4530"/>
      <c r="O13" s="214" t="s">
        <v>305</v>
      </c>
      <c r="S13" s="220"/>
      <c r="T13" s="11" t="s">
        <v>778</v>
      </c>
      <c r="U13" s="41" t="s">
        <v>127</v>
      </c>
      <c r="V13" s="41"/>
      <c r="W13" s="220" t="s">
        <v>779</v>
      </c>
      <c r="X13" s="313"/>
      <c r="Z13" s="10"/>
      <c r="AL13" s="236"/>
    </row>
    <row r="14" spans="1:47" ht="14.1" customHeight="1">
      <c r="A14" s="220"/>
      <c r="B14" s="259"/>
      <c r="C14" s="315"/>
      <c r="E14" s="41">
        <v>2</v>
      </c>
      <c r="F14" s="4614"/>
      <c r="G14" s="4614"/>
      <c r="H14" s="4614"/>
      <c r="I14" s="477" t="s">
        <v>99</v>
      </c>
      <c r="J14" s="4614"/>
      <c r="K14" s="4614"/>
      <c r="L14" s="477" t="s">
        <v>82</v>
      </c>
      <c r="M14" s="4615"/>
      <c r="N14" s="4615"/>
      <c r="O14" s="371" t="s">
        <v>305</v>
      </c>
      <c r="P14" s="41"/>
      <c r="Q14" s="41"/>
      <c r="R14" s="41"/>
      <c r="S14" s="220"/>
      <c r="T14" s="11" t="s">
        <v>778</v>
      </c>
      <c r="U14" s="41" t="s">
        <v>127</v>
      </c>
      <c r="V14" s="41"/>
      <c r="W14" s="220" t="s">
        <v>779</v>
      </c>
      <c r="X14" s="313"/>
      <c r="Y14" s="315"/>
      <c r="Z14" s="287"/>
      <c r="AA14" s="315"/>
      <c r="AB14" s="315"/>
      <c r="AC14" s="315"/>
      <c r="AD14" s="315"/>
      <c r="AE14" s="315"/>
      <c r="AF14" s="315"/>
      <c r="AG14" s="315"/>
      <c r="AH14" s="315"/>
      <c r="AI14" s="315"/>
      <c r="AJ14" s="315"/>
      <c r="AK14" s="315"/>
      <c r="AL14" s="288"/>
    </row>
    <row r="15" spans="1:47" ht="14.1" customHeight="1">
      <c r="A15" s="220"/>
      <c r="B15" s="13"/>
      <c r="D15" s="209" t="s">
        <v>580</v>
      </c>
      <c r="E15" s="3146" t="s">
        <v>585</v>
      </c>
      <c r="F15" s="3146"/>
      <c r="G15" s="3146"/>
      <c r="H15" s="3146"/>
      <c r="I15" s="3146"/>
      <c r="J15" s="3146"/>
      <c r="K15" s="3146"/>
      <c r="L15" s="3146"/>
      <c r="M15" s="3146"/>
      <c r="N15" s="3146"/>
      <c r="O15" s="3146"/>
      <c r="P15" s="3146"/>
      <c r="Q15" s="3146"/>
      <c r="R15" s="3146"/>
      <c r="S15" s="3146"/>
      <c r="T15" s="3146"/>
      <c r="U15" s="3146"/>
      <c r="V15" s="3146"/>
      <c r="W15" s="3146"/>
      <c r="X15" s="3146"/>
      <c r="Z15" s="10"/>
      <c r="AE15" s="227"/>
      <c r="AL15" s="12"/>
    </row>
    <row r="16" spans="1:47" ht="14.1" customHeight="1">
      <c r="A16" s="220"/>
      <c r="B16" s="13"/>
      <c r="D16" s="209" t="s">
        <v>32</v>
      </c>
      <c r="E16" s="3146" t="s">
        <v>1546</v>
      </c>
      <c r="F16" s="3146"/>
      <c r="G16" s="3146"/>
      <c r="H16" s="3146"/>
      <c r="I16" s="3146"/>
      <c r="J16" s="3146"/>
      <c r="K16" s="3146"/>
      <c r="L16" s="3146"/>
      <c r="M16" s="3146"/>
      <c r="N16" s="3146"/>
      <c r="O16" s="3146"/>
      <c r="P16" s="3146"/>
      <c r="Q16" s="3146"/>
      <c r="R16" s="3146"/>
      <c r="S16" s="3146"/>
      <c r="T16" s="3146"/>
      <c r="U16" s="3146"/>
      <c r="V16" s="3146"/>
      <c r="W16" s="3146"/>
      <c r="X16" s="3146"/>
      <c r="Y16" s="6"/>
      <c r="Z16" s="314"/>
      <c r="AB16" s="210"/>
      <c r="AC16" s="210"/>
      <c r="AD16" s="272"/>
      <c r="AE16" s="227"/>
      <c r="AF16" s="270"/>
      <c r="AG16" s="270"/>
      <c r="AH16" s="270"/>
      <c r="AI16" s="270"/>
      <c r="AJ16" s="270"/>
      <c r="AL16" s="12"/>
      <c r="AS16" s="210"/>
      <c r="AT16" s="210"/>
      <c r="AU16" s="272"/>
    </row>
    <row r="17" spans="1:47" ht="14.1" customHeight="1">
      <c r="A17" s="220"/>
      <c r="B17" s="16"/>
      <c r="D17" s="3146" t="s">
        <v>316</v>
      </c>
      <c r="E17" s="3146"/>
      <c r="F17" s="3146"/>
      <c r="G17" s="3146"/>
      <c r="H17" s="3146"/>
      <c r="I17" s="3146"/>
      <c r="J17" s="3146"/>
      <c r="K17" s="3146"/>
      <c r="L17" s="3146"/>
      <c r="M17" s="3146"/>
      <c r="N17" s="3146"/>
      <c r="O17" s="3146"/>
      <c r="P17" s="3146"/>
      <c r="Q17" s="3146"/>
      <c r="R17" s="3146"/>
      <c r="S17" s="3146"/>
      <c r="T17" s="3146"/>
      <c r="U17" s="3146"/>
      <c r="V17" s="3146"/>
      <c r="W17" s="3146"/>
      <c r="X17" s="3146"/>
      <c r="Y17" s="6"/>
      <c r="Z17" s="314"/>
      <c r="AB17" s="210"/>
      <c r="AC17" s="210"/>
      <c r="AD17" s="272"/>
      <c r="AE17" s="227"/>
      <c r="AF17" s="270"/>
      <c r="AG17" s="270"/>
      <c r="AH17" s="270"/>
      <c r="AI17" s="270"/>
      <c r="AJ17" s="270"/>
      <c r="AL17" s="12"/>
      <c r="AS17" s="210"/>
      <c r="AT17" s="210"/>
      <c r="AU17" s="272"/>
    </row>
    <row r="18" spans="1:47" ht="14.1" customHeight="1">
      <c r="A18" s="220"/>
      <c r="B18" s="16"/>
      <c r="D18" s="209" t="s">
        <v>580</v>
      </c>
      <c r="E18" s="3146" t="s">
        <v>899</v>
      </c>
      <c r="F18" s="3146"/>
      <c r="G18" s="3146"/>
      <c r="H18" s="3146"/>
      <c r="I18" s="3146"/>
      <c r="J18" s="3146"/>
      <c r="K18" s="3146"/>
      <c r="L18" s="3146"/>
      <c r="M18" s="3146"/>
      <c r="N18" s="3146"/>
      <c r="O18" s="3146"/>
      <c r="P18" s="3146"/>
      <c r="Q18" s="3146"/>
      <c r="R18" s="3146"/>
      <c r="S18" s="3146"/>
      <c r="T18" s="3146"/>
      <c r="U18" s="3146"/>
      <c r="V18" s="3146"/>
      <c r="W18" s="3146"/>
      <c r="X18" s="3146"/>
      <c r="Y18" s="6"/>
      <c r="Z18" s="314"/>
      <c r="AB18" s="210"/>
      <c r="AC18" s="210"/>
      <c r="AD18" s="272"/>
      <c r="AE18" s="227"/>
      <c r="AF18" s="270"/>
      <c r="AG18" s="270"/>
      <c r="AH18" s="270"/>
      <c r="AI18" s="270"/>
      <c r="AJ18" s="270"/>
      <c r="AL18" s="12"/>
      <c r="AN18" s="148"/>
      <c r="AS18" s="210"/>
      <c r="AT18" s="210"/>
      <c r="AU18" s="272"/>
    </row>
    <row r="19" spans="1:47" ht="14.1" customHeight="1">
      <c r="A19" s="220"/>
      <c r="B19" s="16"/>
      <c r="V19" s="6"/>
      <c r="W19" s="6"/>
      <c r="X19" s="6"/>
      <c r="Y19" s="6"/>
      <c r="Z19" s="314"/>
      <c r="AA19" s="3"/>
      <c r="AB19" s="210"/>
      <c r="AC19" s="210"/>
      <c r="AD19" s="272"/>
      <c r="AE19" s="227"/>
      <c r="AF19" s="270"/>
      <c r="AG19" s="270"/>
      <c r="AH19" s="270"/>
      <c r="AI19" s="270"/>
      <c r="AJ19" s="270"/>
      <c r="AL19" s="12"/>
      <c r="AN19" s="149"/>
      <c r="AO19" s="22"/>
      <c r="AP19" s="3"/>
      <c r="AQ19" s="3"/>
      <c r="AR19" s="3"/>
      <c r="AS19" s="210"/>
      <c r="AT19" s="210"/>
      <c r="AU19" s="272"/>
    </row>
    <row r="20" spans="1:47" ht="14.1" customHeight="1">
      <c r="A20" s="220"/>
      <c r="B20" s="4616" t="s">
        <v>481</v>
      </c>
      <c r="C20" s="4617"/>
      <c r="D20" s="2252" t="s">
        <v>586</v>
      </c>
      <c r="E20" s="2252"/>
      <c r="F20" s="2252"/>
      <c r="G20" s="2252"/>
      <c r="H20" s="2252"/>
      <c r="I20" s="2252"/>
      <c r="J20" s="2252"/>
      <c r="K20" s="2252"/>
      <c r="L20" s="2252"/>
      <c r="M20" s="2252"/>
      <c r="N20" s="2252"/>
      <c r="O20" s="2252"/>
      <c r="P20" s="2252"/>
      <c r="Q20" s="2252"/>
      <c r="R20" s="2252"/>
      <c r="S20" s="2252"/>
      <c r="T20" s="2252"/>
      <c r="U20" s="2252"/>
      <c r="V20" s="2252"/>
      <c r="W20" s="2252"/>
      <c r="X20" s="2252"/>
      <c r="Y20" s="6"/>
      <c r="Z20" s="314"/>
      <c r="AA20" s="227"/>
      <c r="AB20" s="210"/>
      <c r="AC20" s="210"/>
      <c r="AD20" s="272"/>
      <c r="AE20" s="227"/>
      <c r="AF20" s="270"/>
      <c r="AG20" s="270"/>
      <c r="AH20" s="270"/>
      <c r="AI20" s="270"/>
      <c r="AJ20" s="270"/>
      <c r="AL20" s="12"/>
      <c r="AN20" s="3"/>
      <c r="AO20" s="227"/>
      <c r="AP20" s="227"/>
      <c r="AQ20" s="227"/>
      <c r="AR20" s="227"/>
      <c r="AS20" s="210"/>
      <c r="AT20" s="210"/>
      <c r="AU20" s="272"/>
    </row>
    <row r="21" spans="1:47" ht="14.1" customHeight="1">
      <c r="A21" s="220"/>
      <c r="B21" s="13"/>
      <c r="Q21" s="220"/>
      <c r="R21" s="228"/>
      <c r="S21" s="228"/>
      <c r="T21" s="1"/>
      <c r="U21" s="232"/>
      <c r="V21" s="232"/>
      <c r="W21" s="220"/>
      <c r="X21" s="220"/>
      <c r="Y21" s="6"/>
      <c r="Z21" s="314"/>
      <c r="AA21" s="227"/>
      <c r="AB21" s="210"/>
      <c r="AC21" s="210"/>
      <c r="AD21" s="272"/>
      <c r="AE21" s="227"/>
      <c r="AF21" s="270"/>
      <c r="AG21" s="270"/>
      <c r="AH21" s="270"/>
      <c r="AI21" s="270"/>
      <c r="AJ21" s="270"/>
      <c r="AL21" s="34"/>
      <c r="AN21" s="3"/>
      <c r="AO21" s="227"/>
      <c r="AP21" s="227"/>
      <c r="AQ21" s="227"/>
      <c r="AR21" s="227"/>
      <c r="AS21" s="210"/>
      <c r="AT21" s="210"/>
      <c r="AU21" s="272"/>
    </row>
    <row r="22" spans="1:47" ht="14.1" customHeight="1">
      <c r="A22" s="220"/>
      <c r="B22" s="13"/>
      <c r="C22" s="220"/>
      <c r="H22" s="3359"/>
      <c r="I22" s="3359"/>
      <c r="L22" s="220"/>
      <c r="M22" s="220"/>
      <c r="N22" s="220"/>
      <c r="Q22" s="220"/>
      <c r="R22" s="220"/>
      <c r="X22" s="220"/>
      <c r="Y22" s="6"/>
      <c r="Z22" s="314"/>
      <c r="AA22" s="227"/>
      <c r="AB22" s="210"/>
      <c r="AC22" s="210"/>
      <c r="AD22" s="272"/>
      <c r="AE22" s="227"/>
      <c r="AF22" s="270"/>
      <c r="AG22" s="270"/>
      <c r="AH22" s="270"/>
      <c r="AI22" s="270"/>
      <c r="AJ22" s="270"/>
      <c r="AL22" s="12"/>
      <c r="AN22" s="3"/>
      <c r="AO22" s="227"/>
      <c r="AP22" s="227"/>
      <c r="AQ22" s="227"/>
      <c r="AR22" s="227"/>
      <c r="AS22" s="210"/>
      <c r="AT22" s="210"/>
      <c r="AU22" s="272"/>
    </row>
    <row r="23" spans="1:47" ht="14.1" customHeight="1">
      <c r="A23" s="220"/>
      <c r="B23" s="4283">
        <v>11</v>
      </c>
      <c r="C23" s="4284"/>
      <c r="D23" s="4285" t="s">
        <v>592</v>
      </c>
      <c r="E23" s="3143"/>
      <c r="F23" s="3143"/>
      <c r="G23" s="3143"/>
      <c r="H23" s="3143"/>
      <c r="I23" s="3143"/>
      <c r="J23" s="3143"/>
      <c r="K23" s="3143"/>
      <c r="L23" s="3143"/>
      <c r="M23" s="3143"/>
      <c r="N23" s="3143"/>
      <c r="O23" s="3143"/>
      <c r="P23" s="3143"/>
      <c r="Q23" s="3143"/>
      <c r="R23" s="3143"/>
      <c r="S23" s="3143"/>
      <c r="T23" s="3143"/>
      <c r="U23" s="3143"/>
      <c r="V23" s="3143"/>
      <c r="W23" s="3143"/>
      <c r="X23" s="3143"/>
      <c r="Y23" s="6"/>
      <c r="Z23" s="314"/>
      <c r="AA23" s="227"/>
      <c r="AB23" s="210"/>
      <c r="AC23" s="210"/>
      <c r="AD23" s="272"/>
      <c r="AE23" s="227"/>
      <c r="AF23" s="270"/>
      <c r="AG23" s="270"/>
      <c r="AH23" s="270"/>
      <c r="AI23" s="270"/>
      <c r="AJ23" s="270"/>
      <c r="AL23" s="12"/>
      <c r="AN23" s="3"/>
      <c r="AO23" s="227"/>
      <c r="AP23" s="227"/>
      <c r="AQ23" s="227"/>
      <c r="AR23" s="227"/>
      <c r="AS23" s="210"/>
      <c r="AT23" s="210"/>
      <c r="AU23" s="272"/>
    </row>
    <row r="24" spans="1:47" ht="9.9499999999999993" customHeight="1">
      <c r="A24" s="220"/>
      <c r="B24" s="17"/>
      <c r="Y24" s="6"/>
      <c r="Z24" s="314"/>
      <c r="AA24" s="227"/>
      <c r="AB24" s="210"/>
      <c r="AC24" s="210"/>
      <c r="AD24" s="272"/>
      <c r="AE24" s="227"/>
      <c r="AF24" s="270"/>
      <c r="AG24" s="270"/>
      <c r="AH24" s="270"/>
      <c r="AI24" s="270"/>
      <c r="AJ24" s="270"/>
      <c r="AL24" s="12"/>
      <c r="AO24" s="227"/>
      <c r="AP24" s="227"/>
      <c r="AQ24" s="227"/>
      <c r="AR24" s="227"/>
      <c r="AS24" s="210"/>
      <c r="AT24" s="210"/>
      <c r="AU24" s="272"/>
    </row>
    <row r="25" spans="1:47" ht="14.1" customHeight="1">
      <c r="A25" s="220"/>
      <c r="B25" s="17"/>
      <c r="C25" s="4539" t="s">
        <v>308</v>
      </c>
      <c r="D25" s="4539"/>
      <c r="E25" s="4539"/>
      <c r="F25" s="4539"/>
      <c r="G25" s="4539"/>
      <c r="H25" s="4539"/>
      <c r="I25" s="4539"/>
      <c r="J25" s="4539"/>
      <c r="K25" s="4539"/>
      <c r="L25" s="4539"/>
      <c r="M25" s="4539"/>
      <c r="N25" s="4539"/>
      <c r="O25" s="4539"/>
      <c r="P25" s="4539"/>
      <c r="Q25" s="4539"/>
      <c r="R25" s="4539"/>
      <c r="S25" s="4539"/>
      <c r="T25" s="4539"/>
      <c r="U25" s="4539"/>
      <c r="V25" s="4539"/>
      <c r="W25" s="4539"/>
      <c r="X25" s="4539"/>
      <c r="Y25" s="6"/>
      <c r="Z25" s="217" t="s">
        <v>15</v>
      </c>
      <c r="AA25" s="4182" t="s">
        <v>805</v>
      </c>
      <c r="AB25" s="4182"/>
      <c r="AC25" s="4182"/>
      <c r="AD25" s="4182"/>
      <c r="AE25" s="4182"/>
      <c r="AF25" s="4182"/>
      <c r="AG25" s="4182"/>
      <c r="AH25" s="4182"/>
      <c r="AI25" s="4182"/>
      <c r="AJ25" s="4182"/>
      <c r="AK25" s="4182"/>
      <c r="AL25" s="15"/>
      <c r="AS25" s="210"/>
      <c r="AT25" s="210"/>
      <c r="AU25" s="272"/>
    </row>
    <row r="26" spans="1:47" ht="14.1" customHeight="1">
      <c r="A26" s="220"/>
      <c r="B26" s="3323" t="s">
        <v>444</v>
      </c>
      <c r="C26" s="2251"/>
      <c r="D26" s="2255" t="s">
        <v>593</v>
      </c>
      <c r="E26" s="2255"/>
      <c r="F26" s="2255"/>
      <c r="G26" s="2255"/>
      <c r="H26" s="2255"/>
      <c r="I26" s="2255"/>
      <c r="J26" s="2255"/>
      <c r="K26" s="2255"/>
      <c r="L26" s="2255"/>
      <c r="M26" s="2255"/>
      <c r="N26" s="2255"/>
      <c r="O26" s="2255"/>
      <c r="P26" s="2255"/>
      <c r="Q26" s="2255"/>
      <c r="R26" s="2255"/>
      <c r="S26" s="2255"/>
      <c r="T26" s="2255"/>
      <c r="U26" s="2255"/>
      <c r="V26" s="2255"/>
      <c r="W26" s="2255"/>
      <c r="X26" s="2255"/>
      <c r="Y26" s="6"/>
      <c r="Z26" s="8"/>
      <c r="AA26" s="4182"/>
      <c r="AB26" s="4182"/>
      <c r="AC26" s="4182"/>
      <c r="AD26" s="4182"/>
      <c r="AE26" s="4182"/>
      <c r="AF26" s="4182"/>
      <c r="AG26" s="4182"/>
      <c r="AH26" s="4182"/>
      <c r="AI26" s="4182"/>
      <c r="AJ26" s="4182"/>
      <c r="AK26" s="4182"/>
      <c r="AL26" s="12"/>
      <c r="AS26" s="210"/>
      <c r="AT26" s="210"/>
      <c r="AU26" s="272"/>
    </row>
    <row r="27" spans="1:47" ht="14.1" customHeight="1">
      <c r="A27" s="220"/>
      <c r="B27" s="13"/>
      <c r="C27" s="220"/>
      <c r="D27" s="2255"/>
      <c r="E27" s="2255"/>
      <c r="F27" s="2255"/>
      <c r="G27" s="2255"/>
      <c r="H27" s="2255"/>
      <c r="I27" s="2255"/>
      <c r="J27" s="2255"/>
      <c r="K27" s="2255"/>
      <c r="L27" s="2255"/>
      <c r="M27" s="2255"/>
      <c r="N27" s="2255"/>
      <c r="O27" s="2255"/>
      <c r="P27" s="2255"/>
      <c r="Q27" s="2255"/>
      <c r="R27" s="2255"/>
      <c r="S27" s="2255"/>
      <c r="T27" s="2255"/>
      <c r="U27" s="2255"/>
      <c r="V27" s="2255"/>
      <c r="W27" s="2255"/>
      <c r="X27" s="2255"/>
      <c r="Y27" s="6"/>
      <c r="Z27" s="18"/>
      <c r="AA27" s="4182"/>
      <c r="AB27" s="4182"/>
      <c r="AC27" s="4182"/>
      <c r="AD27" s="4182"/>
      <c r="AE27" s="4182"/>
      <c r="AF27" s="4182"/>
      <c r="AG27" s="4182"/>
      <c r="AH27" s="4182"/>
      <c r="AI27" s="4182"/>
      <c r="AJ27" s="4182"/>
      <c r="AK27" s="4182"/>
      <c r="AL27" s="12"/>
      <c r="AS27" s="210"/>
      <c r="AT27" s="210"/>
      <c r="AU27" s="272"/>
    </row>
    <row r="28" spans="1:47" ht="14.1" customHeight="1">
      <c r="A28" s="220"/>
      <c r="B28" s="13"/>
      <c r="C28" s="220"/>
      <c r="D28" s="2255"/>
      <c r="E28" s="2255"/>
      <c r="F28" s="2255"/>
      <c r="G28" s="2255"/>
      <c r="H28" s="2255"/>
      <c r="I28" s="2255"/>
      <c r="J28" s="2255"/>
      <c r="K28" s="2255"/>
      <c r="L28" s="2255"/>
      <c r="M28" s="2255"/>
      <c r="N28" s="2255"/>
      <c r="O28" s="2255"/>
      <c r="P28" s="2255"/>
      <c r="Q28" s="2255"/>
      <c r="R28" s="2255"/>
      <c r="S28" s="2255"/>
      <c r="T28" s="2255"/>
      <c r="U28" s="2255"/>
      <c r="V28" s="2255"/>
      <c r="W28" s="2255"/>
      <c r="X28" s="2255"/>
      <c r="Z28" s="217" t="s">
        <v>15</v>
      </c>
      <c r="AA28" s="4182" t="s">
        <v>564</v>
      </c>
      <c r="AB28" s="4182"/>
      <c r="AC28" s="4182"/>
      <c r="AD28" s="4182"/>
      <c r="AE28" s="4182"/>
      <c r="AF28" s="4182"/>
      <c r="AG28" s="4182"/>
      <c r="AH28" s="4182"/>
      <c r="AI28" s="4182"/>
      <c r="AJ28" s="4182"/>
      <c r="AK28" s="4182"/>
      <c r="AL28" s="15"/>
    </row>
    <row r="29" spans="1:47" ht="14.1" customHeight="1">
      <c r="A29" s="220"/>
      <c r="B29" s="13"/>
      <c r="Z29" s="150"/>
      <c r="AA29" s="4182"/>
      <c r="AB29" s="4182"/>
      <c r="AC29" s="4182"/>
      <c r="AD29" s="4182"/>
      <c r="AE29" s="4182"/>
      <c r="AF29" s="4182"/>
      <c r="AG29" s="4182"/>
      <c r="AH29" s="4182"/>
      <c r="AI29" s="4182"/>
      <c r="AJ29" s="4182"/>
      <c r="AK29" s="4182"/>
      <c r="AL29" s="15"/>
    </row>
    <row r="30" spans="1:47" ht="14.1" customHeight="1">
      <c r="A30" s="220"/>
      <c r="B30" s="16"/>
      <c r="D30" s="3146" t="s">
        <v>1499</v>
      </c>
      <c r="E30" s="3146"/>
      <c r="F30" s="3146"/>
      <c r="G30" s="3146"/>
      <c r="H30" s="3146"/>
      <c r="I30" s="3146"/>
      <c r="J30" s="3146"/>
      <c r="K30" s="3146"/>
      <c r="L30" s="3146"/>
      <c r="M30" s="3146"/>
      <c r="N30" s="3146"/>
      <c r="O30" s="3146"/>
      <c r="P30" s="3146"/>
      <c r="Q30" s="3146"/>
      <c r="R30" s="3146"/>
      <c r="S30" s="3146"/>
      <c r="T30" s="3146"/>
      <c r="U30" s="3146"/>
      <c r="V30" s="3146"/>
      <c r="W30" s="3146"/>
      <c r="X30" s="3146"/>
      <c r="Y30" s="2"/>
      <c r="Z30" s="10"/>
      <c r="AL30" s="15"/>
    </row>
    <row r="31" spans="1:47" ht="14.1" customHeight="1">
      <c r="A31" s="220"/>
      <c r="B31" s="17"/>
      <c r="C31" s="220"/>
      <c r="D31" s="209" t="s">
        <v>462</v>
      </c>
      <c r="E31" s="3147" t="s">
        <v>594</v>
      </c>
      <c r="F31" s="3147"/>
      <c r="G31" s="3147"/>
      <c r="H31" s="3147"/>
      <c r="I31" s="3147"/>
      <c r="J31" s="3147"/>
      <c r="K31" s="3147"/>
      <c r="L31" s="3147"/>
      <c r="M31" s="3147"/>
      <c r="N31" s="3147"/>
      <c r="O31" s="3147"/>
      <c r="P31" s="3147"/>
      <c r="Q31" s="3147"/>
      <c r="R31" s="3147"/>
      <c r="S31" s="3147"/>
      <c r="T31" s="3147"/>
      <c r="U31" s="3147"/>
      <c r="V31" s="3147"/>
      <c r="W31" s="3147"/>
      <c r="X31" s="3147"/>
      <c r="Y31" s="2"/>
      <c r="Z31" s="35"/>
      <c r="AA31" s="4"/>
      <c r="AB31" s="4"/>
      <c r="AC31" s="233"/>
      <c r="AD31" s="3"/>
      <c r="AE31" s="233"/>
      <c r="AF31" s="233"/>
      <c r="AG31" s="233"/>
      <c r="AH31" s="233"/>
      <c r="AI31" s="233"/>
      <c r="AJ31" s="233"/>
      <c r="AK31" s="233"/>
      <c r="AL31" s="15"/>
    </row>
    <row r="32" spans="1:47" ht="15.95" customHeight="1">
      <c r="A32" s="220"/>
      <c r="B32" s="16"/>
      <c r="D32" s="4631"/>
      <c r="E32" s="4632"/>
      <c r="F32" s="4632"/>
      <c r="G32" s="4632"/>
      <c r="H32" s="4632"/>
      <c r="I32" s="4633"/>
      <c r="J32" s="4198" t="s">
        <v>386</v>
      </c>
      <c r="K32" s="4199"/>
      <c r="L32" s="4199"/>
      <c r="M32" s="4199"/>
      <c r="N32" s="4199"/>
      <c r="O32" s="4199"/>
      <c r="P32" s="4199"/>
      <c r="Q32" s="4199"/>
      <c r="R32" s="4198" t="s">
        <v>387</v>
      </c>
      <c r="S32" s="4199"/>
      <c r="T32" s="4199"/>
      <c r="U32" s="4199"/>
      <c r="V32" s="4199"/>
      <c r="W32" s="4199"/>
      <c r="X32" s="4199"/>
      <c r="Y32" s="4634"/>
      <c r="Z32" s="4631" t="s">
        <v>100</v>
      </c>
      <c r="AA32" s="4632"/>
      <c r="AB32" s="4632"/>
      <c r="AC32" s="4632"/>
      <c r="AD32" s="4632"/>
      <c r="AE32" s="4632"/>
      <c r="AF32" s="4632"/>
      <c r="AG32" s="4632"/>
      <c r="AH32" s="4632"/>
      <c r="AI32" s="4632"/>
      <c r="AJ32" s="4632"/>
      <c r="AK32" s="4633"/>
      <c r="AL32" s="15"/>
    </row>
    <row r="33" spans="1:38" ht="15.95" customHeight="1">
      <c r="A33" s="220"/>
      <c r="B33" s="16"/>
      <c r="D33" s="4196" t="s">
        <v>381</v>
      </c>
      <c r="E33" s="4197"/>
      <c r="F33" s="4197"/>
      <c r="G33" s="4197"/>
      <c r="H33" s="4197"/>
      <c r="I33" s="4618"/>
      <c r="J33" s="4619"/>
      <c r="K33" s="4620"/>
      <c r="L33" s="4620"/>
      <c r="M33" s="4620"/>
      <c r="N33" s="4620"/>
      <c r="O33" s="4620"/>
      <c r="P33" s="4620"/>
      <c r="Q33" s="4620"/>
      <c r="R33" s="4619"/>
      <c r="S33" s="4620"/>
      <c r="T33" s="4620"/>
      <c r="U33" s="4620"/>
      <c r="V33" s="4620"/>
      <c r="W33" s="4620"/>
      <c r="X33" s="4620"/>
      <c r="Y33" s="4623"/>
      <c r="Z33" s="4625"/>
      <c r="AA33" s="4626"/>
      <c r="AB33" s="4626"/>
      <c r="AC33" s="4626"/>
      <c r="AD33" s="4626"/>
      <c r="AE33" s="4626"/>
      <c r="AF33" s="4626"/>
      <c r="AG33" s="4626"/>
      <c r="AH33" s="4626"/>
      <c r="AI33" s="4626"/>
      <c r="AJ33" s="4626"/>
      <c r="AK33" s="4627"/>
      <c r="AL33" s="15"/>
    </row>
    <row r="34" spans="1:38" ht="15.95" customHeight="1">
      <c r="A34" s="220"/>
      <c r="B34" s="16"/>
      <c r="D34" s="4212"/>
      <c r="E34" s="4213"/>
      <c r="F34" s="4213"/>
      <c r="G34" s="4213"/>
      <c r="H34" s="4213"/>
      <c r="I34" s="4214"/>
      <c r="J34" s="4621"/>
      <c r="K34" s="4622"/>
      <c r="L34" s="4622"/>
      <c r="M34" s="4622"/>
      <c r="N34" s="4622"/>
      <c r="O34" s="4622"/>
      <c r="P34" s="4622"/>
      <c r="Q34" s="4622"/>
      <c r="R34" s="4621"/>
      <c r="S34" s="4622"/>
      <c r="T34" s="4622"/>
      <c r="U34" s="4622"/>
      <c r="V34" s="4622"/>
      <c r="W34" s="4622"/>
      <c r="X34" s="4622"/>
      <c r="Y34" s="4624"/>
      <c r="Z34" s="4628"/>
      <c r="AA34" s="4629"/>
      <c r="AB34" s="4629"/>
      <c r="AC34" s="4629"/>
      <c r="AD34" s="4629"/>
      <c r="AE34" s="4629"/>
      <c r="AF34" s="4629"/>
      <c r="AG34" s="4629"/>
      <c r="AH34" s="4629"/>
      <c r="AI34" s="4629"/>
      <c r="AJ34" s="4629"/>
      <c r="AK34" s="4630"/>
      <c r="AL34" s="15"/>
    </row>
    <row r="35" spans="1:38" ht="15.95" customHeight="1">
      <c r="A35" s="220"/>
      <c r="B35" s="16"/>
      <c r="D35" s="4212" t="s">
        <v>382</v>
      </c>
      <c r="E35" s="4213"/>
      <c r="F35" s="4213"/>
      <c r="G35" s="4213"/>
      <c r="H35" s="4213"/>
      <c r="I35" s="4214"/>
      <c r="J35" s="4637"/>
      <c r="K35" s="4638"/>
      <c r="L35" s="4638"/>
      <c r="M35" s="4638"/>
      <c r="N35" s="4638"/>
      <c r="O35" s="4638"/>
      <c r="P35" s="4638"/>
      <c r="Q35" s="4638"/>
      <c r="R35" s="4637"/>
      <c r="S35" s="4638"/>
      <c r="T35" s="4638"/>
      <c r="U35" s="4638"/>
      <c r="V35" s="4638"/>
      <c r="W35" s="4638"/>
      <c r="X35" s="4638"/>
      <c r="Y35" s="4639"/>
      <c r="Z35" s="4628"/>
      <c r="AA35" s="4629"/>
      <c r="AB35" s="4629"/>
      <c r="AC35" s="4629"/>
      <c r="AD35" s="4629"/>
      <c r="AE35" s="4629"/>
      <c r="AF35" s="4629"/>
      <c r="AG35" s="4629"/>
      <c r="AH35" s="4629"/>
      <c r="AI35" s="4629"/>
      <c r="AJ35" s="4629"/>
      <c r="AK35" s="4630"/>
      <c r="AL35" s="15"/>
    </row>
    <row r="36" spans="1:38" ht="15.95" customHeight="1">
      <c r="A36" s="220"/>
      <c r="B36" s="16"/>
      <c r="D36" s="4212"/>
      <c r="E36" s="4213"/>
      <c r="F36" s="4213"/>
      <c r="G36" s="4213"/>
      <c r="H36" s="4213"/>
      <c r="I36" s="4214"/>
      <c r="J36" s="4637"/>
      <c r="K36" s="4638"/>
      <c r="L36" s="4638"/>
      <c r="M36" s="4638"/>
      <c r="N36" s="4638"/>
      <c r="O36" s="4638"/>
      <c r="P36" s="4638"/>
      <c r="Q36" s="4638"/>
      <c r="R36" s="4637"/>
      <c r="S36" s="4638"/>
      <c r="T36" s="4638"/>
      <c r="U36" s="4638"/>
      <c r="V36" s="4638"/>
      <c r="W36" s="4638"/>
      <c r="X36" s="4638"/>
      <c r="Y36" s="4639"/>
      <c r="Z36" s="4628"/>
      <c r="AA36" s="4629"/>
      <c r="AB36" s="4629"/>
      <c r="AC36" s="4629"/>
      <c r="AD36" s="4629"/>
      <c r="AE36" s="4629"/>
      <c r="AF36" s="4629"/>
      <c r="AG36" s="4629"/>
      <c r="AH36" s="4629"/>
      <c r="AI36" s="4629"/>
      <c r="AJ36" s="4629"/>
      <c r="AK36" s="4630"/>
      <c r="AL36" s="15"/>
    </row>
    <row r="37" spans="1:38" ht="15.95" customHeight="1">
      <c r="A37" s="220"/>
      <c r="B37" s="13"/>
      <c r="D37" s="4212" t="s">
        <v>383</v>
      </c>
      <c r="E37" s="4213"/>
      <c r="F37" s="4213"/>
      <c r="G37" s="4213"/>
      <c r="H37" s="4213"/>
      <c r="I37" s="4214"/>
      <c r="J37" s="4643"/>
      <c r="K37" s="4644"/>
      <c r="L37" s="4644"/>
      <c r="M37" s="4644"/>
      <c r="N37" s="4644"/>
      <c r="O37" s="4644"/>
      <c r="P37" s="4644"/>
      <c r="Q37" s="4644"/>
      <c r="R37" s="4643"/>
      <c r="S37" s="4644"/>
      <c r="T37" s="4644"/>
      <c r="U37" s="4644"/>
      <c r="V37" s="4644"/>
      <c r="W37" s="4644"/>
      <c r="X37" s="4644"/>
      <c r="Y37" s="4645"/>
      <c r="Z37" s="4646" t="s">
        <v>911</v>
      </c>
      <c r="AA37" s="4647"/>
      <c r="AB37" s="4647"/>
      <c r="AC37" s="4647"/>
      <c r="AD37" s="11" t="s">
        <v>21</v>
      </c>
      <c r="AE37" s="4647"/>
      <c r="AF37" s="4647"/>
      <c r="AG37" s="11" t="s">
        <v>22</v>
      </c>
      <c r="AH37" s="4647"/>
      <c r="AI37" s="4647"/>
      <c r="AJ37" s="478" t="s">
        <v>41</v>
      </c>
      <c r="AK37" s="479" t="s">
        <v>271</v>
      </c>
      <c r="AL37" s="15"/>
    </row>
    <row r="38" spans="1:38" ht="15.95" customHeight="1">
      <c r="A38" s="220"/>
      <c r="B38" s="16"/>
      <c r="D38" s="4212"/>
      <c r="E38" s="4213"/>
      <c r="F38" s="4213"/>
      <c r="G38" s="4213"/>
      <c r="H38" s="4213"/>
      <c r="I38" s="4214"/>
      <c r="J38" s="4621"/>
      <c r="K38" s="4622"/>
      <c r="L38" s="4622"/>
      <c r="M38" s="4622"/>
      <c r="N38" s="4622"/>
      <c r="O38" s="4622"/>
      <c r="P38" s="4622"/>
      <c r="Q38" s="4622"/>
      <c r="R38" s="4621"/>
      <c r="S38" s="4622"/>
      <c r="T38" s="4622"/>
      <c r="U38" s="4622"/>
      <c r="V38" s="4622"/>
      <c r="W38" s="4622"/>
      <c r="X38" s="4622"/>
      <c r="Y38" s="4624"/>
      <c r="Z38" s="4648" t="s">
        <v>142</v>
      </c>
      <c r="AA38" s="3356"/>
      <c r="AB38" s="3356"/>
      <c r="AC38" s="3356"/>
      <c r="AD38" s="214" t="s">
        <v>21</v>
      </c>
      <c r="AE38" s="3356"/>
      <c r="AF38" s="3356"/>
      <c r="AG38" s="214" t="s">
        <v>22</v>
      </c>
      <c r="AH38" s="3356"/>
      <c r="AI38" s="3356"/>
      <c r="AJ38" s="4635" t="s">
        <v>101</v>
      </c>
      <c r="AK38" s="4636"/>
      <c r="AL38" s="25"/>
    </row>
    <row r="39" spans="1:38" ht="15.95" customHeight="1">
      <c r="A39" s="220"/>
      <c r="B39" s="13"/>
      <c r="C39" s="209"/>
      <c r="D39" s="4212"/>
      <c r="E39" s="4213"/>
      <c r="F39" s="4213"/>
      <c r="G39" s="4213"/>
      <c r="H39" s="4213"/>
      <c r="I39" s="4214"/>
      <c r="J39" s="4643"/>
      <c r="K39" s="4644"/>
      <c r="L39" s="4644"/>
      <c r="M39" s="4644"/>
      <c r="N39" s="4644"/>
      <c r="O39" s="4644"/>
      <c r="P39" s="4644"/>
      <c r="Q39" s="4644"/>
      <c r="R39" s="4643"/>
      <c r="S39" s="4644"/>
      <c r="T39" s="4644"/>
      <c r="U39" s="4644"/>
      <c r="V39" s="4644"/>
      <c r="W39" s="4644"/>
      <c r="X39" s="4644"/>
      <c r="Y39" s="4645"/>
      <c r="Z39" s="4656" t="s">
        <v>142</v>
      </c>
      <c r="AA39" s="4657"/>
      <c r="AB39" s="4657"/>
      <c r="AC39" s="4657"/>
      <c r="AD39" s="11" t="s">
        <v>21</v>
      </c>
      <c r="AE39" s="4657"/>
      <c r="AF39" s="4657"/>
      <c r="AG39" s="11" t="s">
        <v>22</v>
      </c>
      <c r="AH39" s="4657"/>
      <c r="AI39" s="4657"/>
      <c r="AJ39" s="231" t="s">
        <v>41</v>
      </c>
      <c r="AK39" s="480" t="s">
        <v>271</v>
      </c>
      <c r="AL39" s="25"/>
    </row>
    <row r="40" spans="1:38" ht="15.95" customHeight="1">
      <c r="A40" s="220"/>
      <c r="B40" s="13"/>
      <c r="D40" s="4640"/>
      <c r="E40" s="4641"/>
      <c r="F40" s="4641"/>
      <c r="G40" s="4641"/>
      <c r="H40" s="4641"/>
      <c r="I40" s="4642"/>
      <c r="J40" s="4653"/>
      <c r="K40" s="4654"/>
      <c r="L40" s="4654"/>
      <c r="M40" s="4654"/>
      <c r="N40" s="4654"/>
      <c r="O40" s="4654"/>
      <c r="P40" s="4654"/>
      <c r="Q40" s="4654"/>
      <c r="R40" s="4653"/>
      <c r="S40" s="4654"/>
      <c r="T40" s="4654"/>
      <c r="U40" s="4654"/>
      <c r="V40" s="4654"/>
      <c r="W40" s="4654"/>
      <c r="X40" s="4654"/>
      <c r="Y40" s="4655"/>
      <c r="Z40" s="4658" t="s">
        <v>142</v>
      </c>
      <c r="AA40" s="4659"/>
      <c r="AB40" s="4659"/>
      <c r="AC40" s="4659"/>
      <c r="AD40" s="366" t="s">
        <v>21</v>
      </c>
      <c r="AE40" s="4659"/>
      <c r="AF40" s="4659"/>
      <c r="AG40" s="366" t="s">
        <v>22</v>
      </c>
      <c r="AH40" s="4659"/>
      <c r="AI40" s="4659"/>
      <c r="AJ40" s="4195" t="s">
        <v>101</v>
      </c>
      <c r="AK40" s="4652"/>
      <c r="AL40" s="25"/>
    </row>
    <row r="41" spans="1:38" ht="14.1" customHeight="1">
      <c r="A41" s="220"/>
      <c r="B41" s="13"/>
      <c r="C41" s="220"/>
      <c r="E41" s="220"/>
      <c r="F41" s="220"/>
      <c r="G41" s="220"/>
      <c r="H41" s="220"/>
      <c r="I41" s="220"/>
      <c r="J41" s="220"/>
      <c r="K41" s="220"/>
      <c r="L41" s="220"/>
      <c r="M41" s="220"/>
      <c r="N41" s="220"/>
      <c r="O41" s="220"/>
      <c r="P41" s="220"/>
      <c r="Q41" s="220"/>
      <c r="R41" s="228"/>
      <c r="S41" s="228"/>
      <c r="T41" s="1"/>
      <c r="U41" s="232"/>
      <c r="V41" s="232"/>
      <c r="W41" s="220"/>
      <c r="X41" s="220"/>
      <c r="Y41" s="4"/>
      <c r="Z41" s="219"/>
      <c r="AA41" s="3"/>
      <c r="AB41" s="233"/>
      <c r="AC41" s="3"/>
      <c r="AD41" s="3"/>
      <c r="AE41" s="3"/>
      <c r="AF41" s="3"/>
      <c r="AG41" s="3"/>
      <c r="AH41" s="3"/>
      <c r="AI41" s="3"/>
      <c r="AJ41" s="3"/>
      <c r="AK41" s="3"/>
      <c r="AL41" s="15"/>
    </row>
    <row r="42" spans="1:38" ht="14.1" customHeight="1">
      <c r="A42" s="220"/>
      <c r="B42" s="13"/>
      <c r="D42" s="234" t="s">
        <v>460</v>
      </c>
      <c r="E42" s="2255" t="s">
        <v>595</v>
      </c>
      <c r="F42" s="2255"/>
      <c r="G42" s="2255"/>
      <c r="H42" s="2255"/>
      <c r="I42" s="2255"/>
      <c r="J42" s="2255"/>
      <c r="K42" s="2255"/>
      <c r="L42" s="2255"/>
      <c r="M42" s="2255"/>
      <c r="N42" s="2255"/>
      <c r="O42" s="2255"/>
      <c r="P42" s="2255"/>
      <c r="Q42" s="2255"/>
      <c r="R42" s="2255"/>
      <c r="S42" s="2255"/>
      <c r="T42" s="2255"/>
      <c r="U42" s="2255"/>
      <c r="V42" s="2255"/>
      <c r="W42" s="2255"/>
      <c r="X42" s="2255"/>
      <c r="Y42" s="4"/>
      <c r="Z42" s="217" t="s">
        <v>15</v>
      </c>
      <c r="AA42" s="4182" t="s">
        <v>1027</v>
      </c>
      <c r="AB42" s="4182"/>
      <c r="AC42" s="4182"/>
      <c r="AD42" s="4182"/>
      <c r="AE42" s="4182"/>
      <c r="AF42" s="4182"/>
      <c r="AG42" s="4182"/>
      <c r="AH42" s="4182"/>
      <c r="AI42" s="4182"/>
      <c r="AJ42" s="4182"/>
      <c r="AK42" s="4182"/>
      <c r="AL42" s="179"/>
    </row>
    <row r="43" spans="1:38" ht="14.1" customHeight="1">
      <c r="A43" s="220"/>
      <c r="B43" s="13"/>
      <c r="E43" s="2255"/>
      <c r="F43" s="2255"/>
      <c r="G43" s="2255"/>
      <c r="H43" s="2255"/>
      <c r="I43" s="2255"/>
      <c r="J43" s="2255"/>
      <c r="K43" s="2255"/>
      <c r="L43" s="2255"/>
      <c r="M43" s="2255"/>
      <c r="N43" s="2255"/>
      <c r="O43" s="2255"/>
      <c r="P43" s="2255"/>
      <c r="Q43" s="2255"/>
      <c r="R43" s="2255"/>
      <c r="S43" s="2255"/>
      <c r="T43" s="2255"/>
      <c r="U43" s="2255"/>
      <c r="V43" s="2255"/>
      <c r="W43" s="2255"/>
      <c r="X43" s="2255"/>
      <c r="Y43" s="4"/>
      <c r="Z43" s="150"/>
      <c r="AA43" s="4182"/>
      <c r="AB43" s="4182"/>
      <c r="AC43" s="4182"/>
      <c r="AD43" s="4182"/>
      <c r="AE43" s="4182"/>
      <c r="AF43" s="4182"/>
      <c r="AG43" s="4182"/>
      <c r="AH43" s="4182"/>
      <c r="AI43" s="4182"/>
      <c r="AJ43" s="4182"/>
      <c r="AK43" s="4182"/>
      <c r="AL43" s="179"/>
    </row>
    <row r="44" spans="1:38" ht="14.1" customHeight="1">
      <c r="A44" s="220"/>
      <c r="B44" s="13"/>
      <c r="Y44" s="4"/>
      <c r="Z44" s="150"/>
      <c r="AA44" s="4182"/>
      <c r="AB44" s="4182"/>
      <c r="AC44" s="4182"/>
      <c r="AD44" s="4182"/>
      <c r="AE44" s="4182"/>
      <c r="AF44" s="4182"/>
      <c r="AG44" s="4182"/>
      <c r="AH44" s="4182"/>
      <c r="AI44" s="4182"/>
      <c r="AJ44" s="4182"/>
      <c r="AK44" s="4182"/>
      <c r="AL44" s="25"/>
    </row>
    <row r="45" spans="1:38" ht="14.1" customHeight="1">
      <c r="A45" s="220"/>
      <c r="B45" s="16"/>
      <c r="Z45" s="18"/>
      <c r="AA45" s="4182"/>
      <c r="AB45" s="4182"/>
      <c r="AC45" s="4182"/>
      <c r="AD45" s="4182"/>
      <c r="AE45" s="4182"/>
      <c r="AF45" s="4182"/>
      <c r="AG45" s="4182"/>
      <c r="AH45" s="4182"/>
      <c r="AI45" s="4182"/>
      <c r="AJ45" s="4182"/>
      <c r="AK45" s="4182"/>
      <c r="AL45" s="25"/>
    </row>
    <row r="46" spans="1:38" ht="14.1" customHeight="1">
      <c r="A46" s="220"/>
      <c r="B46" s="16"/>
      <c r="D46" s="234" t="s">
        <v>38</v>
      </c>
      <c r="E46" s="2255" t="s">
        <v>596</v>
      </c>
      <c r="F46" s="2255"/>
      <c r="G46" s="2255"/>
      <c r="H46" s="2255"/>
      <c r="I46" s="2255"/>
      <c r="J46" s="2255"/>
      <c r="K46" s="2255"/>
      <c r="L46" s="2255"/>
      <c r="M46" s="2255"/>
      <c r="N46" s="2255"/>
      <c r="O46" s="2255"/>
      <c r="P46" s="2255"/>
      <c r="Q46" s="2255"/>
      <c r="R46" s="2255"/>
      <c r="S46" s="2255"/>
      <c r="T46" s="2255"/>
      <c r="U46" s="2255"/>
      <c r="V46" s="2255"/>
      <c r="W46" s="2255"/>
      <c r="X46" s="2255"/>
      <c r="Z46" s="245"/>
      <c r="AA46" s="4182"/>
      <c r="AB46" s="4182"/>
      <c r="AC46" s="4182"/>
      <c r="AD46" s="4182"/>
      <c r="AE46" s="4182"/>
      <c r="AF46" s="4182"/>
      <c r="AG46" s="4182"/>
      <c r="AH46" s="4182"/>
      <c r="AI46" s="4182"/>
      <c r="AJ46" s="4182"/>
      <c r="AK46" s="4182"/>
      <c r="AL46" s="25"/>
    </row>
    <row r="47" spans="1:38" ht="14.1" customHeight="1">
      <c r="A47" s="220"/>
      <c r="B47" s="13"/>
      <c r="C47" s="220"/>
      <c r="E47" s="2255"/>
      <c r="F47" s="2255"/>
      <c r="G47" s="2255"/>
      <c r="H47" s="2255"/>
      <c r="I47" s="2255"/>
      <c r="J47" s="2255"/>
      <c r="K47" s="2255"/>
      <c r="L47" s="2255"/>
      <c r="M47" s="2255"/>
      <c r="N47" s="2255"/>
      <c r="O47" s="2255"/>
      <c r="P47" s="2255"/>
      <c r="Q47" s="2255"/>
      <c r="R47" s="2255"/>
      <c r="S47" s="2255"/>
      <c r="T47" s="2255"/>
      <c r="U47" s="2255"/>
      <c r="V47" s="2255"/>
      <c r="W47" s="2255"/>
      <c r="X47" s="2255"/>
      <c r="Z47" s="36"/>
      <c r="AA47" s="233"/>
      <c r="AB47" s="233"/>
      <c r="AC47" s="233"/>
      <c r="AD47" s="233"/>
      <c r="AE47" s="233"/>
      <c r="AF47" s="233"/>
      <c r="AG47" s="233"/>
      <c r="AH47" s="233"/>
      <c r="AI47" s="233"/>
      <c r="AJ47" s="233"/>
      <c r="AK47" s="233"/>
      <c r="AL47" s="37"/>
    </row>
    <row r="48" spans="1:38" ht="14.1" customHeight="1">
      <c r="A48" s="220"/>
      <c r="B48" s="16"/>
      <c r="Z48" s="36"/>
      <c r="AA48" s="233"/>
      <c r="AB48" s="233"/>
      <c r="AC48" s="233"/>
      <c r="AD48" s="233"/>
      <c r="AE48" s="233"/>
      <c r="AF48" s="233"/>
      <c r="AG48" s="233"/>
      <c r="AH48" s="233"/>
      <c r="AL48" s="208"/>
    </row>
    <row r="49" spans="1:38" ht="14.1" customHeight="1">
      <c r="A49" s="220"/>
      <c r="B49" s="13"/>
      <c r="C49" s="220"/>
      <c r="D49" s="209" t="s">
        <v>306</v>
      </c>
      <c r="E49" s="3147" t="s">
        <v>804</v>
      </c>
      <c r="F49" s="3147"/>
      <c r="G49" s="3147"/>
      <c r="H49" s="3147"/>
      <c r="I49" s="3147"/>
      <c r="J49" s="3147"/>
      <c r="K49" s="3147"/>
      <c r="L49" s="3147"/>
      <c r="M49" s="3147"/>
      <c r="N49" s="3147"/>
      <c r="O49" s="3147"/>
      <c r="P49" s="3147"/>
      <c r="Q49" s="3147"/>
      <c r="R49" s="3147"/>
      <c r="S49" s="3147"/>
      <c r="T49" s="3147"/>
      <c r="U49" s="3147"/>
      <c r="V49" s="3147"/>
      <c r="W49" s="3147"/>
      <c r="X49" s="3147"/>
      <c r="Y49" s="3147"/>
      <c r="Z49" s="3147"/>
      <c r="AA49" s="3147"/>
      <c r="AB49" s="3147"/>
      <c r="AC49" s="3147"/>
      <c r="AD49" s="3147"/>
      <c r="AE49" s="3147"/>
      <c r="AF49" s="3147"/>
      <c r="AG49" s="3147"/>
      <c r="AH49" s="220"/>
      <c r="AL49" s="25"/>
    </row>
    <row r="50" spans="1:38" ht="14.1" customHeight="1">
      <c r="A50" s="220"/>
      <c r="B50" s="16"/>
      <c r="D50" s="481"/>
      <c r="E50" s="364"/>
      <c r="F50" s="364"/>
      <c r="G50" s="364"/>
      <c r="H50" s="482"/>
      <c r="I50" s="4649" t="s">
        <v>317</v>
      </c>
      <c r="J50" s="4650"/>
      <c r="K50" s="4650"/>
      <c r="L50" s="4651"/>
      <c r="M50" s="4649" t="s">
        <v>102</v>
      </c>
      <c r="N50" s="4650"/>
      <c r="O50" s="4650"/>
      <c r="P50" s="4651"/>
      <c r="Q50" s="4649" t="s">
        <v>103</v>
      </c>
      <c r="R50" s="4650"/>
      <c r="S50" s="4650"/>
      <c r="T50" s="4651"/>
      <c r="U50" s="4649" t="s">
        <v>104</v>
      </c>
      <c r="V50" s="4650"/>
      <c r="W50" s="4650"/>
      <c r="X50" s="4650"/>
      <c r="Y50" s="4650"/>
      <c r="Z50" s="4650"/>
      <c r="AA50" s="4651"/>
      <c r="AB50" s="4649" t="s">
        <v>129</v>
      </c>
      <c r="AC50" s="4650"/>
      <c r="AD50" s="4650"/>
      <c r="AE50" s="4650"/>
      <c r="AF50" s="4650"/>
      <c r="AG50" s="4650"/>
      <c r="AH50" s="4651"/>
      <c r="AL50" s="208"/>
    </row>
    <row r="51" spans="1:38" ht="14.1" customHeight="1">
      <c r="A51" s="220"/>
      <c r="B51" s="16"/>
      <c r="D51" s="4196" t="s">
        <v>105</v>
      </c>
      <c r="E51" s="4197"/>
      <c r="F51" s="4197"/>
      <c r="G51" s="4197"/>
      <c r="H51" s="4618"/>
      <c r="I51" s="4660"/>
      <c r="J51" s="4661"/>
      <c r="K51" s="4661"/>
      <c r="L51" s="483" t="s">
        <v>771</v>
      </c>
      <c r="M51" s="4660"/>
      <c r="N51" s="4661"/>
      <c r="O51" s="4661"/>
      <c r="P51" s="483" t="s">
        <v>771</v>
      </c>
      <c r="Q51" s="4660"/>
      <c r="R51" s="4661"/>
      <c r="S51" s="4661"/>
      <c r="T51" s="483" t="s">
        <v>771</v>
      </c>
      <c r="U51" s="484"/>
      <c r="V51" s="370"/>
      <c r="W51" s="474" t="s">
        <v>778</v>
      </c>
      <c r="X51" s="316" t="s">
        <v>127</v>
      </c>
      <c r="Y51" s="316"/>
      <c r="Z51" s="370" t="s">
        <v>779</v>
      </c>
      <c r="AA51" s="246"/>
      <c r="AB51" s="484"/>
      <c r="AC51" s="370"/>
      <c r="AD51" s="474" t="s">
        <v>778</v>
      </c>
      <c r="AE51" s="316" t="s">
        <v>127</v>
      </c>
      <c r="AF51" s="316"/>
      <c r="AG51" s="370" t="s">
        <v>779</v>
      </c>
      <c r="AH51" s="247"/>
      <c r="AL51" s="208"/>
    </row>
    <row r="52" spans="1:38" ht="14.1" customHeight="1">
      <c r="A52" s="220"/>
      <c r="B52" s="16"/>
      <c r="D52" s="4640" t="s">
        <v>309</v>
      </c>
      <c r="E52" s="4641"/>
      <c r="F52" s="4641"/>
      <c r="G52" s="4641"/>
      <c r="H52" s="4642"/>
      <c r="I52" s="4662"/>
      <c r="J52" s="4663"/>
      <c r="K52" s="4663"/>
      <c r="L52" s="485" t="s">
        <v>771</v>
      </c>
      <c r="M52" s="4662"/>
      <c r="N52" s="4663"/>
      <c r="O52" s="4663"/>
      <c r="P52" s="485" t="s">
        <v>771</v>
      </c>
      <c r="Q52" s="4662"/>
      <c r="R52" s="4663"/>
      <c r="S52" s="4663"/>
      <c r="T52" s="485" t="s">
        <v>771</v>
      </c>
      <c r="U52" s="486"/>
      <c r="V52" s="487"/>
      <c r="W52" s="372" t="s">
        <v>778</v>
      </c>
      <c r="X52" s="374" t="s">
        <v>127</v>
      </c>
      <c r="Y52" s="374"/>
      <c r="Z52" s="487" t="s">
        <v>779</v>
      </c>
      <c r="AA52" s="248"/>
      <c r="AB52" s="486"/>
      <c r="AC52" s="487"/>
      <c r="AD52" s="372" t="s">
        <v>778</v>
      </c>
      <c r="AE52" s="374" t="s">
        <v>127</v>
      </c>
      <c r="AF52" s="374"/>
      <c r="AG52" s="487" t="s">
        <v>779</v>
      </c>
      <c r="AH52" s="249"/>
      <c r="AL52" s="208"/>
    </row>
    <row r="53" spans="1:38" ht="14.1" customHeight="1">
      <c r="A53" s="220"/>
      <c r="B53" s="16"/>
      <c r="Y53" s="4"/>
      <c r="Z53" s="18"/>
      <c r="AA53" s="3"/>
      <c r="AB53" s="3"/>
      <c r="AC53" s="3"/>
      <c r="AD53" s="3"/>
      <c r="AE53" s="3"/>
      <c r="AF53" s="3"/>
      <c r="AG53" s="3"/>
      <c r="AH53" s="3"/>
      <c r="AL53" s="208"/>
    </row>
    <row r="54" spans="1:38" ht="14.1" customHeight="1">
      <c r="A54" s="220"/>
      <c r="B54" s="16"/>
      <c r="D54" s="209" t="s">
        <v>307</v>
      </c>
      <c r="E54" s="2255" t="s">
        <v>984</v>
      </c>
      <c r="F54" s="2255"/>
      <c r="G54" s="2255"/>
      <c r="H54" s="2255"/>
      <c r="I54" s="2255"/>
      <c r="J54" s="2255"/>
      <c r="K54" s="2255"/>
      <c r="L54" s="2255"/>
      <c r="M54" s="2255"/>
      <c r="N54" s="2255"/>
      <c r="O54" s="2255"/>
      <c r="P54" s="2255"/>
      <c r="Q54" s="2255"/>
      <c r="R54" s="2255"/>
      <c r="S54" s="2255"/>
      <c r="T54" s="2255"/>
      <c r="U54" s="2255"/>
      <c r="V54" s="2255"/>
      <c r="W54" s="2255"/>
      <c r="X54" s="2255"/>
      <c r="Z54" s="207" t="s">
        <v>127</v>
      </c>
      <c r="AA54" s="4182" t="s">
        <v>812</v>
      </c>
      <c r="AB54" s="4182"/>
      <c r="AC54" s="4182"/>
      <c r="AD54" s="4182"/>
      <c r="AE54" s="4182"/>
      <c r="AF54" s="4182"/>
      <c r="AG54" s="4182"/>
      <c r="AH54" s="4182"/>
      <c r="AI54" s="4182"/>
      <c r="AJ54" s="4182"/>
      <c r="AK54" s="4182"/>
      <c r="AL54" s="208"/>
    </row>
    <row r="55" spans="1:38" ht="14.1" customHeight="1">
      <c r="A55" s="220"/>
      <c r="B55" s="16"/>
      <c r="Z55" s="245"/>
      <c r="AA55" s="4182"/>
      <c r="AB55" s="4182"/>
      <c r="AC55" s="4182"/>
      <c r="AD55" s="4182"/>
      <c r="AE55" s="4182"/>
      <c r="AF55" s="4182"/>
      <c r="AG55" s="4182"/>
      <c r="AH55" s="4182"/>
      <c r="AI55" s="4182"/>
      <c r="AJ55" s="4182"/>
      <c r="AK55" s="4182"/>
      <c r="AL55" s="208"/>
    </row>
    <row r="56" spans="1:38" ht="14.1" customHeight="1">
      <c r="A56" s="220"/>
      <c r="B56" s="16"/>
      <c r="D56" s="220"/>
      <c r="E56" s="229"/>
      <c r="F56" s="229"/>
      <c r="G56" s="229"/>
      <c r="H56" s="229"/>
      <c r="I56" s="229"/>
      <c r="J56" s="229"/>
      <c r="K56" s="229"/>
      <c r="L56" s="229"/>
      <c r="M56" s="229"/>
      <c r="N56" s="229"/>
      <c r="O56" s="229"/>
      <c r="P56" s="229"/>
      <c r="Q56" s="229"/>
      <c r="R56" s="229"/>
      <c r="S56" s="229"/>
      <c r="T56" s="229"/>
      <c r="U56" s="229"/>
      <c r="V56" s="229"/>
      <c r="W56" s="229"/>
      <c r="X56" s="229"/>
      <c r="Z56" s="245"/>
      <c r="AA56" s="4182"/>
      <c r="AB56" s="4182"/>
      <c r="AC56" s="4182"/>
      <c r="AD56" s="4182"/>
      <c r="AE56" s="4182"/>
      <c r="AF56" s="4182"/>
      <c r="AG56" s="4182"/>
      <c r="AH56" s="4182"/>
      <c r="AI56" s="4182"/>
      <c r="AJ56" s="4182"/>
      <c r="AK56" s="4182"/>
      <c r="AL56" s="208"/>
    </row>
    <row r="57" spans="1:38" ht="14.1" customHeight="1">
      <c r="A57" s="220"/>
      <c r="B57" s="16"/>
      <c r="D57" s="209" t="s">
        <v>446</v>
      </c>
      <c r="E57" s="3146" t="s">
        <v>597</v>
      </c>
      <c r="F57" s="3146"/>
      <c r="G57" s="3146"/>
      <c r="H57" s="3146"/>
      <c r="I57" s="3146"/>
      <c r="J57" s="3146"/>
      <c r="K57" s="3146"/>
      <c r="L57" s="3146"/>
      <c r="M57" s="3146"/>
      <c r="N57" s="3146"/>
      <c r="O57" s="3146"/>
      <c r="P57" s="3146"/>
      <c r="Q57" s="3146"/>
      <c r="R57" s="3146"/>
      <c r="S57" s="3146"/>
      <c r="T57" s="3146"/>
      <c r="U57" s="3146"/>
      <c r="V57" s="3146"/>
      <c r="W57" s="3146"/>
      <c r="X57" s="3146"/>
      <c r="Z57" s="10"/>
      <c r="AI57" s="233"/>
      <c r="AJ57" s="233"/>
      <c r="AK57" s="233"/>
      <c r="AL57" s="208"/>
    </row>
    <row r="58" spans="1:38" ht="14.1" customHeight="1">
      <c r="A58" s="220"/>
      <c r="B58" s="16"/>
      <c r="Z58" s="10"/>
      <c r="AI58" s="233"/>
      <c r="AJ58" s="233"/>
      <c r="AK58" s="233"/>
      <c r="AL58" s="208"/>
    </row>
    <row r="59" spans="1:38" ht="14.1" customHeight="1">
      <c r="A59" s="220"/>
      <c r="B59" s="16"/>
      <c r="Z59" s="10"/>
      <c r="AI59" s="233"/>
      <c r="AJ59" s="233"/>
      <c r="AK59" s="233"/>
      <c r="AL59" s="208"/>
    </row>
    <row r="60" spans="1:38" ht="6.95" customHeight="1" thickBot="1">
      <c r="A60" s="220"/>
      <c r="B60" s="19"/>
      <c r="C60" s="20"/>
      <c r="D60" s="7"/>
      <c r="E60" s="7"/>
      <c r="F60" s="7"/>
      <c r="G60" s="475"/>
      <c r="H60" s="475"/>
      <c r="I60" s="475"/>
      <c r="J60" s="475"/>
      <c r="K60" s="475"/>
      <c r="L60" s="475"/>
      <c r="M60" s="475"/>
      <c r="N60" s="475"/>
      <c r="O60" s="475"/>
      <c r="P60" s="475"/>
      <c r="Q60" s="475"/>
      <c r="R60" s="7"/>
      <c r="S60" s="7"/>
      <c r="T60" s="7"/>
      <c r="U60" s="7"/>
      <c r="V60" s="7"/>
      <c r="W60" s="7"/>
      <c r="X60" s="20"/>
      <c r="Y60" s="20"/>
      <c r="Z60" s="38"/>
      <c r="AA60" s="192"/>
      <c r="AB60" s="192"/>
      <c r="AC60" s="192"/>
      <c r="AD60" s="192"/>
      <c r="AE60" s="39"/>
      <c r="AF60" s="192"/>
      <c r="AG60" s="192"/>
      <c r="AH60" s="192"/>
      <c r="AI60" s="192"/>
      <c r="AJ60" s="192"/>
      <c r="AK60" s="192"/>
      <c r="AL60" s="40"/>
    </row>
  </sheetData>
  <sheetProtection algorithmName="SHA-512" hashValue="qokRuIscXhQX6IdkV5GINAVzeMK014XwtnQIr+I1MZ5sYp5OmWrRQWrUkBVeymFRi/ewCSwZ4CzqKbuSGqY+IQ==" saltValue="ZhkTrGEEUoSi8Xj8t14MWw==" spinCount="100000" sheet="1" objects="1" scenarios="1"/>
  <mergeCells count="90">
    <mergeCell ref="E54:X54"/>
    <mergeCell ref="E57:X57"/>
    <mergeCell ref="AA54:AK56"/>
    <mergeCell ref="D51:H51"/>
    <mergeCell ref="I51:K51"/>
    <mergeCell ref="M51:O51"/>
    <mergeCell ref="Q51:S51"/>
    <mergeCell ref="D52:H52"/>
    <mergeCell ref="I52:K52"/>
    <mergeCell ref="M52:O52"/>
    <mergeCell ref="Q52:S52"/>
    <mergeCell ref="AJ40:AK40"/>
    <mergeCell ref="E42:X43"/>
    <mergeCell ref="AA42:AK46"/>
    <mergeCell ref="E46:X47"/>
    <mergeCell ref="E49:AG49"/>
    <mergeCell ref="J39:Q40"/>
    <mergeCell ref="R39:Y40"/>
    <mergeCell ref="Z39:AA39"/>
    <mergeCell ref="AB39:AC39"/>
    <mergeCell ref="AE39:AF39"/>
    <mergeCell ref="AH39:AI39"/>
    <mergeCell ref="Z40:AA40"/>
    <mergeCell ref="AB40:AC40"/>
    <mergeCell ref="AE40:AF40"/>
    <mergeCell ref="AH40:AI40"/>
    <mergeCell ref="I50:L50"/>
    <mergeCell ref="M50:P50"/>
    <mergeCell ref="Q50:T50"/>
    <mergeCell ref="U50:AA50"/>
    <mergeCell ref="AB50:AH50"/>
    <mergeCell ref="AJ38:AK38"/>
    <mergeCell ref="D35:I36"/>
    <mergeCell ref="J35:Q36"/>
    <mergeCell ref="R35:Y36"/>
    <mergeCell ref="Z35:AK36"/>
    <mergeCell ref="D37:I40"/>
    <mergeCell ref="J37:Q38"/>
    <mergeCell ref="R37:Y38"/>
    <mergeCell ref="Z37:AA37"/>
    <mergeCell ref="AB37:AC37"/>
    <mergeCell ref="AE37:AF37"/>
    <mergeCell ref="AH37:AI37"/>
    <mergeCell ref="Z38:AA38"/>
    <mergeCell ref="AB38:AC38"/>
    <mergeCell ref="AE38:AF38"/>
    <mergeCell ref="AH38:AI38"/>
    <mergeCell ref="D33:I34"/>
    <mergeCell ref="J33:Q34"/>
    <mergeCell ref="R33:Y34"/>
    <mergeCell ref="Z33:AK34"/>
    <mergeCell ref="C25:X25"/>
    <mergeCell ref="B26:C26"/>
    <mergeCell ref="D26:X28"/>
    <mergeCell ref="AA25:AK27"/>
    <mergeCell ref="AA28:AK29"/>
    <mergeCell ref="D30:X30"/>
    <mergeCell ref="E31:X31"/>
    <mergeCell ref="D32:I32"/>
    <mergeCell ref="J32:Q32"/>
    <mergeCell ref="R32:Y32"/>
    <mergeCell ref="Z32:AK32"/>
    <mergeCell ref="B23:C23"/>
    <mergeCell ref="D23:X23"/>
    <mergeCell ref="E15:X15"/>
    <mergeCell ref="E16:X16"/>
    <mergeCell ref="D17:X17"/>
    <mergeCell ref="E18:X18"/>
    <mergeCell ref="B20:C20"/>
    <mergeCell ref="D20:X20"/>
    <mergeCell ref="H22:I22"/>
    <mergeCell ref="E12:X12"/>
    <mergeCell ref="F13:H13"/>
    <mergeCell ref="J13:K13"/>
    <mergeCell ref="M13:N13"/>
    <mergeCell ref="F14:H14"/>
    <mergeCell ref="J14:K14"/>
    <mergeCell ref="M14:N14"/>
    <mergeCell ref="B8:C8"/>
    <mergeCell ref="D8:X8"/>
    <mergeCell ref="E10:X10"/>
    <mergeCell ref="AA10:AK10"/>
    <mergeCell ref="D11:X11"/>
    <mergeCell ref="AA11:AK11"/>
    <mergeCell ref="A1:AL1"/>
    <mergeCell ref="B3:Y3"/>
    <mergeCell ref="Z3:AL3"/>
    <mergeCell ref="B5:C5"/>
    <mergeCell ref="D5:X6"/>
    <mergeCell ref="AA5:AK6"/>
  </mergeCells>
  <phoneticPr fontId="4"/>
  <conditionalFormatting sqref="F13:H14 J13:K14 M13:N14">
    <cfRule type="containsBlanks" dxfId="10" priority="12">
      <formula>LEN(TRIM(F13))=0</formula>
    </cfRule>
  </conditionalFormatting>
  <conditionalFormatting sqref="I51:I52 L51:M52 P51:Q52 T51:T52">
    <cfRule type="containsBlanks" dxfId="9" priority="1">
      <formula>LEN(TRIM(I51))=0</formula>
    </cfRule>
  </conditionalFormatting>
  <conditionalFormatting sqref="J33 R33 J35 J37 J39">
    <cfRule type="containsBlanks" dxfId="8" priority="11">
      <formula>LEN(TRIM(J33))=0</formula>
    </cfRule>
  </conditionalFormatting>
  <conditionalFormatting sqref="R35 R37 R39">
    <cfRule type="containsBlanks" dxfId="7" priority="2">
      <formula>LEN(TRIM(R35))=0</formula>
    </cfRule>
  </conditionalFormatting>
  <conditionalFormatting sqref="Z37:Z40">
    <cfRule type="containsBlanks" dxfId="6" priority="6">
      <formula>LEN(TRIM(Z37))=0</formula>
    </cfRule>
  </conditionalFormatting>
  <conditionalFormatting sqref="Z37:AA40">
    <cfRule type="containsBlanks" dxfId="5" priority="3">
      <formula>LEN(TRIM(Z37))=0</formula>
    </cfRule>
  </conditionalFormatting>
  <conditionalFormatting sqref="AB37:AB40">
    <cfRule type="containsBlanks" dxfId="4" priority="5">
      <formula>LEN(TRIM(AB37))=0</formula>
    </cfRule>
  </conditionalFormatting>
  <conditionalFormatting sqref="AE37:AE40">
    <cfRule type="containsBlanks" dxfId="3" priority="7">
      <formula>LEN(TRIM(AE37))=0</formula>
    </cfRule>
  </conditionalFormatting>
  <conditionalFormatting sqref="AH37:AH40">
    <cfRule type="containsBlanks" dxfId="2" priority="4">
      <formula>LEN(TRIM(AH37))=0</formula>
    </cfRule>
  </conditionalFormatting>
  <dataValidations count="1">
    <dataValidation type="list" allowBlank="1" showInputMessage="1" showErrorMessage="1" sqref="Z38 Z37:AA37 Z40 Z39:AA39" xr:uid="{66A2BA33-4EDA-4D64-8E3A-49F45B148D13}">
      <formula1>"　,平成,令和"</formula1>
    </dataValidation>
  </dataValidations>
  <printOptions horizontalCentered="1"/>
  <pageMargins left="0.70866141732283472" right="0.31496062992125984" top="0.39370078740157483" bottom="0.39370078740157483" header="0.51181102362204722" footer="0.51181102362204722"/>
  <pageSetup paperSize="9" fitToWidth="0" fitToHeight="0"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186857" r:id="rId4" name="Check Box 41">
              <controlPr defaultSize="0" autoFill="0" autoLine="0" autoPict="0">
                <anchor moveWithCells="1">
                  <from>
                    <xdr:col>17</xdr:col>
                    <xdr:colOff>171450</xdr:colOff>
                    <xdr:row>8</xdr:row>
                    <xdr:rowOff>76200</xdr:rowOff>
                  </from>
                  <to>
                    <xdr:col>21</xdr:col>
                    <xdr:colOff>133350</xdr:colOff>
                    <xdr:row>10</xdr:row>
                    <xdr:rowOff>28575</xdr:rowOff>
                  </to>
                </anchor>
              </controlPr>
            </control>
          </mc:Choice>
        </mc:AlternateContent>
        <mc:AlternateContent xmlns:mc="http://schemas.openxmlformats.org/markup-compatibility/2006">
          <mc:Choice Requires="x14">
            <control shapeId="1186858" r:id="rId5" name="Check Box 42">
              <controlPr defaultSize="0" autoFill="0" autoLine="0" autoPict="0">
                <anchor moveWithCells="1">
                  <from>
                    <xdr:col>21</xdr:col>
                    <xdr:colOff>0</xdr:colOff>
                    <xdr:row>8</xdr:row>
                    <xdr:rowOff>76200</xdr:rowOff>
                  </from>
                  <to>
                    <xdr:col>24</xdr:col>
                    <xdr:colOff>152400</xdr:colOff>
                    <xdr:row>10</xdr:row>
                    <xdr:rowOff>28575</xdr:rowOff>
                  </to>
                </anchor>
              </controlPr>
            </control>
          </mc:Choice>
        </mc:AlternateContent>
        <mc:AlternateContent xmlns:mc="http://schemas.openxmlformats.org/markup-compatibility/2006">
          <mc:Choice Requires="x14">
            <control shapeId="1186859" r:id="rId6" name="Check Box 43">
              <controlPr defaultSize="0" autoFill="0" autoLine="0" autoPict="0">
                <anchor moveWithCells="1">
                  <from>
                    <xdr:col>17</xdr:col>
                    <xdr:colOff>171450</xdr:colOff>
                    <xdr:row>13</xdr:row>
                    <xdr:rowOff>152400</xdr:rowOff>
                  </from>
                  <to>
                    <xdr:col>21</xdr:col>
                    <xdr:colOff>133350</xdr:colOff>
                    <xdr:row>15</xdr:row>
                    <xdr:rowOff>19050</xdr:rowOff>
                  </to>
                </anchor>
              </controlPr>
            </control>
          </mc:Choice>
        </mc:AlternateContent>
        <mc:AlternateContent xmlns:mc="http://schemas.openxmlformats.org/markup-compatibility/2006">
          <mc:Choice Requires="x14">
            <control shapeId="1186860" r:id="rId7" name="Check Box 44">
              <controlPr defaultSize="0" autoFill="0" autoLine="0" autoPict="0">
                <anchor moveWithCells="1">
                  <from>
                    <xdr:col>21</xdr:col>
                    <xdr:colOff>0</xdr:colOff>
                    <xdr:row>13</xdr:row>
                    <xdr:rowOff>152400</xdr:rowOff>
                  </from>
                  <to>
                    <xdr:col>24</xdr:col>
                    <xdr:colOff>152400</xdr:colOff>
                    <xdr:row>15</xdr:row>
                    <xdr:rowOff>19050</xdr:rowOff>
                  </to>
                </anchor>
              </controlPr>
            </control>
          </mc:Choice>
        </mc:AlternateContent>
        <mc:AlternateContent xmlns:mc="http://schemas.openxmlformats.org/markup-compatibility/2006">
          <mc:Choice Requires="x14">
            <control shapeId="1186861" r:id="rId8" name="Check Box 45">
              <controlPr defaultSize="0" autoFill="0" autoLine="0" autoPict="0">
                <anchor moveWithCells="1">
                  <from>
                    <xdr:col>17</xdr:col>
                    <xdr:colOff>171450</xdr:colOff>
                    <xdr:row>14</xdr:row>
                    <xdr:rowOff>152400</xdr:rowOff>
                  </from>
                  <to>
                    <xdr:col>21</xdr:col>
                    <xdr:colOff>133350</xdr:colOff>
                    <xdr:row>16</xdr:row>
                    <xdr:rowOff>19050</xdr:rowOff>
                  </to>
                </anchor>
              </controlPr>
            </control>
          </mc:Choice>
        </mc:AlternateContent>
        <mc:AlternateContent xmlns:mc="http://schemas.openxmlformats.org/markup-compatibility/2006">
          <mc:Choice Requires="x14">
            <control shapeId="1186862" r:id="rId9" name="Check Box 46">
              <controlPr defaultSize="0" autoFill="0" autoLine="0" autoPict="0">
                <anchor moveWithCells="1">
                  <from>
                    <xdr:col>21</xdr:col>
                    <xdr:colOff>0</xdr:colOff>
                    <xdr:row>14</xdr:row>
                    <xdr:rowOff>152400</xdr:rowOff>
                  </from>
                  <to>
                    <xdr:col>24</xdr:col>
                    <xdr:colOff>152400</xdr:colOff>
                    <xdr:row>16</xdr:row>
                    <xdr:rowOff>19050</xdr:rowOff>
                  </to>
                </anchor>
              </controlPr>
            </control>
          </mc:Choice>
        </mc:AlternateContent>
        <mc:AlternateContent xmlns:mc="http://schemas.openxmlformats.org/markup-compatibility/2006">
          <mc:Choice Requires="x14">
            <control shapeId="1186863" r:id="rId10" name="Check Box 47">
              <controlPr defaultSize="0" autoFill="0" autoLine="0" autoPict="0">
                <anchor moveWithCells="1">
                  <from>
                    <xdr:col>17</xdr:col>
                    <xdr:colOff>171450</xdr:colOff>
                    <xdr:row>16</xdr:row>
                    <xdr:rowOff>152400</xdr:rowOff>
                  </from>
                  <to>
                    <xdr:col>21</xdr:col>
                    <xdr:colOff>133350</xdr:colOff>
                    <xdr:row>18</xdr:row>
                    <xdr:rowOff>19050</xdr:rowOff>
                  </to>
                </anchor>
              </controlPr>
            </control>
          </mc:Choice>
        </mc:AlternateContent>
        <mc:AlternateContent xmlns:mc="http://schemas.openxmlformats.org/markup-compatibility/2006">
          <mc:Choice Requires="x14">
            <control shapeId="1186864" r:id="rId11" name="Check Box 48">
              <controlPr defaultSize="0" autoFill="0" autoLine="0" autoPict="0">
                <anchor moveWithCells="1">
                  <from>
                    <xdr:col>21</xdr:col>
                    <xdr:colOff>0</xdr:colOff>
                    <xdr:row>16</xdr:row>
                    <xdr:rowOff>152400</xdr:rowOff>
                  </from>
                  <to>
                    <xdr:col>24</xdr:col>
                    <xdr:colOff>152400</xdr:colOff>
                    <xdr:row>18</xdr:row>
                    <xdr:rowOff>19050</xdr:rowOff>
                  </to>
                </anchor>
              </controlPr>
            </control>
          </mc:Choice>
        </mc:AlternateContent>
        <mc:AlternateContent xmlns:mc="http://schemas.openxmlformats.org/markup-compatibility/2006">
          <mc:Choice Requires="x14">
            <control shapeId="1186865" r:id="rId12" name="Check Box 13">
              <controlPr defaultSize="0" autoFill="0" autoLine="0" autoPict="0">
                <anchor moveWithCells="1" sizeWithCells="1">
                  <from>
                    <xdr:col>17</xdr:col>
                    <xdr:colOff>171450</xdr:colOff>
                    <xdr:row>11</xdr:row>
                    <xdr:rowOff>142875</xdr:rowOff>
                  </from>
                  <to>
                    <xdr:col>20</xdr:col>
                    <xdr:colOff>9525</xdr:colOff>
                    <xdr:row>13</xdr:row>
                    <xdr:rowOff>47625</xdr:rowOff>
                  </to>
                </anchor>
              </controlPr>
            </control>
          </mc:Choice>
        </mc:AlternateContent>
        <mc:AlternateContent xmlns:mc="http://schemas.openxmlformats.org/markup-compatibility/2006">
          <mc:Choice Requires="x14">
            <control shapeId="1186866" r:id="rId13" name="Check Box 50">
              <controlPr defaultSize="0" autoFill="0" autoLine="0" autoPict="0">
                <anchor moveWithCells="1" sizeWithCells="1">
                  <from>
                    <xdr:col>20</xdr:col>
                    <xdr:colOff>171450</xdr:colOff>
                    <xdr:row>11</xdr:row>
                    <xdr:rowOff>142875</xdr:rowOff>
                  </from>
                  <to>
                    <xdr:col>23</xdr:col>
                    <xdr:colOff>0</xdr:colOff>
                    <xdr:row>13</xdr:row>
                    <xdr:rowOff>47625</xdr:rowOff>
                  </to>
                </anchor>
              </controlPr>
            </control>
          </mc:Choice>
        </mc:AlternateContent>
        <mc:AlternateContent xmlns:mc="http://schemas.openxmlformats.org/markup-compatibility/2006">
          <mc:Choice Requires="x14">
            <control shapeId="1186867" r:id="rId14" name="Check Box 51">
              <controlPr defaultSize="0" autoFill="0" autoLine="0" autoPict="0">
                <anchor moveWithCells="1" sizeWithCells="1">
                  <from>
                    <xdr:col>17</xdr:col>
                    <xdr:colOff>171450</xdr:colOff>
                    <xdr:row>12</xdr:row>
                    <xdr:rowOff>142875</xdr:rowOff>
                  </from>
                  <to>
                    <xdr:col>20</xdr:col>
                    <xdr:colOff>9525</xdr:colOff>
                    <xdr:row>14</xdr:row>
                    <xdr:rowOff>47625</xdr:rowOff>
                  </to>
                </anchor>
              </controlPr>
            </control>
          </mc:Choice>
        </mc:AlternateContent>
        <mc:AlternateContent xmlns:mc="http://schemas.openxmlformats.org/markup-compatibility/2006">
          <mc:Choice Requires="x14">
            <control shapeId="1186868" r:id="rId15" name="Check Box 52">
              <controlPr defaultSize="0" autoFill="0" autoLine="0" autoPict="0">
                <anchor moveWithCells="1" sizeWithCells="1">
                  <from>
                    <xdr:col>20</xdr:col>
                    <xdr:colOff>171450</xdr:colOff>
                    <xdr:row>12</xdr:row>
                    <xdr:rowOff>142875</xdr:rowOff>
                  </from>
                  <to>
                    <xdr:col>23</xdr:col>
                    <xdr:colOff>0</xdr:colOff>
                    <xdr:row>14</xdr:row>
                    <xdr:rowOff>47625</xdr:rowOff>
                  </to>
                </anchor>
              </controlPr>
            </control>
          </mc:Choice>
        </mc:AlternateContent>
        <mc:AlternateContent xmlns:mc="http://schemas.openxmlformats.org/markup-compatibility/2006">
          <mc:Choice Requires="x14">
            <control shapeId="1186869" r:id="rId16" name="Check Box 53">
              <controlPr defaultSize="0" autoFill="0" autoLine="0" autoPict="0">
                <anchor moveWithCells="1">
                  <from>
                    <xdr:col>17</xdr:col>
                    <xdr:colOff>171450</xdr:colOff>
                    <xdr:row>19</xdr:row>
                    <xdr:rowOff>161925</xdr:rowOff>
                  </from>
                  <to>
                    <xdr:col>21</xdr:col>
                    <xdr:colOff>133350</xdr:colOff>
                    <xdr:row>21</xdr:row>
                    <xdr:rowOff>28575</xdr:rowOff>
                  </to>
                </anchor>
              </controlPr>
            </control>
          </mc:Choice>
        </mc:AlternateContent>
        <mc:AlternateContent xmlns:mc="http://schemas.openxmlformats.org/markup-compatibility/2006">
          <mc:Choice Requires="x14">
            <control shapeId="1186870" r:id="rId17" name="Check Box 54">
              <controlPr defaultSize="0" autoFill="0" autoLine="0" autoPict="0">
                <anchor moveWithCells="1">
                  <from>
                    <xdr:col>21</xdr:col>
                    <xdr:colOff>0</xdr:colOff>
                    <xdr:row>19</xdr:row>
                    <xdr:rowOff>161925</xdr:rowOff>
                  </from>
                  <to>
                    <xdr:col>24</xdr:col>
                    <xdr:colOff>152400</xdr:colOff>
                    <xdr:row>21</xdr:row>
                    <xdr:rowOff>28575</xdr:rowOff>
                  </to>
                </anchor>
              </controlPr>
            </control>
          </mc:Choice>
        </mc:AlternateContent>
        <mc:AlternateContent xmlns:mc="http://schemas.openxmlformats.org/markup-compatibility/2006">
          <mc:Choice Requires="x14">
            <control shapeId="1186899" r:id="rId18" name="Check Box 83">
              <controlPr defaultSize="0" autoFill="0" autoLine="0" autoPict="0">
                <anchor moveWithCells="1">
                  <from>
                    <xdr:col>17</xdr:col>
                    <xdr:colOff>171450</xdr:colOff>
                    <xdr:row>26</xdr:row>
                    <xdr:rowOff>152400</xdr:rowOff>
                  </from>
                  <to>
                    <xdr:col>21</xdr:col>
                    <xdr:colOff>133350</xdr:colOff>
                    <xdr:row>28</xdr:row>
                    <xdr:rowOff>19050</xdr:rowOff>
                  </to>
                </anchor>
              </controlPr>
            </control>
          </mc:Choice>
        </mc:AlternateContent>
        <mc:AlternateContent xmlns:mc="http://schemas.openxmlformats.org/markup-compatibility/2006">
          <mc:Choice Requires="x14">
            <control shapeId="1186900" r:id="rId19" name="Check Box 84">
              <controlPr defaultSize="0" autoFill="0" autoLine="0" autoPict="0">
                <anchor moveWithCells="1">
                  <from>
                    <xdr:col>21</xdr:col>
                    <xdr:colOff>0</xdr:colOff>
                    <xdr:row>26</xdr:row>
                    <xdr:rowOff>152400</xdr:rowOff>
                  </from>
                  <to>
                    <xdr:col>24</xdr:col>
                    <xdr:colOff>152400</xdr:colOff>
                    <xdr:row>28</xdr:row>
                    <xdr:rowOff>19050</xdr:rowOff>
                  </to>
                </anchor>
              </controlPr>
            </control>
          </mc:Choice>
        </mc:AlternateContent>
        <mc:AlternateContent xmlns:mc="http://schemas.openxmlformats.org/markup-compatibility/2006">
          <mc:Choice Requires="x14">
            <control shapeId="1186901" r:id="rId20" name="Check Box 85">
              <controlPr defaultSize="0" autoFill="0" autoLine="0" autoPict="0">
                <anchor moveWithCells="1">
                  <from>
                    <xdr:col>17</xdr:col>
                    <xdr:colOff>171450</xdr:colOff>
                    <xdr:row>42</xdr:row>
                    <xdr:rowOff>123825</xdr:rowOff>
                  </from>
                  <to>
                    <xdr:col>21</xdr:col>
                    <xdr:colOff>133350</xdr:colOff>
                    <xdr:row>43</xdr:row>
                    <xdr:rowOff>161925</xdr:rowOff>
                  </to>
                </anchor>
              </controlPr>
            </control>
          </mc:Choice>
        </mc:AlternateContent>
        <mc:AlternateContent xmlns:mc="http://schemas.openxmlformats.org/markup-compatibility/2006">
          <mc:Choice Requires="x14">
            <control shapeId="1186902" r:id="rId21" name="Check Box 86">
              <controlPr defaultSize="0" autoFill="0" autoLine="0" autoPict="0">
                <anchor moveWithCells="1">
                  <from>
                    <xdr:col>21</xdr:col>
                    <xdr:colOff>0</xdr:colOff>
                    <xdr:row>42</xdr:row>
                    <xdr:rowOff>123825</xdr:rowOff>
                  </from>
                  <to>
                    <xdr:col>24</xdr:col>
                    <xdr:colOff>152400</xdr:colOff>
                    <xdr:row>43</xdr:row>
                    <xdr:rowOff>161925</xdr:rowOff>
                  </to>
                </anchor>
              </controlPr>
            </control>
          </mc:Choice>
        </mc:AlternateContent>
        <mc:AlternateContent xmlns:mc="http://schemas.openxmlformats.org/markup-compatibility/2006">
          <mc:Choice Requires="x14">
            <control shapeId="1186903" r:id="rId22" name="Check Box 87">
              <controlPr defaultSize="0" autoFill="0" autoLine="0" autoPict="0">
                <anchor moveWithCells="1">
                  <from>
                    <xdr:col>17</xdr:col>
                    <xdr:colOff>171450</xdr:colOff>
                    <xdr:row>45</xdr:row>
                    <xdr:rowOff>142875</xdr:rowOff>
                  </from>
                  <to>
                    <xdr:col>21</xdr:col>
                    <xdr:colOff>133350</xdr:colOff>
                    <xdr:row>47</xdr:row>
                    <xdr:rowOff>9525</xdr:rowOff>
                  </to>
                </anchor>
              </controlPr>
            </control>
          </mc:Choice>
        </mc:AlternateContent>
        <mc:AlternateContent xmlns:mc="http://schemas.openxmlformats.org/markup-compatibility/2006">
          <mc:Choice Requires="x14">
            <control shapeId="1186904" r:id="rId23" name="Check Box 88">
              <controlPr defaultSize="0" autoFill="0" autoLine="0" autoPict="0">
                <anchor moveWithCells="1">
                  <from>
                    <xdr:col>21</xdr:col>
                    <xdr:colOff>0</xdr:colOff>
                    <xdr:row>45</xdr:row>
                    <xdr:rowOff>142875</xdr:rowOff>
                  </from>
                  <to>
                    <xdr:col>24</xdr:col>
                    <xdr:colOff>152400</xdr:colOff>
                    <xdr:row>47</xdr:row>
                    <xdr:rowOff>9525</xdr:rowOff>
                  </to>
                </anchor>
              </controlPr>
            </control>
          </mc:Choice>
        </mc:AlternateContent>
        <mc:AlternateContent xmlns:mc="http://schemas.openxmlformats.org/markup-compatibility/2006">
          <mc:Choice Requires="x14">
            <control shapeId="1186905" r:id="rId24" name="Check Box 89">
              <controlPr defaultSize="0" autoFill="0" autoLine="0" autoPict="0">
                <anchor moveWithCells="1" sizeWithCells="1">
                  <from>
                    <xdr:col>20</xdr:col>
                    <xdr:colOff>171450</xdr:colOff>
                    <xdr:row>49</xdr:row>
                    <xdr:rowOff>142875</xdr:rowOff>
                  </from>
                  <to>
                    <xdr:col>23</xdr:col>
                    <xdr:colOff>9525</xdr:colOff>
                    <xdr:row>51</xdr:row>
                    <xdr:rowOff>47625</xdr:rowOff>
                  </to>
                </anchor>
              </controlPr>
            </control>
          </mc:Choice>
        </mc:AlternateContent>
        <mc:AlternateContent xmlns:mc="http://schemas.openxmlformats.org/markup-compatibility/2006">
          <mc:Choice Requires="x14">
            <control shapeId="1186906" r:id="rId25" name="Check Box 90">
              <controlPr defaultSize="0" autoFill="0" autoLine="0" autoPict="0">
                <anchor moveWithCells="1" sizeWithCells="1">
                  <from>
                    <xdr:col>23</xdr:col>
                    <xdr:colOff>171450</xdr:colOff>
                    <xdr:row>49</xdr:row>
                    <xdr:rowOff>142875</xdr:rowOff>
                  </from>
                  <to>
                    <xdr:col>26</xdr:col>
                    <xdr:colOff>0</xdr:colOff>
                    <xdr:row>51</xdr:row>
                    <xdr:rowOff>47625</xdr:rowOff>
                  </to>
                </anchor>
              </controlPr>
            </control>
          </mc:Choice>
        </mc:AlternateContent>
        <mc:AlternateContent xmlns:mc="http://schemas.openxmlformats.org/markup-compatibility/2006">
          <mc:Choice Requires="x14">
            <control shapeId="1186907" r:id="rId26" name="Check Box 91">
              <controlPr defaultSize="0" autoFill="0" autoLine="0" autoPict="0">
                <anchor moveWithCells="1" sizeWithCells="1">
                  <from>
                    <xdr:col>20</xdr:col>
                    <xdr:colOff>171450</xdr:colOff>
                    <xdr:row>50</xdr:row>
                    <xdr:rowOff>142875</xdr:rowOff>
                  </from>
                  <to>
                    <xdr:col>23</xdr:col>
                    <xdr:colOff>9525</xdr:colOff>
                    <xdr:row>52</xdr:row>
                    <xdr:rowOff>47625</xdr:rowOff>
                  </to>
                </anchor>
              </controlPr>
            </control>
          </mc:Choice>
        </mc:AlternateContent>
        <mc:AlternateContent xmlns:mc="http://schemas.openxmlformats.org/markup-compatibility/2006">
          <mc:Choice Requires="x14">
            <control shapeId="1186908" r:id="rId27" name="Check Box 92">
              <controlPr defaultSize="0" autoFill="0" autoLine="0" autoPict="0">
                <anchor moveWithCells="1" sizeWithCells="1">
                  <from>
                    <xdr:col>23</xdr:col>
                    <xdr:colOff>171450</xdr:colOff>
                    <xdr:row>50</xdr:row>
                    <xdr:rowOff>142875</xdr:rowOff>
                  </from>
                  <to>
                    <xdr:col>26</xdr:col>
                    <xdr:colOff>0</xdr:colOff>
                    <xdr:row>52</xdr:row>
                    <xdr:rowOff>47625</xdr:rowOff>
                  </to>
                </anchor>
              </controlPr>
            </control>
          </mc:Choice>
        </mc:AlternateContent>
        <mc:AlternateContent xmlns:mc="http://schemas.openxmlformats.org/markup-compatibility/2006">
          <mc:Choice Requires="x14">
            <control shapeId="1186909" r:id="rId28" name="Check Box 93">
              <controlPr defaultSize="0" autoFill="0" autoLine="0" autoPict="0">
                <anchor moveWithCells="1" sizeWithCells="1">
                  <from>
                    <xdr:col>27</xdr:col>
                    <xdr:colOff>171450</xdr:colOff>
                    <xdr:row>49</xdr:row>
                    <xdr:rowOff>142875</xdr:rowOff>
                  </from>
                  <to>
                    <xdr:col>30</xdr:col>
                    <xdr:colOff>9525</xdr:colOff>
                    <xdr:row>51</xdr:row>
                    <xdr:rowOff>47625</xdr:rowOff>
                  </to>
                </anchor>
              </controlPr>
            </control>
          </mc:Choice>
        </mc:AlternateContent>
        <mc:AlternateContent xmlns:mc="http://schemas.openxmlformats.org/markup-compatibility/2006">
          <mc:Choice Requires="x14">
            <control shapeId="1186910" r:id="rId29" name="Check Box 94">
              <controlPr defaultSize="0" autoFill="0" autoLine="0" autoPict="0">
                <anchor moveWithCells="1" sizeWithCells="1">
                  <from>
                    <xdr:col>30</xdr:col>
                    <xdr:colOff>171450</xdr:colOff>
                    <xdr:row>49</xdr:row>
                    <xdr:rowOff>142875</xdr:rowOff>
                  </from>
                  <to>
                    <xdr:col>33</xdr:col>
                    <xdr:colOff>0</xdr:colOff>
                    <xdr:row>51</xdr:row>
                    <xdr:rowOff>47625</xdr:rowOff>
                  </to>
                </anchor>
              </controlPr>
            </control>
          </mc:Choice>
        </mc:AlternateContent>
        <mc:AlternateContent xmlns:mc="http://schemas.openxmlformats.org/markup-compatibility/2006">
          <mc:Choice Requires="x14">
            <control shapeId="1186911" r:id="rId30" name="Check Box 95">
              <controlPr defaultSize="0" autoFill="0" autoLine="0" autoPict="0">
                <anchor moveWithCells="1" sizeWithCells="1">
                  <from>
                    <xdr:col>27</xdr:col>
                    <xdr:colOff>171450</xdr:colOff>
                    <xdr:row>50</xdr:row>
                    <xdr:rowOff>142875</xdr:rowOff>
                  </from>
                  <to>
                    <xdr:col>30</xdr:col>
                    <xdr:colOff>9525</xdr:colOff>
                    <xdr:row>52</xdr:row>
                    <xdr:rowOff>47625</xdr:rowOff>
                  </to>
                </anchor>
              </controlPr>
            </control>
          </mc:Choice>
        </mc:AlternateContent>
        <mc:AlternateContent xmlns:mc="http://schemas.openxmlformats.org/markup-compatibility/2006">
          <mc:Choice Requires="x14">
            <control shapeId="1186912" r:id="rId31" name="Check Box 96">
              <controlPr defaultSize="0" autoFill="0" autoLine="0" autoPict="0">
                <anchor moveWithCells="1" sizeWithCells="1">
                  <from>
                    <xdr:col>30</xdr:col>
                    <xdr:colOff>171450</xdr:colOff>
                    <xdr:row>50</xdr:row>
                    <xdr:rowOff>142875</xdr:rowOff>
                  </from>
                  <to>
                    <xdr:col>33</xdr:col>
                    <xdr:colOff>0</xdr:colOff>
                    <xdr:row>52</xdr:row>
                    <xdr:rowOff>47625</xdr:rowOff>
                  </to>
                </anchor>
              </controlPr>
            </control>
          </mc:Choice>
        </mc:AlternateContent>
        <mc:AlternateContent xmlns:mc="http://schemas.openxmlformats.org/markup-compatibility/2006">
          <mc:Choice Requires="x14">
            <control shapeId="1186913" r:id="rId32" name="Check Box 97">
              <controlPr defaultSize="0" autoFill="0" autoLine="0" autoPict="0">
                <anchor moveWithCells="1" sizeWithCells="1">
                  <from>
                    <xdr:col>17</xdr:col>
                    <xdr:colOff>171450</xdr:colOff>
                    <xdr:row>4</xdr:row>
                    <xdr:rowOff>161925</xdr:rowOff>
                  </from>
                  <to>
                    <xdr:col>21</xdr:col>
                    <xdr:colOff>133350</xdr:colOff>
                    <xdr:row>6</xdr:row>
                    <xdr:rowOff>28575</xdr:rowOff>
                  </to>
                </anchor>
              </controlPr>
            </control>
          </mc:Choice>
        </mc:AlternateContent>
        <mc:AlternateContent xmlns:mc="http://schemas.openxmlformats.org/markup-compatibility/2006">
          <mc:Choice Requires="x14">
            <control shapeId="1186914" r:id="rId33" name="Check Box 98">
              <controlPr defaultSize="0" autoFill="0" autoLine="0" autoPict="0">
                <anchor moveWithCells="1" sizeWithCells="1">
                  <from>
                    <xdr:col>21</xdr:col>
                    <xdr:colOff>0</xdr:colOff>
                    <xdr:row>4</xdr:row>
                    <xdr:rowOff>161925</xdr:rowOff>
                  </from>
                  <to>
                    <xdr:col>24</xdr:col>
                    <xdr:colOff>152400</xdr:colOff>
                    <xdr:row>6</xdr:row>
                    <xdr:rowOff>28575</xdr:rowOff>
                  </to>
                </anchor>
              </controlPr>
            </control>
          </mc:Choice>
        </mc:AlternateContent>
        <mc:AlternateContent xmlns:mc="http://schemas.openxmlformats.org/markup-compatibility/2006">
          <mc:Choice Requires="x14">
            <control shapeId="1186922" r:id="rId34" name="Check Box 106">
              <controlPr defaultSize="0" autoFill="0" autoLine="0" autoPict="0">
                <anchor moveWithCells="1">
                  <from>
                    <xdr:col>17</xdr:col>
                    <xdr:colOff>28575</xdr:colOff>
                    <xdr:row>54</xdr:row>
                    <xdr:rowOff>19050</xdr:rowOff>
                  </from>
                  <to>
                    <xdr:col>20</xdr:col>
                    <xdr:colOff>152400</xdr:colOff>
                    <xdr:row>55</xdr:row>
                    <xdr:rowOff>19050</xdr:rowOff>
                  </to>
                </anchor>
              </controlPr>
            </control>
          </mc:Choice>
        </mc:AlternateContent>
        <mc:AlternateContent xmlns:mc="http://schemas.openxmlformats.org/markup-compatibility/2006">
          <mc:Choice Requires="x14">
            <control shapeId="1186923" r:id="rId35" name="Check Box 107">
              <controlPr defaultSize="0" autoFill="0" autoLine="0" autoPict="0">
                <anchor moveWithCells="1">
                  <from>
                    <xdr:col>20</xdr:col>
                    <xdr:colOff>76200</xdr:colOff>
                    <xdr:row>54</xdr:row>
                    <xdr:rowOff>0</xdr:rowOff>
                  </from>
                  <to>
                    <xdr:col>25</xdr:col>
                    <xdr:colOff>9525</xdr:colOff>
                    <xdr:row>55</xdr:row>
                    <xdr:rowOff>38100</xdr:rowOff>
                  </to>
                </anchor>
              </controlPr>
            </control>
          </mc:Choice>
        </mc:AlternateContent>
        <mc:AlternateContent xmlns:mc="http://schemas.openxmlformats.org/markup-compatibility/2006">
          <mc:Choice Requires="x14">
            <control shapeId="1186924" r:id="rId36" name="Check Box 108">
              <controlPr defaultSize="0" autoFill="0" autoLine="0" autoPict="0">
                <anchor moveWithCells="1">
                  <from>
                    <xdr:col>13</xdr:col>
                    <xdr:colOff>171450</xdr:colOff>
                    <xdr:row>54</xdr:row>
                    <xdr:rowOff>19050</xdr:rowOff>
                  </from>
                  <to>
                    <xdr:col>17</xdr:col>
                    <xdr:colOff>114300</xdr:colOff>
                    <xdr:row>55</xdr:row>
                    <xdr:rowOff>19050</xdr:rowOff>
                  </to>
                </anchor>
              </controlPr>
            </control>
          </mc:Choice>
        </mc:AlternateContent>
        <mc:AlternateContent xmlns:mc="http://schemas.openxmlformats.org/markup-compatibility/2006">
          <mc:Choice Requires="x14">
            <control shapeId="1186925" r:id="rId37" name="Check Box 109">
              <controlPr defaultSize="0" autoFill="0" autoLine="0" autoPict="0">
                <anchor moveWithCells="1">
                  <from>
                    <xdr:col>17</xdr:col>
                    <xdr:colOff>28575</xdr:colOff>
                    <xdr:row>57</xdr:row>
                    <xdr:rowOff>19050</xdr:rowOff>
                  </from>
                  <to>
                    <xdr:col>20</xdr:col>
                    <xdr:colOff>152400</xdr:colOff>
                    <xdr:row>58</xdr:row>
                    <xdr:rowOff>19050</xdr:rowOff>
                  </to>
                </anchor>
              </controlPr>
            </control>
          </mc:Choice>
        </mc:AlternateContent>
        <mc:AlternateContent xmlns:mc="http://schemas.openxmlformats.org/markup-compatibility/2006">
          <mc:Choice Requires="x14">
            <control shapeId="1186926" r:id="rId38" name="Check Box 110">
              <controlPr defaultSize="0" autoFill="0" autoLine="0" autoPict="0">
                <anchor moveWithCells="1">
                  <from>
                    <xdr:col>20</xdr:col>
                    <xdr:colOff>76200</xdr:colOff>
                    <xdr:row>57</xdr:row>
                    <xdr:rowOff>0</xdr:rowOff>
                  </from>
                  <to>
                    <xdr:col>25</xdr:col>
                    <xdr:colOff>9525</xdr:colOff>
                    <xdr:row>58</xdr:row>
                    <xdr:rowOff>38100</xdr:rowOff>
                  </to>
                </anchor>
              </controlPr>
            </control>
          </mc:Choice>
        </mc:AlternateContent>
        <mc:AlternateContent xmlns:mc="http://schemas.openxmlformats.org/markup-compatibility/2006">
          <mc:Choice Requires="x14">
            <control shapeId="1186927" r:id="rId39" name="Check Box 111">
              <controlPr defaultSize="0" autoFill="0" autoLine="0" autoPict="0">
                <anchor moveWithCells="1">
                  <from>
                    <xdr:col>13</xdr:col>
                    <xdr:colOff>171450</xdr:colOff>
                    <xdr:row>57</xdr:row>
                    <xdr:rowOff>19050</xdr:rowOff>
                  </from>
                  <to>
                    <xdr:col>17</xdr:col>
                    <xdr:colOff>114300</xdr:colOff>
                    <xdr:row>58</xdr:row>
                    <xdr:rowOff>19050</xdr:rowOff>
                  </to>
                </anchor>
              </controlPr>
            </control>
          </mc:Choice>
        </mc:AlternateContent>
      </controls>
    </mc:Choice>
  </mc:AlternateContent>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C1F62A-F3FF-404A-BC45-001507A8D043}">
  <sheetPr>
    <tabColor theme="7" tint="0.59999389629810485"/>
  </sheetPr>
  <dimension ref="A1:BP83"/>
  <sheetViews>
    <sheetView showGridLines="0" view="pageBreakPreview" zoomScaleNormal="100" zoomScaleSheetLayoutView="100" workbookViewId="0">
      <selection activeCell="AN1" sqref="AN1"/>
    </sheetView>
  </sheetViews>
  <sheetFormatPr defaultColWidth="8" defaultRowHeight="12"/>
  <cols>
    <col min="1" max="1" width="1.375" style="54" customWidth="1"/>
    <col min="2" max="2" width="1.625" style="54" customWidth="1"/>
    <col min="3" max="67" width="2.375" style="54" customWidth="1"/>
    <col min="68" max="16384" width="8" style="54"/>
  </cols>
  <sheetData>
    <row r="1" spans="1:68" ht="14.1" customHeight="1">
      <c r="A1" s="1780" t="s">
        <v>1218</v>
      </c>
      <c r="B1" s="1780"/>
      <c r="C1" s="1780"/>
      <c r="D1" s="1780"/>
      <c r="E1" s="1780"/>
      <c r="F1" s="1780"/>
      <c r="G1" s="1780"/>
      <c r="H1" s="1780"/>
      <c r="I1" s="1780"/>
      <c r="J1" s="1780"/>
      <c r="K1" s="1780"/>
      <c r="L1" s="1780"/>
      <c r="M1" s="1780"/>
      <c r="N1" s="1780"/>
      <c r="O1" s="1780"/>
      <c r="P1" s="1780"/>
      <c r="Q1" s="1780"/>
      <c r="R1" s="1780"/>
      <c r="S1" s="1780"/>
      <c r="T1" s="1780"/>
      <c r="U1" s="1780"/>
      <c r="V1" s="1780"/>
      <c r="W1" s="1780"/>
      <c r="X1" s="1780"/>
      <c r="Y1" s="1780"/>
      <c r="Z1" s="1780"/>
      <c r="AA1" s="1780"/>
      <c r="AB1" s="1780"/>
      <c r="AC1" s="1780"/>
      <c r="AD1" s="1780"/>
      <c r="AE1" s="1780"/>
      <c r="AF1" s="1780"/>
      <c r="AG1" s="1780"/>
      <c r="AH1" s="1780"/>
      <c r="AI1" s="1780"/>
      <c r="AJ1" s="1780"/>
      <c r="AK1" s="1780"/>
      <c r="AL1" s="1780"/>
      <c r="AN1" s="646"/>
      <c r="AO1" s="646"/>
      <c r="AP1" s="646"/>
      <c r="AQ1" s="646"/>
      <c r="AR1" s="646"/>
    </row>
    <row r="2" spans="1:68" ht="5.0999999999999996" customHeight="1" thickBot="1">
      <c r="AL2" s="64"/>
    </row>
    <row r="3" spans="1:68" ht="14.1" customHeight="1">
      <c r="B3" s="1782" t="s">
        <v>1547</v>
      </c>
      <c r="C3" s="1783"/>
      <c r="D3" s="1783"/>
      <c r="E3" s="1783"/>
      <c r="F3" s="1783"/>
      <c r="G3" s="1783"/>
      <c r="H3" s="1783"/>
      <c r="I3" s="1783"/>
      <c r="J3" s="1783"/>
      <c r="K3" s="1783"/>
      <c r="L3" s="1783"/>
      <c r="M3" s="1783"/>
      <c r="N3" s="1783"/>
      <c r="O3" s="1783"/>
      <c r="P3" s="1783"/>
      <c r="Q3" s="1783"/>
      <c r="R3" s="1783"/>
      <c r="S3" s="1783"/>
      <c r="T3" s="1783"/>
      <c r="U3" s="1783"/>
      <c r="V3" s="1783"/>
      <c r="W3" s="1783"/>
      <c r="X3" s="1783"/>
      <c r="Y3" s="1783"/>
      <c r="Z3" s="1868" t="s">
        <v>118</v>
      </c>
      <c r="AA3" s="1783"/>
      <c r="AB3" s="1783"/>
      <c r="AC3" s="1783"/>
      <c r="AD3" s="1783"/>
      <c r="AE3" s="1783"/>
      <c r="AF3" s="1783"/>
      <c r="AG3" s="1783"/>
      <c r="AH3" s="1783"/>
      <c r="AI3" s="1783"/>
      <c r="AJ3" s="1783"/>
      <c r="AK3" s="1783"/>
      <c r="AL3" s="1869"/>
    </row>
    <row r="4" spans="1:68" ht="6.95" customHeight="1">
      <c r="A4" s="55"/>
      <c r="B4" s="61"/>
      <c r="E4" s="55"/>
      <c r="F4" s="55"/>
      <c r="G4" s="55"/>
      <c r="H4" s="740"/>
      <c r="I4" s="740"/>
      <c r="J4" s="740"/>
      <c r="K4" s="740"/>
      <c r="L4" s="740"/>
      <c r="M4" s="740"/>
      <c r="N4" s="740"/>
      <c r="O4" s="740"/>
      <c r="P4" s="740"/>
      <c r="Q4" s="740"/>
      <c r="R4" s="740"/>
      <c r="S4" s="55"/>
      <c r="T4" s="740"/>
      <c r="U4" s="740"/>
      <c r="V4" s="740"/>
      <c r="W4" s="740"/>
      <c r="X4" s="740"/>
      <c r="Y4" s="55"/>
      <c r="Z4" s="71"/>
      <c r="AA4" s="67"/>
      <c r="AB4" s="67"/>
      <c r="AC4" s="67"/>
      <c r="AD4" s="67"/>
      <c r="AE4" s="67"/>
      <c r="AF4" s="67"/>
      <c r="AG4" s="67"/>
      <c r="AH4" s="67"/>
      <c r="AI4" s="67"/>
      <c r="AJ4" s="118"/>
      <c r="AK4" s="827"/>
      <c r="AL4" s="942"/>
    </row>
    <row r="5" spans="1:68" ht="14.1" customHeight="1">
      <c r="A5" s="55"/>
      <c r="B5" s="61"/>
      <c r="C5" s="4680" t="s">
        <v>310</v>
      </c>
      <c r="D5" s="4680"/>
      <c r="E5" s="4680"/>
      <c r="F5" s="4680"/>
      <c r="G5" s="4680"/>
      <c r="H5" s="4680"/>
      <c r="I5" s="4680"/>
      <c r="J5" s="4680"/>
      <c r="K5" s="4680"/>
      <c r="L5" s="4680"/>
      <c r="M5" s="4680"/>
      <c r="N5" s="4680"/>
      <c r="O5" s="4680"/>
      <c r="P5" s="4680"/>
      <c r="Q5" s="4680"/>
      <c r="R5" s="4680"/>
      <c r="S5" s="4680"/>
      <c r="T5" s="4680"/>
      <c r="U5" s="4680"/>
      <c r="V5" s="4680"/>
      <c r="W5" s="4680"/>
      <c r="X5" s="4680"/>
      <c r="Y5" s="602"/>
      <c r="Z5" s="1223"/>
      <c r="AA5" s="619"/>
      <c r="AB5" s="619"/>
      <c r="AC5" s="619"/>
      <c r="AD5" s="619"/>
      <c r="AE5" s="619"/>
      <c r="AF5" s="619"/>
      <c r="AG5" s="619"/>
      <c r="AH5" s="619"/>
      <c r="AI5" s="619"/>
      <c r="AJ5" s="619"/>
      <c r="AK5" s="619"/>
      <c r="AL5" s="942"/>
    </row>
    <row r="6" spans="1:68" ht="14.1" customHeight="1">
      <c r="A6" s="55"/>
      <c r="B6" s="61"/>
      <c r="C6" s="55"/>
      <c r="E6" s="55"/>
      <c r="F6" s="55"/>
      <c r="G6" s="55"/>
      <c r="H6" s="1224"/>
      <c r="I6" s="72"/>
      <c r="J6" s="72"/>
      <c r="K6" s="740"/>
      <c r="L6" s="1225"/>
      <c r="M6" s="1224"/>
      <c r="N6" s="55"/>
      <c r="O6" s="55"/>
      <c r="P6" s="55"/>
      <c r="Q6" s="55"/>
      <c r="R6" s="72"/>
      <c r="S6" s="72"/>
      <c r="T6" s="58"/>
      <c r="U6" s="73"/>
      <c r="V6" s="73"/>
      <c r="W6" s="55"/>
      <c r="X6" s="55"/>
      <c r="Y6" s="602"/>
      <c r="Z6" s="1226"/>
      <c r="AA6" s="619"/>
      <c r="AB6" s="619"/>
      <c r="AC6" s="619"/>
      <c r="AD6" s="619"/>
      <c r="AE6" s="619"/>
      <c r="AF6" s="619"/>
      <c r="AG6" s="619"/>
      <c r="AH6" s="619"/>
      <c r="AI6" s="619"/>
      <c r="AJ6" s="619"/>
      <c r="AK6" s="619"/>
      <c r="AL6" s="942"/>
    </row>
    <row r="7" spans="1:68" ht="14.1" customHeight="1">
      <c r="A7" s="55"/>
      <c r="B7" s="2836" t="s">
        <v>444</v>
      </c>
      <c r="C7" s="2644"/>
      <c r="D7" s="2037" t="s">
        <v>598</v>
      </c>
      <c r="E7" s="2037"/>
      <c r="F7" s="2037"/>
      <c r="G7" s="2037"/>
      <c r="H7" s="2037"/>
      <c r="I7" s="2037"/>
      <c r="J7" s="2037"/>
      <c r="K7" s="2037"/>
      <c r="L7" s="2037"/>
      <c r="M7" s="2037"/>
      <c r="N7" s="2037"/>
      <c r="O7" s="2037"/>
      <c r="P7" s="2037"/>
      <c r="Q7" s="2037"/>
      <c r="R7" s="2037"/>
      <c r="S7" s="2037"/>
      <c r="T7" s="2037"/>
      <c r="U7" s="2037"/>
      <c r="V7" s="2037"/>
      <c r="W7" s="2037"/>
      <c r="X7" s="2037"/>
      <c r="Y7" s="602"/>
      <c r="Z7" s="551" t="s">
        <v>127</v>
      </c>
      <c r="AA7" s="1849" t="s">
        <v>807</v>
      </c>
      <c r="AB7" s="1849"/>
      <c r="AC7" s="1849"/>
      <c r="AD7" s="1849"/>
      <c r="AE7" s="1849"/>
      <c r="AF7" s="1849"/>
      <c r="AG7" s="1849"/>
      <c r="AH7" s="1849"/>
      <c r="AI7" s="1849"/>
      <c r="AJ7" s="1849"/>
      <c r="AK7" s="1849"/>
      <c r="AL7" s="942"/>
    </row>
    <row r="8" spans="1:68" ht="14.1" customHeight="1">
      <c r="A8" s="55"/>
      <c r="B8" s="66"/>
      <c r="D8" s="2037"/>
      <c r="E8" s="2037"/>
      <c r="F8" s="2037"/>
      <c r="G8" s="2037"/>
      <c r="H8" s="2037"/>
      <c r="I8" s="2037"/>
      <c r="J8" s="2037"/>
      <c r="K8" s="2037"/>
      <c r="L8" s="2037"/>
      <c r="M8" s="2037"/>
      <c r="N8" s="2037"/>
      <c r="O8" s="2037"/>
      <c r="P8" s="2037"/>
      <c r="Q8" s="2037"/>
      <c r="R8" s="2037"/>
      <c r="S8" s="2037"/>
      <c r="T8" s="2037"/>
      <c r="U8" s="2037"/>
      <c r="V8" s="2037"/>
      <c r="W8" s="2037"/>
      <c r="X8" s="2037"/>
      <c r="Y8" s="602"/>
      <c r="Z8" s="63"/>
      <c r="AA8" s="1849"/>
      <c r="AB8" s="1849"/>
      <c r="AC8" s="1849"/>
      <c r="AD8" s="1849"/>
      <c r="AE8" s="1849"/>
      <c r="AF8" s="1849"/>
      <c r="AG8" s="1849"/>
      <c r="AH8" s="1849"/>
      <c r="AI8" s="1849"/>
      <c r="AJ8" s="1849"/>
      <c r="AK8" s="1849"/>
      <c r="AL8" s="942"/>
    </row>
    <row r="9" spans="1:68" ht="14.1" customHeight="1">
      <c r="A9" s="55"/>
      <c r="B9" s="61"/>
      <c r="C9" s="55"/>
      <c r="Y9" s="602"/>
      <c r="Z9" s="551" t="s">
        <v>15</v>
      </c>
      <c r="AA9" s="1849" t="s">
        <v>806</v>
      </c>
      <c r="AB9" s="1849"/>
      <c r="AC9" s="1849"/>
      <c r="AD9" s="1849"/>
      <c r="AE9" s="1849"/>
      <c r="AF9" s="1849"/>
      <c r="AG9" s="1849"/>
      <c r="AH9" s="1849"/>
      <c r="AI9" s="1849"/>
      <c r="AJ9" s="1849"/>
      <c r="AK9" s="1849"/>
      <c r="AL9" s="621"/>
    </row>
    <row r="10" spans="1:68" ht="14.1" customHeight="1">
      <c r="A10" s="55"/>
      <c r="B10" s="1851" t="s">
        <v>443</v>
      </c>
      <c r="C10" s="1712"/>
      <c r="D10" s="2037" t="s">
        <v>599</v>
      </c>
      <c r="E10" s="2037"/>
      <c r="F10" s="2037"/>
      <c r="G10" s="2037"/>
      <c r="H10" s="2037"/>
      <c r="I10" s="2037"/>
      <c r="J10" s="2037"/>
      <c r="K10" s="2037"/>
      <c r="L10" s="2037"/>
      <c r="M10" s="2037"/>
      <c r="N10" s="2037"/>
      <c r="O10" s="2037"/>
      <c r="P10" s="2037"/>
      <c r="Q10" s="2037"/>
      <c r="R10" s="2037"/>
      <c r="S10" s="2037"/>
      <c r="T10" s="2037"/>
      <c r="U10" s="2037"/>
      <c r="V10" s="2037"/>
      <c r="W10" s="2037"/>
      <c r="X10" s="2037"/>
      <c r="Y10" s="602"/>
      <c r="Z10" s="63"/>
      <c r="AA10" s="1849"/>
      <c r="AB10" s="1849"/>
      <c r="AC10" s="1849"/>
      <c r="AD10" s="1849"/>
      <c r="AE10" s="1849"/>
      <c r="AF10" s="1849"/>
      <c r="AG10" s="1849"/>
      <c r="AH10" s="1849"/>
      <c r="AI10" s="1849"/>
      <c r="AJ10" s="1849"/>
      <c r="AK10" s="1849"/>
      <c r="AL10" s="621"/>
    </row>
    <row r="11" spans="1:68" ht="14.1" customHeight="1">
      <c r="A11" s="55"/>
      <c r="B11" s="66"/>
      <c r="D11" s="2037"/>
      <c r="E11" s="2037"/>
      <c r="F11" s="2037"/>
      <c r="G11" s="2037"/>
      <c r="H11" s="2037"/>
      <c r="I11" s="2037"/>
      <c r="J11" s="2037"/>
      <c r="K11" s="2037"/>
      <c r="L11" s="2037"/>
      <c r="M11" s="2037"/>
      <c r="N11" s="2037"/>
      <c r="O11" s="2037"/>
      <c r="P11" s="2037"/>
      <c r="Q11" s="2037"/>
      <c r="R11" s="2037"/>
      <c r="S11" s="2037"/>
      <c r="T11" s="2037"/>
      <c r="U11" s="2037"/>
      <c r="V11" s="2037"/>
      <c r="W11" s="2037"/>
      <c r="X11" s="2037"/>
      <c r="Y11" s="602"/>
      <c r="Z11" s="869" t="s">
        <v>15</v>
      </c>
      <c r="AA11" s="1669" t="s">
        <v>900</v>
      </c>
      <c r="AB11" s="1669"/>
      <c r="AC11" s="1669"/>
      <c r="AD11" s="1669"/>
      <c r="AE11" s="1669"/>
      <c r="AF11" s="1669"/>
      <c r="AG11" s="1669"/>
      <c r="AH11" s="1669"/>
      <c r="AI11" s="1669"/>
      <c r="AJ11" s="1669"/>
      <c r="AK11" s="1669"/>
      <c r="AL11" s="621"/>
      <c r="AN11" s="2037" t="s">
        <v>774</v>
      </c>
      <c r="AO11" s="2037"/>
      <c r="AP11" s="2037"/>
      <c r="AQ11" s="2037"/>
      <c r="AR11" s="2037"/>
      <c r="AS11" s="2037"/>
      <c r="AT11" s="2037"/>
      <c r="AU11" s="2037"/>
      <c r="AV11" s="2037"/>
      <c r="AW11" s="2037"/>
      <c r="AX11" s="2037"/>
      <c r="AY11" s="2037"/>
      <c r="AZ11" s="2037"/>
      <c r="BA11" s="2037"/>
      <c r="BB11" s="2037"/>
      <c r="BC11" s="2037"/>
      <c r="BD11" s="2037"/>
      <c r="BE11" s="2037"/>
      <c r="BF11" s="2037"/>
      <c r="BG11" s="2037"/>
      <c r="BH11" s="2037"/>
      <c r="BI11" s="2037"/>
      <c r="BJ11" s="2037"/>
      <c r="BK11" s="2037"/>
      <c r="BL11" s="2037"/>
      <c r="BM11" s="2037"/>
      <c r="BN11" s="2037"/>
      <c r="BO11" s="2037"/>
      <c r="BP11" s="2037"/>
    </row>
    <row r="12" spans="1:68" ht="14.1" customHeight="1">
      <c r="A12" s="55"/>
      <c r="B12" s="61"/>
      <c r="C12" s="55"/>
      <c r="D12" s="531" t="s">
        <v>580</v>
      </c>
      <c r="E12" s="1852" t="s">
        <v>1028</v>
      </c>
      <c r="F12" s="1852"/>
      <c r="G12" s="1852"/>
      <c r="H12" s="1852"/>
      <c r="I12" s="1852"/>
      <c r="J12" s="1852"/>
      <c r="K12" s="1852"/>
      <c r="L12" s="1852"/>
      <c r="M12" s="1852"/>
      <c r="N12" s="1852"/>
      <c r="O12" s="1852"/>
      <c r="P12" s="1852"/>
      <c r="Q12" s="1852"/>
      <c r="R12" s="1852"/>
      <c r="S12" s="1852"/>
      <c r="T12" s="1852"/>
      <c r="U12" s="1852"/>
      <c r="V12" s="1852"/>
      <c r="W12" s="1852"/>
      <c r="X12" s="1852"/>
      <c r="Y12" s="1174"/>
      <c r="Z12" s="869" t="s">
        <v>127</v>
      </c>
      <c r="AA12" s="2227" t="s">
        <v>985</v>
      </c>
      <c r="AB12" s="2227"/>
      <c r="AC12" s="2227"/>
      <c r="AD12" s="2227"/>
      <c r="AE12" s="2227"/>
      <c r="AF12" s="2227"/>
      <c r="AG12" s="2227"/>
      <c r="AH12" s="2227"/>
      <c r="AI12" s="2227"/>
      <c r="AJ12" s="2227"/>
      <c r="AK12" s="2227"/>
      <c r="AL12" s="621"/>
      <c r="AN12" s="4134" t="s">
        <v>1501</v>
      </c>
      <c r="AO12" s="4135"/>
      <c r="AP12" s="4135"/>
      <c r="AQ12" s="4135"/>
      <c r="AR12" s="4135"/>
      <c r="AS12" s="4135"/>
      <c r="AT12" s="4135"/>
      <c r="AU12" s="4135"/>
      <c r="AV12" s="4135"/>
      <c r="AW12" s="4135"/>
      <c r="AX12" s="4135"/>
      <c r="AY12" s="4135"/>
      <c r="AZ12" s="4135"/>
      <c r="BA12" s="4135"/>
      <c r="BB12" s="4135"/>
      <c r="BC12" s="4135"/>
      <c r="BD12" s="4135"/>
      <c r="BE12" s="4135"/>
      <c r="BF12" s="4135"/>
      <c r="BG12" s="4135"/>
      <c r="BH12" s="4135"/>
      <c r="BI12" s="4135"/>
      <c r="BJ12" s="4135"/>
      <c r="BK12" s="4135"/>
      <c r="BL12" s="4135"/>
      <c r="BM12" s="4135"/>
      <c r="BN12" s="4135"/>
      <c r="BO12" s="4135"/>
      <c r="BP12" s="4136"/>
    </row>
    <row r="13" spans="1:68" ht="14.1" customHeight="1">
      <c r="A13" s="55"/>
      <c r="B13" s="61"/>
      <c r="C13" s="531"/>
      <c r="Y13" s="1174"/>
      <c r="Z13" s="568" t="s">
        <v>127</v>
      </c>
      <c r="AA13" s="1849" t="s">
        <v>1075</v>
      </c>
      <c r="AB13" s="1849"/>
      <c r="AC13" s="1849"/>
      <c r="AD13" s="1849"/>
      <c r="AE13" s="1849"/>
      <c r="AF13" s="1849"/>
      <c r="AG13" s="1849"/>
      <c r="AH13" s="1849"/>
      <c r="AI13" s="1849"/>
      <c r="AJ13" s="1849"/>
      <c r="AK13" s="1849"/>
      <c r="AL13" s="621"/>
      <c r="AN13" s="4137" t="s">
        <v>1074</v>
      </c>
      <c r="AO13" s="4138"/>
      <c r="AP13" s="4138"/>
      <c r="AQ13" s="4138"/>
      <c r="AR13" s="4138"/>
      <c r="AS13" s="4138"/>
      <c r="AT13" s="4138"/>
      <c r="AU13" s="4138"/>
      <c r="AV13" s="4138"/>
      <c r="AW13" s="4138"/>
      <c r="AX13" s="4138"/>
      <c r="AY13" s="4138"/>
      <c r="AZ13" s="4138"/>
      <c r="BA13" s="4138"/>
      <c r="BB13" s="4138"/>
      <c r="BC13" s="4138"/>
      <c r="BD13" s="4138"/>
      <c r="BE13" s="4138"/>
      <c r="BF13" s="4138"/>
      <c r="BG13" s="4138"/>
      <c r="BH13" s="4138"/>
      <c r="BI13" s="4138"/>
      <c r="BJ13" s="4138"/>
      <c r="BK13" s="4138"/>
      <c r="BL13" s="4138"/>
      <c r="BM13" s="4138"/>
      <c r="BN13" s="4138"/>
      <c r="BO13" s="4138"/>
      <c r="BP13" s="4139"/>
    </row>
    <row r="14" spans="1:68" ht="14.1" customHeight="1">
      <c r="A14" s="55"/>
      <c r="B14" s="66"/>
      <c r="Y14" s="1174"/>
      <c r="Z14" s="63"/>
      <c r="AA14" s="1849"/>
      <c r="AB14" s="1849"/>
      <c r="AC14" s="1849"/>
      <c r="AD14" s="1849"/>
      <c r="AE14" s="1849"/>
      <c r="AF14" s="1849"/>
      <c r="AG14" s="1849"/>
      <c r="AH14" s="1849"/>
      <c r="AI14" s="1849"/>
      <c r="AJ14" s="1849"/>
      <c r="AK14" s="1849"/>
      <c r="AL14" s="651"/>
      <c r="AN14" s="4137"/>
      <c r="AO14" s="4138"/>
      <c r="AP14" s="4138"/>
      <c r="AQ14" s="4138"/>
      <c r="AR14" s="4138"/>
      <c r="AS14" s="4138"/>
      <c r="AT14" s="4138"/>
      <c r="AU14" s="4138"/>
      <c r="AV14" s="4138"/>
      <c r="AW14" s="4138"/>
      <c r="AX14" s="4138"/>
      <c r="AY14" s="4138"/>
      <c r="AZ14" s="4138"/>
      <c r="BA14" s="4138"/>
      <c r="BB14" s="4138"/>
      <c r="BC14" s="4138"/>
      <c r="BD14" s="4138"/>
      <c r="BE14" s="4138"/>
      <c r="BF14" s="4138"/>
      <c r="BG14" s="4138"/>
      <c r="BH14" s="4138"/>
      <c r="BI14" s="4138"/>
      <c r="BJ14" s="4138"/>
      <c r="BK14" s="4138"/>
      <c r="BL14" s="4138"/>
      <c r="BM14" s="4138"/>
      <c r="BN14" s="4138"/>
      <c r="BO14" s="4138"/>
      <c r="BP14" s="4139"/>
    </row>
    <row r="15" spans="1:68" ht="14.1" customHeight="1">
      <c r="A15" s="55"/>
      <c r="B15" s="1851" t="s">
        <v>438</v>
      </c>
      <c r="C15" s="1712"/>
      <c r="D15" s="1852" t="s">
        <v>600</v>
      </c>
      <c r="E15" s="1852"/>
      <c r="F15" s="1852"/>
      <c r="G15" s="1852"/>
      <c r="H15" s="1852"/>
      <c r="I15" s="1852"/>
      <c r="J15" s="1852"/>
      <c r="K15" s="1852"/>
      <c r="L15" s="1852"/>
      <c r="M15" s="1852"/>
      <c r="N15" s="1852"/>
      <c r="O15" s="1852"/>
      <c r="P15" s="1852"/>
      <c r="Q15" s="1852"/>
      <c r="R15" s="1852"/>
      <c r="S15" s="1852"/>
      <c r="T15" s="1852"/>
      <c r="U15" s="1852"/>
      <c r="V15" s="1852"/>
      <c r="W15" s="1852"/>
      <c r="X15" s="1852"/>
      <c r="Y15" s="1174"/>
      <c r="Z15" s="869"/>
      <c r="AA15" s="1849"/>
      <c r="AB15" s="1849"/>
      <c r="AC15" s="1849"/>
      <c r="AD15" s="1849"/>
      <c r="AE15" s="1849"/>
      <c r="AF15" s="1849"/>
      <c r="AG15" s="1849"/>
      <c r="AH15" s="1849"/>
      <c r="AI15" s="1849"/>
      <c r="AJ15" s="1849"/>
      <c r="AK15" s="1849"/>
      <c r="AL15" s="651"/>
      <c r="AN15" s="4137"/>
      <c r="AO15" s="4138"/>
      <c r="AP15" s="4138"/>
      <c r="AQ15" s="4138"/>
      <c r="AR15" s="4138"/>
      <c r="AS15" s="4138"/>
      <c r="AT15" s="4138"/>
      <c r="AU15" s="4138"/>
      <c r="AV15" s="4138"/>
      <c r="AW15" s="4138"/>
      <c r="AX15" s="4138"/>
      <c r="AY15" s="4138"/>
      <c r="AZ15" s="4138"/>
      <c r="BA15" s="4138"/>
      <c r="BB15" s="4138"/>
      <c r="BC15" s="4138"/>
      <c r="BD15" s="4138"/>
      <c r="BE15" s="4138"/>
      <c r="BF15" s="4138"/>
      <c r="BG15" s="4138"/>
      <c r="BH15" s="4138"/>
      <c r="BI15" s="4138"/>
      <c r="BJ15" s="4138"/>
      <c r="BK15" s="4138"/>
      <c r="BL15" s="4138"/>
      <c r="BM15" s="4138"/>
      <c r="BN15" s="4138"/>
      <c r="BO15" s="4138"/>
      <c r="BP15" s="4139"/>
    </row>
    <row r="16" spans="1:68" ht="14.1" customHeight="1">
      <c r="A16" s="55"/>
      <c r="B16" s="61"/>
      <c r="C16" s="55"/>
      <c r="F16" s="55"/>
      <c r="Z16" s="63"/>
      <c r="AL16" s="651"/>
      <c r="AN16" s="4137"/>
      <c r="AO16" s="4138"/>
      <c r="AP16" s="4138"/>
      <c r="AQ16" s="4138"/>
      <c r="AR16" s="4138"/>
      <c r="AS16" s="4138"/>
      <c r="AT16" s="4138"/>
      <c r="AU16" s="4138"/>
      <c r="AV16" s="4138"/>
      <c r="AW16" s="4138"/>
      <c r="AX16" s="4138"/>
      <c r="AY16" s="4138"/>
      <c r="AZ16" s="4138"/>
      <c r="BA16" s="4138"/>
      <c r="BB16" s="4138"/>
      <c r="BC16" s="4138"/>
      <c r="BD16" s="4138"/>
      <c r="BE16" s="4138"/>
      <c r="BF16" s="4138"/>
      <c r="BG16" s="4138"/>
      <c r="BH16" s="4138"/>
      <c r="BI16" s="4138"/>
      <c r="BJ16" s="4138"/>
      <c r="BK16" s="4138"/>
      <c r="BL16" s="4138"/>
      <c r="BM16" s="4138"/>
      <c r="BN16" s="4138"/>
      <c r="BO16" s="4138"/>
      <c r="BP16" s="4139"/>
    </row>
    <row r="17" spans="1:68" ht="14.1" customHeight="1">
      <c r="A17" s="55"/>
      <c r="B17" s="66"/>
      <c r="Y17" s="79"/>
      <c r="Z17" s="63"/>
      <c r="AL17" s="651"/>
      <c r="AN17" s="4137"/>
      <c r="AO17" s="4138"/>
      <c r="AP17" s="4138"/>
      <c r="AQ17" s="4138"/>
      <c r="AR17" s="4138"/>
      <c r="AS17" s="4138"/>
      <c r="AT17" s="4138"/>
      <c r="AU17" s="4138"/>
      <c r="AV17" s="4138"/>
      <c r="AW17" s="4138"/>
      <c r="AX17" s="4138"/>
      <c r="AY17" s="4138"/>
      <c r="AZ17" s="4138"/>
      <c r="BA17" s="4138"/>
      <c r="BB17" s="4138"/>
      <c r="BC17" s="4138"/>
      <c r="BD17" s="4138"/>
      <c r="BE17" s="4138"/>
      <c r="BF17" s="4138"/>
      <c r="BG17" s="4138"/>
      <c r="BH17" s="4138"/>
      <c r="BI17" s="4138"/>
      <c r="BJ17" s="4138"/>
      <c r="BK17" s="4138"/>
      <c r="BL17" s="4138"/>
      <c r="BM17" s="4138"/>
      <c r="BN17" s="4138"/>
      <c r="BO17" s="4138"/>
      <c r="BP17" s="4139"/>
    </row>
    <row r="18" spans="1:68" ht="14.1" customHeight="1">
      <c r="A18" s="55"/>
      <c r="B18" s="1227"/>
      <c r="C18" s="4670" t="s">
        <v>377</v>
      </c>
      <c r="D18" s="4670"/>
      <c r="E18" s="4670"/>
      <c r="F18" s="4670"/>
      <c r="G18" s="4670"/>
      <c r="H18" s="4670"/>
      <c r="I18" s="4670"/>
      <c r="J18" s="4670"/>
      <c r="K18" s="4670"/>
      <c r="L18" s="4670"/>
      <c r="M18" s="4670"/>
      <c r="N18" s="4670"/>
      <c r="O18" s="4670"/>
      <c r="P18" s="4670"/>
      <c r="Q18" s="4670"/>
      <c r="R18" s="4670"/>
      <c r="S18" s="4670"/>
      <c r="T18" s="4670"/>
      <c r="U18" s="4670"/>
      <c r="V18" s="4670"/>
      <c r="W18" s="4670"/>
      <c r="X18" s="4670"/>
      <c r="Y18" s="1228"/>
      <c r="Z18" s="1229"/>
      <c r="AI18" s="565"/>
      <c r="AJ18" s="565"/>
      <c r="AK18" s="565"/>
      <c r="AL18" s="651"/>
      <c r="AN18" s="4134" t="s">
        <v>1072</v>
      </c>
      <c r="AO18" s="4135"/>
      <c r="AP18" s="4135"/>
      <c r="AQ18" s="4135"/>
      <c r="AR18" s="4135"/>
      <c r="AS18" s="4135"/>
      <c r="AT18" s="4135"/>
      <c r="AU18" s="4135"/>
      <c r="AV18" s="4135"/>
      <c r="AW18" s="4135"/>
      <c r="AX18" s="4135"/>
      <c r="AY18" s="4135"/>
      <c r="AZ18" s="4135"/>
      <c r="BA18" s="4135"/>
      <c r="BB18" s="4135"/>
      <c r="BC18" s="4135"/>
      <c r="BD18" s="4135"/>
      <c r="BE18" s="4135"/>
      <c r="BF18" s="4135"/>
      <c r="BG18" s="4135"/>
      <c r="BH18" s="4135"/>
      <c r="BI18" s="4135"/>
      <c r="BJ18" s="4135"/>
      <c r="BK18" s="4135"/>
      <c r="BL18" s="4135"/>
      <c r="BM18" s="4135"/>
      <c r="BN18" s="4135"/>
      <c r="BO18" s="4135"/>
      <c r="BP18" s="4136"/>
    </row>
    <row r="19" spans="1:68" ht="14.1" customHeight="1">
      <c r="A19" s="55"/>
      <c r="B19" s="1227"/>
      <c r="C19" s="1228"/>
      <c r="D19" s="1228"/>
      <c r="E19" s="1228"/>
      <c r="F19" s="1228"/>
      <c r="G19" s="1228"/>
      <c r="H19" s="1228"/>
      <c r="I19" s="1228"/>
      <c r="J19" s="1228"/>
      <c r="K19" s="1228"/>
      <c r="L19" s="1228"/>
      <c r="M19" s="1228"/>
      <c r="N19" s="1228"/>
      <c r="O19" s="1228"/>
      <c r="P19" s="1228"/>
      <c r="Q19" s="1228"/>
      <c r="R19" s="1228"/>
      <c r="S19" s="1228"/>
      <c r="T19" s="1228"/>
      <c r="U19" s="1228"/>
      <c r="V19" s="1228"/>
      <c r="W19" s="1228"/>
      <c r="X19" s="1228"/>
      <c r="Y19" s="1228"/>
      <c r="Z19" s="1229"/>
      <c r="AI19" s="565"/>
      <c r="AJ19" s="565"/>
      <c r="AK19" s="565"/>
      <c r="AL19" s="651"/>
      <c r="AN19" s="4137" t="s">
        <v>1073</v>
      </c>
      <c r="AO19" s="4138"/>
      <c r="AP19" s="4138"/>
      <c r="AQ19" s="4138"/>
      <c r="AR19" s="4138"/>
      <c r="AS19" s="4138"/>
      <c r="AT19" s="4138"/>
      <c r="AU19" s="4138"/>
      <c r="AV19" s="4138"/>
      <c r="AW19" s="4138"/>
      <c r="AX19" s="4138"/>
      <c r="AY19" s="4138"/>
      <c r="AZ19" s="4138"/>
      <c r="BA19" s="4138"/>
      <c r="BB19" s="4138"/>
      <c r="BC19" s="4138"/>
      <c r="BD19" s="4138"/>
      <c r="BE19" s="4138"/>
      <c r="BF19" s="4138"/>
      <c r="BG19" s="4138"/>
      <c r="BH19" s="4138"/>
      <c r="BI19" s="4138"/>
      <c r="BJ19" s="4138"/>
      <c r="BK19" s="4138"/>
      <c r="BL19" s="4138"/>
      <c r="BM19" s="4138"/>
      <c r="BN19" s="4138"/>
      <c r="BO19" s="4138"/>
      <c r="BP19" s="4139"/>
    </row>
    <row r="20" spans="1:68" ht="14.1" customHeight="1">
      <c r="A20" s="55"/>
      <c r="B20" s="4671" t="s">
        <v>444</v>
      </c>
      <c r="C20" s="4672"/>
      <c r="D20" s="4673" t="s">
        <v>1392</v>
      </c>
      <c r="E20" s="4673"/>
      <c r="F20" s="4673"/>
      <c r="G20" s="4673"/>
      <c r="H20" s="4673"/>
      <c r="I20" s="4673"/>
      <c r="J20" s="4673"/>
      <c r="K20" s="4673"/>
      <c r="L20" s="4673"/>
      <c r="M20" s="4673"/>
      <c r="N20" s="4673"/>
      <c r="O20" s="4673"/>
      <c r="P20" s="4673"/>
      <c r="Q20" s="4673"/>
      <c r="R20" s="4673"/>
      <c r="S20" s="4673"/>
      <c r="T20" s="4673"/>
      <c r="U20" s="4673"/>
      <c r="V20" s="4673"/>
      <c r="W20" s="4673"/>
      <c r="X20" s="4673"/>
      <c r="Y20" s="1231"/>
      <c r="Z20" s="1232" t="s">
        <v>127</v>
      </c>
      <c r="AA20" s="4674" t="s">
        <v>1230</v>
      </c>
      <c r="AB20" s="4674"/>
      <c r="AC20" s="4674"/>
      <c r="AD20" s="4674"/>
      <c r="AE20" s="4674"/>
      <c r="AF20" s="4674"/>
      <c r="AG20" s="4674"/>
      <c r="AH20" s="4674"/>
      <c r="AI20" s="4674"/>
      <c r="AJ20" s="4674"/>
      <c r="AK20" s="4674"/>
      <c r="AL20" s="651"/>
      <c r="AN20" s="4137"/>
      <c r="AO20" s="4138"/>
      <c r="AP20" s="4138"/>
      <c r="AQ20" s="4138"/>
      <c r="AR20" s="4138"/>
      <c r="AS20" s="4138"/>
      <c r="AT20" s="4138"/>
      <c r="AU20" s="4138"/>
      <c r="AV20" s="4138"/>
      <c r="AW20" s="4138"/>
      <c r="AX20" s="4138"/>
      <c r="AY20" s="4138"/>
      <c r="AZ20" s="4138"/>
      <c r="BA20" s="4138"/>
      <c r="BB20" s="4138"/>
      <c r="BC20" s="4138"/>
      <c r="BD20" s="4138"/>
      <c r="BE20" s="4138"/>
      <c r="BF20" s="4138"/>
      <c r="BG20" s="4138"/>
      <c r="BH20" s="4138"/>
      <c r="BI20" s="4138"/>
      <c r="BJ20" s="4138"/>
      <c r="BK20" s="4138"/>
      <c r="BL20" s="4138"/>
      <c r="BM20" s="4138"/>
      <c r="BN20" s="4138"/>
      <c r="BO20" s="4138"/>
      <c r="BP20" s="4139"/>
    </row>
    <row r="21" spans="1:68" ht="14.1" customHeight="1">
      <c r="A21" s="55"/>
      <c r="B21" s="1233"/>
      <c r="C21" s="1230"/>
      <c r="D21" s="4673"/>
      <c r="E21" s="4673"/>
      <c r="F21" s="4673"/>
      <c r="G21" s="4673"/>
      <c r="H21" s="4673"/>
      <c r="I21" s="4673"/>
      <c r="J21" s="4673"/>
      <c r="K21" s="4673"/>
      <c r="L21" s="4673"/>
      <c r="M21" s="4673"/>
      <c r="N21" s="4673"/>
      <c r="O21" s="4673"/>
      <c r="P21" s="4673"/>
      <c r="Q21" s="4673"/>
      <c r="R21" s="4673"/>
      <c r="S21" s="4673"/>
      <c r="T21" s="4673"/>
      <c r="U21" s="4673"/>
      <c r="V21" s="4673"/>
      <c r="W21" s="4673"/>
      <c r="X21" s="4673"/>
      <c r="Y21" s="1231"/>
      <c r="Z21" s="1234"/>
      <c r="AA21" s="4674"/>
      <c r="AB21" s="4674"/>
      <c r="AC21" s="4674"/>
      <c r="AD21" s="4674"/>
      <c r="AE21" s="4674"/>
      <c r="AF21" s="4674"/>
      <c r="AG21" s="4674"/>
      <c r="AH21" s="4674"/>
      <c r="AI21" s="4674"/>
      <c r="AJ21" s="4674"/>
      <c r="AK21" s="4674"/>
      <c r="AL21" s="651"/>
      <c r="AN21" s="4137"/>
      <c r="AO21" s="4138"/>
      <c r="AP21" s="4138"/>
      <c r="AQ21" s="4138"/>
      <c r="AR21" s="4138"/>
      <c r="AS21" s="4138"/>
      <c r="AT21" s="4138"/>
      <c r="AU21" s="4138"/>
      <c r="AV21" s="4138"/>
      <c r="AW21" s="4138"/>
      <c r="AX21" s="4138"/>
      <c r="AY21" s="4138"/>
      <c r="AZ21" s="4138"/>
      <c r="BA21" s="4138"/>
      <c r="BB21" s="4138"/>
      <c r="BC21" s="4138"/>
      <c r="BD21" s="4138"/>
      <c r="BE21" s="4138"/>
      <c r="BF21" s="4138"/>
      <c r="BG21" s="4138"/>
      <c r="BH21" s="4138"/>
      <c r="BI21" s="4138"/>
      <c r="BJ21" s="4138"/>
      <c r="BK21" s="4138"/>
      <c r="BL21" s="4138"/>
      <c r="BM21" s="4138"/>
      <c r="BN21" s="4138"/>
      <c r="BO21" s="4138"/>
      <c r="BP21" s="4139"/>
    </row>
    <row r="22" spans="1:68" ht="14.1" customHeight="1">
      <c r="A22" s="55"/>
      <c r="B22" s="61"/>
      <c r="D22" s="561"/>
      <c r="E22" s="577"/>
      <c r="F22" s="72"/>
      <c r="G22" s="72"/>
      <c r="H22" s="72"/>
      <c r="I22" s="72"/>
      <c r="J22" s="72"/>
      <c r="K22" s="72"/>
      <c r="L22" s="72"/>
      <c r="M22" s="72"/>
      <c r="N22" s="72"/>
      <c r="O22" s="72"/>
      <c r="P22" s="72"/>
      <c r="Q22" s="72"/>
      <c r="R22" s="72"/>
      <c r="S22" s="72"/>
      <c r="T22" s="72"/>
      <c r="U22" s="72"/>
      <c r="V22" s="72"/>
      <c r="W22" s="72"/>
      <c r="X22" s="72"/>
      <c r="Y22" s="55"/>
      <c r="Z22" s="1234"/>
      <c r="AA22" s="4674"/>
      <c r="AB22" s="4674"/>
      <c r="AC22" s="4674"/>
      <c r="AD22" s="4674"/>
      <c r="AE22" s="4674"/>
      <c r="AF22" s="4674"/>
      <c r="AG22" s="4674"/>
      <c r="AH22" s="4674"/>
      <c r="AI22" s="4674"/>
      <c r="AJ22" s="4674"/>
      <c r="AK22" s="4674"/>
      <c r="AL22" s="651"/>
      <c r="AN22" s="4137"/>
      <c r="AO22" s="4138"/>
      <c r="AP22" s="4138"/>
      <c r="AQ22" s="4138"/>
      <c r="AR22" s="4138"/>
      <c r="AS22" s="4138"/>
      <c r="AT22" s="4138"/>
      <c r="AU22" s="4138"/>
      <c r="AV22" s="4138"/>
      <c r="AW22" s="4138"/>
      <c r="AX22" s="4138"/>
      <c r="AY22" s="4138"/>
      <c r="AZ22" s="4138"/>
      <c r="BA22" s="4138"/>
      <c r="BB22" s="4138"/>
      <c r="BC22" s="4138"/>
      <c r="BD22" s="4138"/>
      <c r="BE22" s="4138"/>
      <c r="BF22" s="4138"/>
      <c r="BG22" s="4138"/>
      <c r="BH22" s="4138"/>
      <c r="BI22" s="4138"/>
      <c r="BJ22" s="4138"/>
      <c r="BK22" s="4138"/>
      <c r="BL22" s="4138"/>
      <c r="BM22" s="4138"/>
      <c r="BN22" s="4138"/>
      <c r="BO22" s="4138"/>
      <c r="BP22" s="4139"/>
    </row>
    <row r="23" spans="1:68" ht="14.1" customHeight="1">
      <c r="A23" s="55"/>
      <c r="B23" s="4668" t="s">
        <v>443</v>
      </c>
      <c r="C23" s="4675"/>
      <c r="D23" s="4676" t="s">
        <v>1238</v>
      </c>
      <c r="E23" s="4676"/>
      <c r="F23" s="4676"/>
      <c r="G23" s="4676"/>
      <c r="H23" s="4676"/>
      <c r="I23" s="4676"/>
      <c r="J23" s="4676"/>
      <c r="K23" s="4676"/>
      <c r="L23" s="4676"/>
      <c r="M23" s="4676"/>
      <c r="N23" s="4676"/>
      <c r="O23" s="4676"/>
      <c r="P23" s="4676"/>
      <c r="Q23" s="4676"/>
      <c r="R23" s="4676"/>
      <c r="S23" s="4676"/>
      <c r="T23" s="4676"/>
      <c r="U23" s="4676"/>
      <c r="V23" s="4676"/>
      <c r="W23" s="4676"/>
      <c r="X23" s="4676"/>
      <c r="Y23" s="1235"/>
      <c r="Z23" s="63"/>
      <c r="AI23" s="565"/>
      <c r="AJ23" s="726"/>
      <c r="AK23" s="726"/>
      <c r="AL23" s="651"/>
      <c r="AN23" s="4137"/>
      <c r="AO23" s="4138"/>
      <c r="AP23" s="4138"/>
      <c r="AQ23" s="4138"/>
      <c r="AR23" s="4138"/>
      <c r="AS23" s="4138"/>
      <c r="AT23" s="4138"/>
      <c r="AU23" s="4138"/>
      <c r="AV23" s="4138"/>
      <c r="AW23" s="4138"/>
      <c r="AX23" s="4138"/>
      <c r="AY23" s="4138"/>
      <c r="AZ23" s="4138"/>
      <c r="BA23" s="4138"/>
      <c r="BB23" s="4138"/>
      <c r="BC23" s="4138"/>
      <c r="BD23" s="4138"/>
      <c r="BE23" s="4138"/>
      <c r="BF23" s="4138"/>
      <c r="BG23" s="4138"/>
      <c r="BH23" s="4138"/>
      <c r="BI23" s="4138"/>
      <c r="BJ23" s="4138"/>
      <c r="BK23" s="4138"/>
      <c r="BL23" s="4138"/>
      <c r="BM23" s="4138"/>
      <c r="BN23" s="4138"/>
      <c r="BO23" s="4138"/>
      <c r="BP23" s="4139"/>
    </row>
    <row r="24" spans="1:68" ht="14.1" customHeight="1">
      <c r="A24" s="55"/>
      <c r="B24" s="61"/>
      <c r="C24" s="55"/>
      <c r="D24" s="1235"/>
      <c r="E24" s="4677" t="s">
        <v>751</v>
      </c>
      <c r="F24" s="4677"/>
      <c r="G24" s="4677"/>
      <c r="H24" s="4677"/>
      <c r="I24" s="4677"/>
      <c r="J24" s="4677"/>
      <c r="K24" s="4677"/>
      <c r="L24" s="4677"/>
      <c r="M24" s="4677"/>
      <c r="N24" s="1235"/>
      <c r="O24" s="4677" t="s">
        <v>753</v>
      </c>
      <c r="P24" s="4677"/>
      <c r="Q24" s="4677"/>
      <c r="R24" s="4677"/>
      <c r="S24" s="4677"/>
      <c r="T24" s="4677"/>
      <c r="U24" s="4677"/>
      <c r="V24" s="4677"/>
      <c r="W24" s="4677"/>
      <c r="X24" s="4677"/>
      <c r="Z24" s="63"/>
      <c r="AL24" s="651"/>
      <c r="AN24" s="4137"/>
      <c r="AO24" s="4138"/>
      <c r="AP24" s="4138"/>
      <c r="AQ24" s="4138"/>
      <c r="AR24" s="4138"/>
      <c r="AS24" s="4138"/>
      <c r="AT24" s="4138"/>
      <c r="AU24" s="4138"/>
      <c r="AV24" s="4138"/>
      <c r="AW24" s="4138"/>
      <c r="AX24" s="4138"/>
      <c r="AY24" s="4138"/>
      <c r="AZ24" s="4138"/>
      <c r="BA24" s="4138"/>
      <c r="BB24" s="4138"/>
      <c r="BC24" s="4138"/>
      <c r="BD24" s="4138"/>
      <c r="BE24" s="4138"/>
      <c r="BF24" s="4138"/>
      <c r="BG24" s="4138"/>
      <c r="BH24" s="4138"/>
      <c r="BI24" s="4138"/>
      <c r="BJ24" s="4138"/>
      <c r="BK24" s="4138"/>
      <c r="BL24" s="4138"/>
      <c r="BM24" s="4138"/>
      <c r="BN24" s="4138"/>
      <c r="BO24" s="4138"/>
      <c r="BP24" s="4139"/>
    </row>
    <row r="25" spans="1:68" ht="14.1" customHeight="1">
      <c r="A25" s="55"/>
      <c r="B25" s="61"/>
      <c r="C25" s="55"/>
      <c r="D25" s="55"/>
      <c r="E25" s="4678" t="s">
        <v>752</v>
      </c>
      <c r="F25" s="4678"/>
      <c r="G25" s="4678"/>
      <c r="H25" s="4678"/>
      <c r="I25" s="4678"/>
      <c r="J25" s="4678"/>
      <c r="K25" s="4678"/>
      <c r="L25" s="4678"/>
      <c r="M25" s="4678"/>
      <c r="N25" s="1235"/>
      <c r="O25" s="4679" t="s">
        <v>163</v>
      </c>
      <c r="P25" s="4679"/>
      <c r="Q25" s="4679"/>
      <c r="R25" s="4667"/>
      <c r="S25" s="4667"/>
      <c r="T25" s="4667"/>
      <c r="U25" s="4667"/>
      <c r="V25" s="4667"/>
      <c r="W25" s="4667"/>
      <c r="X25" s="4667"/>
      <c r="Y25" s="1235" t="s">
        <v>140</v>
      </c>
      <c r="Z25" s="63"/>
      <c r="AL25" s="651"/>
      <c r="AN25" s="4148"/>
      <c r="AO25" s="4149"/>
      <c r="AP25" s="4149"/>
      <c r="AQ25" s="4149"/>
      <c r="AR25" s="4149"/>
      <c r="AS25" s="4149"/>
      <c r="AT25" s="4149"/>
      <c r="AU25" s="4149"/>
      <c r="AV25" s="4149"/>
      <c r="AW25" s="4149"/>
      <c r="AX25" s="4149"/>
      <c r="AY25" s="4149"/>
      <c r="AZ25" s="4149"/>
      <c r="BA25" s="4149"/>
      <c r="BB25" s="4149"/>
      <c r="BC25" s="4149"/>
      <c r="BD25" s="4149"/>
      <c r="BE25" s="4149"/>
      <c r="BF25" s="4149"/>
      <c r="BG25" s="4149"/>
      <c r="BH25" s="4149"/>
      <c r="BI25" s="4149"/>
      <c r="BJ25" s="4149"/>
      <c r="BK25" s="4149"/>
      <c r="BL25" s="4149"/>
      <c r="BM25" s="4149"/>
      <c r="BN25" s="4149"/>
      <c r="BO25" s="4149"/>
      <c r="BP25" s="4150"/>
    </row>
    <row r="26" spans="1:68" ht="14.1" customHeight="1">
      <c r="A26" s="55"/>
      <c r="B26" s="61"/>
      <c r="N26" s="1236"/>
      <c r="O26" s="1236"/>
      <c r="P26" s="1236"/>
      <c r="Q26" s="72"/>
      <c r="X26" s="72"/>
      <c r="Z26" s="63"/>
      <c r="AL26" s="651"/>
      <c r="AN26" s="1237"/>
      <c r="AO26" s="1237"/>
      <c r="AP26" s="1237"/>
      <c r="AQ26" s="1237"/>
      <c r="AR26" s="1237"/>
      <c r="AS26" s="1237"/>
      <c r="AT26" s="1237"/>
      <c r="AU26" s="1237"/>
      <c r="AV26" s="1237"/>
      <c r="AW26" s="1237"/>
      <c r="AX26" s="1237"/>
      <c r="AY26" s="1237"/>
      <c r="AZ26" s="1237"/>
      <c r="BA26" s="1237"/>
      <c r="BB26" s="1237"/>
      <c r="BC26" s="1237"/>
      <c r="BD26" s="1237"/>
      <c r="BE26" s="1237"/>
      <c r="BF26" s="1237"/>
      <c r="BG26" s="1237"/>
      <c r="BH26" s="1237"/>
      <c r="BI26" s="1237"/>
      <c r="BJ26" s="1237"/>
      <c r="BK26" s="1237"/>
      <c r="BL26" s="1237"/>
      <c r="BM26" s="1237"/>
      <c r="BN26" s="1237"/>
      <c r="BO26" s="1237"/>
      <c r="BP26" s="1237"/>
    </row>
    <row r="27" spans="1:68" ht="14.1" customHeight="1">
      <c r="A27" s="55"/>
      <c r="B27" s="66"/>
      <c r="C27" s="4670" t="s">
        <v>1289</v>
      </c>
      <c r="D27" s="4670"/>
      <c r="E27" s="4670"/>
      <c r="F27" s="4670"/>
      <c r="G27" s="4670"/>
      <c r="H27" s="4670"/>
      <c r="I27" s="4670"/>
      <c r="J27" s="4670"/>
      <c r="K27" s="4670"/>
      <c r="L27" s="4670"/>
      <c r="M27" s="4670"/>
      <c r="N27" s="4670"/>
      <c r="O27" s="4670"/>
      <c r="P27" s="4670"/>
      <c r="Q27" s="4670"/>
      <c r="R27" s="4670"/>
      <c r="S27" s="4670"/>
      <c r="T27" s="4670"/>
      <c r="U27" s="4670"/>
      <c r="V27" s="4670"/>
      <c r="W27" s="4670"/>
      <c r="X27" s="4670"/>
      <c r="Z27" s="63"/>
      <c r="AL27" s="942"/>
    </row>
    <row r="28" spans="1:68" ht="14.1" customHeight="1">
      <c r="A28" s="55"/>
      <c r="B28" s="66"/>
      <c r="Z28" s="63"/>
      <c r="AL28" s="621"/>
    </row>
    <row r="29" spans="1:68" ht="14.1" customHeight="1">
      <c r="A29" s="55"/>
      <c r="B29" s="4668" t="s">
        <v>444</v>
      </c>
      <c r="C29" s="4669"/>
      <c r="D29" s="2039" t="s">
        <v>1290</v>
      </c>
      <c r="E29" s="2039"/>
      <c r="F29" s="2039"/>
      <c r="G29" s="2039"/>
      <c r="H29" s="2039"/>
      <c r="I29" s="2039"/>
      <c r="J29" s="2039"/>
      <c r="K29" s="2039"/>
      <c r="L29" s="2039"/>
      <c r="M29" s="2039"/>
      <c r="N29" s="2039"/>
      <c r="O29" s="2039"/>
      <c r="P29" s="2039"/>
      <c r="Q29" s="2039"/>
      <c r="R29" s="2039"/>
      <c r="S29" s="2039"/>
      <c r="T29" s="2039"/>
      <c r="U29" s="2039"/>
      <c r="V29" s="2039"/>
      <c r="W29" s="2039"/>
      <c r="X29" s="2039"/>
      <c r="Z29" s="568" t="s">
        <v>127</v>
      </c>
      <c r="AA29" s="4555" t="s">
        <v>1381</v>
      </c>
      <c r="AB29" s="4555"/>
      <c r="AC29" s="4555"/>
      <c r="AD29" s="4555"/>
      <c r="AE29" s="4555"/>
      <c r="AF29" s="4555"/>
      <c r="AG29" s="4555"/>
      <c r="AH29" s="4555"/>
      <c r="AI29" s="4555"/>
      <c r="AJ29" s="4555"/>
      <c r="AK29" s="4555"/>
      <c r="AL29" s="621"/>
    </row>
    <row r="30" spans="1:68" ht="20.100000000000001" customHeight="1">
      <c r="A30" s="55"/>
      <c r="B30" s="66"/>
      <c r="D30" s="1751" t="s">
        <v>1390</v>
      </c>
      <c r="E30" s="1752"/>
      <c r="F30" s="1752"/>
      <c r="G30" s="1752"/>
      <c r="H30" s="1752"/>
      <c r="I30" s="1752"/>
      <c r="J30" s="1753"/>
      <c r="K30" s="1751" t="s">
        <v>1391</v>
      </c>
      <c r="L30" s="1752"/>
      <c r="M30" s="1752"/>
      <c r="N30" s="1752"/>
      <c r="O30" s="1752"/>
      <c r="P30" s="1752"/>
      <c r="Q30" s="1752"/>
      <c r="R30" s="1752"/>
      <c r="S30" s="1752"/>
      <c r="T30" s="1752"/>
      <c r="U30" s="1752"/>
      <c r="V30" s="1752"/>
      <c r="W30" s="1752"/>
      <c r="X30" s="1752"/>
      <c r="Y30" s="1752"/>
      <c r="Z30" s="1752"/>
      <c r="AA30" s="1752"/>
      <c r="AB30" s="1752"/>
      <c r="AC30" s="1752"/>
      <c r="AD30" s="1752"/>
      <c r="AE30" s="1752"/>
      <c r="AF30" s="1752"/>
      <c r="AG30" s="1752"/>
      <c r="AH30" s="1752"/>
      <c r="AI30" s="1752"/>
      <c r="AJ30" s="1753"/>
      <c r="AK30" s="619"/>
      <c r="AL30" s="1238"/>
    </row>
    <row r="31" spans="1:68" ht="20.100000000000001" customHeight="1">
      <c r="A31" s="55"/>
      <c r="B31" s="66"/>
      <c r="D31" s="1624" t="s">
        <v>1671</v>
      </c>
      <c r="E31" s="1624"/>
      <c r="F31" s="1624"/>
      <c r="G31" s="1624"/>
      <c r="H31" s="1624"/>
      <c r="I31" s="1624"/>
      <c r="J31" s="1624"/>
      <c r="K31" s="544"/>
      <c r="L31" s="1852" t="s">
        <v>1382</v>
      </c>
      <c r="M31" s="1852"/>
      <c r="N31" s="1852"/>
      <c r="O31" s="1852"/>
      <c r="P31" s="1852"/>
      <c r="Q31" s="1852"/>
      <c r="R31" s="1852"/>
      <c r="S31" s="137"/>
      <c r="U31" s="2039" t="s">
        <v>1383</v>
      </c>
      <c r="V31" s="2039"/>
      <c r="W31" s="2039"/>
      <c r="X31" s="2039"/>
      <c r="Y31" s="2039"/>
      <c r="Z31" s="2039"/>
      <c r="AA31" s="2039"/>
      <c r="AC31" s="2039" t="s">
        <v>1384</v>
      </c>
      <c r="AD31" s="2039"/>
      <c r="AE31" s="2039"/>
      <c r="AF31" s="2039"/>
      <c r="AG31" s="2039"/>
      <c r="AH31" s="2039"/>
      <c r="AI31" s="2039"/>
      <c r="AJ31" s="898"/>
      <c r="AK31" s="630"/>
      <c r="AL31" s="621"/>
    </row>
    <row r="32" spans="1:68" ht="20.100000000000001" customHeight="1">
      <c r="A32" s="55"/>
      <c r="B32" s="66"/>
      <c r="D32" s="4455"/>
      <c r="E32" s="4455"/>
      <c r="F32" s="4455"/>
      <c r="G32" s="4455"/>
      <c r="H32" s="4455"/>
      <c r="I32" s="4455"/>
      <c r="J32" s="4455"/>
      <c r="K32" s="544"/>
      <c r="L32" s="1852" t="s">
        <v>163</v>
      </c>
      <c r="M32" s="1852"/>
      <c r="N32" s="1852"/>
      <c r="O32" s="4664"/>
      <c r="P32" s="4664"/>
      <c r="Q32" s="4664"/>
      <c r="R32" s="4664"/>
      <c r="S32" s="4664"/>
      <c r="T32" s="4664"/>
      <c r="U32" s="4664"/>
      <c r="V32" s="4664"/>
      <c r="W32" s="4664"/>
      <c r="X32" s="4664"/>
      <c r="Y32" s="4664"/>
      <c r="Z32" s="4664"/>
      <c r="AA32" s="4664"/>
      <c r="AB32" s="4664"/>
      <c r="AC32" s="4664"/>
      <c r="AD32" s="4664"/>
      <c r="AE32" s="4664"/>
      <c r="AF32" s="4664"/>
      <c r="AG32" s="4664"/>
      <c r="AH32" s="4664"/>
      <c r="AI32" s="4664"/>
      <c r="AJ32" s="898" t="s">
        <v>140</v>
      </c>
      <c r="AK32" s="630"/>
      <c r="AL32" s="621"/>
    </row>
    <row r="33" spans="1:38" ht="20.100000000000001" customHeight="1">
      <c r="A33" s="55"/>
      <c r="B33" s="66"/>
      <c r="C33" s="1228"/>
      <c r="D33" s="4665" t="s">
        <v>1672</v>
      </c>
      <c r="E33" s="4665"/>
      <c r="F33" s="4665"/>
      <c r="G33" s="4665"/>
      <c r="H33" s="4665"/>
      <c r="I33" s="4665"/>
      <c r="J33" s="4665"/>
      <c r="K33" s="733"/>
      <c r="L33" s="729" t="s">
        <v>1382</v>
      </c>
      <c r="M33" s="729"/>
      <c r="N33" s="729"/>
      <c r="O33" s="729"/>
      <c r="P33" s="729"/>
      <c r="Q33" s="729"/>
      <c r="R33" s="729"/>
      <c r="S33" s="722"/>
      <c r="T33" s="90"/>
      <c r="U33" s="90" t="s">
        <v>1383</v>
      </c>
      <c r="V33" s="90"/>
      <c r="W33" s="90"/>
      <c r="X33" s="90"/>
      <c r="Y33" s="90"/>
      <c r="Z33" s="90"/>
      <c r="AA33" s="90"/>
      <c r="AB33" s="90"/>
      <c r="AC33" s="90" t="s">
        <v>1384</v>
      </c>
      <c r="AD33" s="90"/>
      <c r="AE33" s="90"/>
      <c r="AF33" s="90"/>
      <c r="AG33" s="90"/>
      <c r="AH33" s="90"/>
      <c r="AI33" s="90"/>
      <c r="AJ33" s="1239"/>
      <c r="AK33" s="630"/>
      <c r="AL33" s="621"/>
    </row>
    <row r="34" spans="1:38" ht="20.100000000000001" customHeight="1">
      <c r="A34" s="55"/>
      <c r="B34" s="66"/>
      <c r="D34" s="4666"/>
      <c r="E34" s="4666"/>
      <c r="F34" s="4666"/>
      <c r="G34" s="4666"/>
      <c r="H34" s="4666"/>
      <c r="I34" s="4666"/>
      <c r="J34" s="4666"/>
      <c r="K34" s="611"/>
      <c r="L34" s="2115" t="s">
        <v>163</v>
      </c>
      <c r="M34" s="2115"/>
      <c r="N34" s="2115"/>
      <c r="O34" s="2989"/>
      <c r="P34" s="2989"/>
      <c r="Q34" s="2989"/>
      <c r="R34" s="2989"/>
      <c r="S34" s="2989"/>
      <c r="T34" s="2989"/>
      <c r="U34" s="2989"/>
      <c r="V34" s="2989"/>
      <c r="W34" s="2989"/>
      <c r="X34" s="2989"/>
      <c r="Y34" s="2989"/>
      <c r="Z34" s="2989"/>
      <c r="AA34" s="2989"/>
      <c r="AB34" s="2989"/>
      <c r="AC34" s="2989"/>
      <c r="AD34" s="2989"/>
      <c r="AE34" s="2989"/>
      <c r="AF34" s="2989"/>
      <c r="AG34" s="2989"/>
      <c r="AH34" s="2989"/>
      <c r="AI34" s="2989"/>
      <c r="AJ34" s="858" t="s">
        <v>140</v>
      </c>
      <c r="AL34" s="60"/>
    </row>
    <row r="35" spans="1:38" ht="20.100000000000001" customHeight="1">
      <c r="A35" s="55"/>
      <c r="B35" s="66"/>
      <c r="Z35" s="603"/>
      <c r="AL35" s="64"/>
    </row>
    <row r="36" spans="1:38" ht="20.100000000000001" customHeight="1">
      <c r="A36" s="55"/>
      <c r="B36" s="61"/>
      <c r="C36" s="4670" t="s">
        <v>1507</v>
      </c>
      <c r="D36" s="4670"/>
      <c r="E36" s="4670"/>
      <c r="F36" s="4670"/>
      <c r="G36" s="4670"/>
      <c r="H36" s="4670"/>
      <c r="I36" s="4670"/>
      <c r="J36" s="4670"/>
      <c r="K36" s="4670"/>
      <c r="L36" s="4670"/>
      <c r="M36" s="4670"/>
      <c r="N36" s="4670"/>
      <c r="O36" s="4670"/>
      <c r="P36" s="4670"/>
      <c r="Q36" s="4670"/>
      <c r="R36" s="4670"/>
      <c r="S36" s="4670"/>
      <c r="T36" s="4670"/>
      <c r="U36" s="4670"/>
      <c r="V36" s="4670"/>
      <c r="W36" s="4670"/>
      <c r="X36" s="4670"/>
      <c r="Z36" s="63"/>
      <c r="AK36" s="605"/>
      <c r="AL36" s="64"/>
    </row>
    <row r="37" spans="1:38" ht="14.1" customHeight="1">
      <c r="A37" s="55"/>
      <c r="B37" s="61"/>
      <c r="Z37" s="63"/>
      <c r="AK37" s="630"/>
      <c r="AL37" s="64"/>
    </row>
    <row r="38" spans="1:38" ht="14.1" customHeight="1">
      <c r="A38" s="55"/>
      <c r="B38" s="4671" t="s">
        <v>444</v>
      </c>
      <c r="C38" s="4672"/>
      <c r="D38" s="4681" t="s">
        <v>1502</v>
      </c>
      <c r="E38" s="4681"/>
      <c r="F38" s="4681"/>
      <c r="G38" s="4681"/>
      <c r="H38" s="4681"/>
      <c r="I38" s="4681"/>
      <c r="J38" s="4681"/>
      <c r="K38" s="4681"/>
      <c r="L38" s="4681"/>
      <c r="M38" s="4681"/>
      <c r="N38" s="4681"/>
      <c r="O38" s="4681"/>
      <c r="P38" s="4681"/>
      <c r="Q38" s="4681"/>
      <c r="R38" s="4681"/>
      <c r="S38" s="4681"/>
      <c r="T38" s="4681"/>
      <c r="U38" s="4681"/>
      <c r="V38" s="4681"/>
      <c r="W38" s="4681"/>
      <c r="X38" s="4681"/>
      <c r="Y38" s="560"/>
      <c r="Z38" s="1240" t="s">
        <v>127</v>
      </c>
      <c r="AA38" s="2134" t="s">
        <v>1503</v>
      </c>
      <c r="AB38" s="2134"/>
      <c r="AC38" s="2134"/>
      <c r="AD38" s="2134"/>
      <c r="AE38" s="2134"/>
      <c r="AF38" s="2134"/>
      <c r="AG38" s="2134"/>
      <c r="AH38" s="2134"/>
      <c r="AI38" s="2134"/>
      <c r="AJ38" s="2134"/>
      <c r="AK38" s="2134"/>
      <c r="AL38" s="64"/>
    </row>
    <row r="39" spans="1:38" ht="14.1" customHeight="1">
      <c r="A39" s="55"/>
      <c r="B39" s="66"/>
      <c r="C39" s="1198"/>
      <c r="D39" s="4681"/>
      <c r="E39" s="4681"/>
      <c r="F39" s="4681"/>
      <c r="G39" s="4681"/>
      <c r="H39" s="4681"/>
      <c r="I39" s="4681"/>
      <c r="J39" s="4681"/>
      <c r="K39" s="4681"/>
      <c r="L39" s="4681"/>
      <c r="M39" s="4681"/>
      <c r="N39" s="4681"/>
      <c r="O39" s="4681"/>
      <c r="P39" s="4681"/>
      <c r="Q39" s="4681"/>
      <c r="R39" s="4681"/>
      <c r="S39" s="4681"/>
      <c r="T39" s="4681"/>
      <c r="U39" s="4681"/>
      <c r="V39" s="4681"/>
      <c r="W39" s="4681"/>
      <c r="X39" s="4681"/>
      <c r="Y39" s="560"/>
      <c r="Z39" s="1241"/>
      <c r="AA39" s="2134"/>
      <c r="AB39" s="2134"/>
      <c r="AC39" s="2134"/>
      <c r="AD39" s="2134"/>
      <c r="AE39" s="2134"/>
      <c r="AF39" s="2134"/>
      <c r="AG39" s="2134"/>
      <c r="AH39" s="2134"/>
      <c r="AI39" s="2134"/>
      <c r="AJ39" s="2134"/>
      <c r="AK39" s="2134"/>
      <c r="AL39" s="64"/>
    </row>
    <row r="40" spans="1:38" ht="14.1" customHeight="1">
      <c r="A40" s="55"/>
      <c r="B40" s="66"/>
      <c r="C40" s="1198"/>
      <c r="D40" s="4681"/>
      <c r="E40" s="4681"/>
      <c r="F40" s="4681"/>
      <c r="G40" s="4681"/>
      <c r="H40" s="4681"/>
      <c r="I40" s="4681"/>
      <c r="J40" s="4681"/>
      <c r="K40" s="4681"/>
      <c r="L40" s="4681"/>
      <c r="M40" s="4681"/>
      <c r="N40" s="4681"/>
      <c r="O40" s="4681"/>
      <c r="P40" s="4681"/>
      <c r="Q40" s="4681"/>
      <c r="R40" s="4681"/>
      <c r="S40" s="4681"/>
      <c r="T40" s="4681"/>
      <c r="U40" s="4681"/>
      <c r="V40" s="4681"/>
      <c r="W40" s="4681"/>
      <c r="X40" s="4681"/>
      <c r="Y40" s="560"/>
      <c r="Z40" s="1242"/>
      <c r="AA40" s="2134"/>
      <c r="AB40" s="2134"/>
      <c r="AC40" s="2134"/>
      <c r="AD40" s="2134"/>
      <c r="AE40" s="2134"/>
      <c r="AF40" s="2134"/>
      <c r="AG40" s="2134"/>
      <c r="AH40" s="2134"/>
      <c r="AI40" s="2134"/>
      <c r="AJ40" s="2134"/>
      <c r="AK40" s="2134"/>
      <c r="AL40" s="60"/>
    </row>
    <row r="41" spans="1:38" ht="14.1" customHeight="1">
      <c r="A41" s="55"/>
      <c r="B41" s="66"/>
      <c r="D41" s="560"/>
      <c r="E41" s="560"/>
      <c r="F41" s="560"/>
      <c r="G41" s="560"/>
      <c r="H41" s="560"/>
      <c r="I41" s="560"/>
      <c r="J41" s="560"/>
      <c r="K41" s="560"/>
      <c r="L41" s="560"/>
      <c r="M41" s="560"/>
      <c r="N41" s="560"/>
      <c r="O41" s="560"/>
      <c r="P41" s="560"/>
      <c r="Q41" s="560"/>
      <c r="R41" s="560"/>
      <c r="S41" s="560"/>
      <c r="T41" s="560"/>
      <c r="U41" s="560"/>
      <c r="V41" s="560"/>
      <c r="W41" s="560"/>
      <c r="X41" s="560"/>
      <c r="Z41" s="568" t="s">
        <v>127</v>
      </c>
      <c r="AA41" s="2227" t="s">
        <v>1504</v>
      </c>
      <c r="AB41" s="2227"/>
      <c r="AC41" s="2227"/>
      <c r="AD41" s="2227"/>
      <c r="AE41" s="2227"/>
      <c r="AF41" s="2227"/>
      <c r="AG41" s="2227"/>
      <c r="AH41" s="2227"/>
      <c r="AI41" s="2227"/>
      <c r="AJ41" s="2227"/>
      <c r="AK41" s="2227"/>
      <c r="AL41" s="621"/>
    </row>
    <row r="42" spans="1:38" ht="14.1" customHeight="1">
      <c r="A42" s="55"/>
      <c r="B42" s="61"/>
      <c r="Z42" s="63"/>
      <c r="AL42" s="64"/>
    </row>
    <row r="43" spans="1:38" ht="14.1" customHeight="1">
      <c r="A43" s="55"/>
      <c r="B43" s="4671" t="s">
        <v>443</v>
      </c>
      <c r="C43" s="4672"/>
      <c r="D43" s="2037" t="s">
        <v>1505</v>
      </c>
      <c r="E43" s="2037"/>
      <c r="F43" s="2037"/>
      <c r="G43" s="2037"/>
      <c r="H43" s="2037"/>
      <c r="I43" s="2037"/>
      <c r="J43" s="2037"/>
      <c r="K43" s="2037"/>
      <c r="L43" s="2037"/>
      <c r="M43" s="2037"/>
      <c r="N43" s="2037"/>
      <c r="O43" s="2037"/>
      <c r="P43" s="2037"/>
      <c r="Q43" s="2037"/>
      <c r="R43" s="2037"/>
      <c r="S43" s="2037"/>
      <c r="T43" s="2037"/>
      <c r="U43" s="2037"/>
      <c r="V43" s="2037"/>
      <c r="W43" s="2037"/>
      <c r="X43" s="2037"/>
      <c r="Y43" s="577"/>
      <c r="Z43" s="1240" t="s">
        <v>127</v>
      </c>
      <c r="AA43" s="1849" t="s">
        <v>1506</v>
      </c>
      <c r="AB43" s="1849"/>
      <c r="AC43" s="1849"/>
      <c r="AD43" s="1849"/>
      <c r="AE43" s="1849"/>
      <c r="AF43" s="1849"/>
      <c r="AG43" s="1849"/>
      <c r="AH43" s="1849"/>
      <c r="AI43" s="1849"/>
      <c r="AJ43" s="1849"/>
      <c r="AK43" s="1849"/>
      <c r="AL43" s="60"/>
    </row>
    <row r="44" spans="1:38" ht="14.1" customHeight="1">
      <c r="A44" s="55"/>
      <c r="B44" s="66"/>
      <c r="C44" s="1088"/>
      <c r="D44" s="2037"/>
      <c r="E44" s="2037"/>
      <c r="F44" s="2037"/>
      <c r="G44" s="2037"/>
      <c r="H44" s="2037"/>
      <c r="I44" s="2037"/>
      <c r="J44" s="2037"/>
      <c r="K44" s="2037"/>
      <c r="L44" s="2037"/>
      <c r="M44" s="2037"/>
      <c r="N44" s="2037"/>
      <c r="O44" s="2037"/>
      <c r="P44" s="2037"/>
      <c r="Q44" s="2037"/>
      <c r="R44" s="2037"/>
      <c r="S44" s="2037"/>
      <c r="T44" s="2037"/>
      <c r="U44" s="2037"/>
      <c r="V44" s="2037"/>
      <c r="W44" s="2037"/>
      <c r="X44" s="2037"/>
      <c r="Y44" s="577"/>
      <c r="Z44" s="1243"/>
      <c r="AA44" s="1849"/>
      <c r="AB44" s="1849"/>
      <c r="AC44" s="1849"/>
      <c r="AD44" s="1849"/>
      <c r="AE44" s="1849"/>
      <c r="AF44" s="1849"/>
      <c r="AG44" s="1849"/>
      <c r="AH44" s="1849"/>
      <c r="AI44" s="1849"/>
      <c r="AJ44" s="1849"/>
      <c r="AK44" s="1849"/>
      <c r="AL44" s="651"/>
    </row>
    <row r="45" spans="1:38" ht="14.1" customHeight="1">
      <c r="A45" s="55"/>
      <c r="B45" s="66"/>
      <c r="C45" s="561"/>
      <c r="D45" s="2037"/>
      <c r="E45" s="2037"/>
      <c r="F45" s="2037"/>
      <c r="G45" s="2037"/>
      <c r="H45" s="2037"/>
      <c r="I45" s="2037"/>
      <c r="J45" s="2037"/>
      <c r="K45" s="2037"/>
      <c r="L45" s="2037"/>
      <c r="M45" s="2037"/>
      <c r="N45" s="2037"/>
      <c r="O45" s="2037"/>
      <c r="P45" s="2037"/>
      <c r="Q45" s="2037"/>
      <c r="R45" s="2037"/>
      <c r="S45" s="2037"/>
      <c r="T45" s="2037"/>
      <c r="U45" s="2037"/>
      <c r="V45" s="2037"/>
      <c r="W45" s="2037"/>
      <c r="X45" s="2037"/>
      <c r="Y45" s="577"/>
      <c r="Z45" s="1243"/>
      <c r="AA45" s="1849"/>
      <c r="AB45" s="1849"/>
      <c r="AC45" s="1849"/>
      <c r="AD45" s="1849"/>
      <c r="AE45" s="1849"/>
      <c r="AF45" s="1849"/>
      <c r="AG45" s="1849"/>
      <c r="AH45" s="1849"/>
      <c r="AI45" s="1849"/>
      <c r="AJ45" s="1849"/>
      <c r="AK45" s="1849"/>
      <c r="AL45" s="621"/>
    </row>
    <row r="46" spans="1:38" ht="14.1" customHeight="1">
      <c r="B46" s="66"/>
      <c r="D46" s="2037"/>
      <c r="E46" s="2037"/>
      <c r="F46" s="2037"/>
      <c r="G46" s="2037"/>
      <c r="H46" s="2037"/>
      <c r="I46" s="2037"/>
      <c r="J46" s="2037"/>
      <c r="K46" s="2037"/>
      <c r="L46" s="2037"/>
      <c r="M46" s="2037"/>
      <c r="N46" s="2037"/>
      <c r="O46" s="2037"/>
      <c r="P46" s="2037"/>
      <c r="Q46" s="2037"/>
      <c r="R46" s="2037"/>
      <c r="S46" s="2037"/>
      <c r="T46" s="2037"/>
      <c r="U46" s="2037"/>
      <c r="V46" s="2037"/>
      <c r="W46" s="2037"/>
      <c r="X46" s="2037"/>
      <c r="Y46" s="560"/>
      <c r="Z46" s="63"/>
      <c r="AA46" s="619"/>
      <c r="AB46" s="619"/>
      <c r="AC46" s="619"/>
      <c r="AD46" s="619"/>
      <c r="AE46" s="619"/>
      <c r="AF46" s="619"/>
      <c r="AG46" s="619"/>
      <c r="AH46" s="619"/>
      <c r="AI46" s="619"/>
      <c r="AJ46" s="619"/>
      <c r="AK46" s="619"/>
      <c r="AL46" s="621"/>
    </row>
    <row r="47" spans="1:38" ht="14.1" customHeight="1">
      <c r="B47" s="66"/>
      <c r="Z47" s="869"/>
      <c r="AA47" s="619"/>
      <c r="AB47" s="619"/>
      <c r="AC47" s="619"/>
      <c r="AD47" s="619"/>
      <c r="AE47" s="619"/>
      <c r="AF47" s="619"/>
      <c r="AG47" s="619"/>
      <c r="AH47" s="619"/>
      <c r="AI47" s="619"/>
      <c r="AJ47" s="619"/>
      <c r="AK47" s="619"/>
      <c r="AL47" s="621"/>
    </row>
    <row r="48" spans="1:38" ht="14.1" customHeight="1">
      <c r="B48" s="61"/>
      <c r="Z48" s="74"/>
      <c r="AA48" s="619"/>
      <c r="AB48" s="619"/>
      <c r="AC48" s="619"/>
      <c r="AD48" s="619"/>
      <c r="AE48" s="619"/>
      <c r="AF48" s="619"/>
      <c r="AG48" s="619"/>
      <c r="AH48" s="619"/>
      <c r="AI48" s="619"/>
      <c r="AJ48" s="619"/>
      <c r="AK48" s="619"/>
      <c r="AL48" s="621"/>
    </row>
    <row r="49" spans="1:39" ht="14.1" customHeight="1">
      <c r="B49" s="61"/>
      <c r="C49" s="531"/>
      <c r="D49" s="531"/>
      <c r="Z49" s="63"/>
      <c r="AA49" s="619"/>
      <c r="AB49" s="619"/>
      <c r="AC49" s="619"/>
      <c r="AD49" s="619"/>
      <c r="AE49" s="619"/>
      <c r="AF49" s="619"/>
      <c r="AG49" s="619"/>
      <c r="AH49" s="619"/>
      <c r="AI49" s="619"/>
      <c r="AJ49" s="619"/>
      <c r="AK49" s="619"/>
      <c r="AL49" s="621"/>
      <c r="AM49" s="630"/>
    </row>
    <row r="50" spans="1:39" ht="14.1" customHeight="1">
      <c r="B50" s="61"/>
      <c r="C50" s="531"/>
      <c r="D50" s="531"/>
      <c r="Z50" s="63"/>
      <c r="AA50" s="619"/>
      <c r="AB50" s="619"/>
      <c r="AC50" s="619"/>
      <c r="AD50" s="619"/>
      <c r="AE50" s="619"/>
      <c r="AF50" s="619"/>
      <c r="AG50" s="619"/>
      <c r="AH50" s="619"/>
      <c r="AI50" s="619"/>
      <c r="AJ50" s="619"/>
      <c r="AK50" s="619"/>
      <c r="AL50" s="621"/>
      <c r="AM50" s="630"/>
    </row>
    <row r="51" spans="1:39" ht="14.1" customHeight="1">
      <c r="B51" s="61"/>
      <c r="Z51" s="63"/>
      <c r="AL51" s="60"/>
    </row>
    <row r="52" spans="1:39" ht="14.1" customHeight="1">
      <c r="B52" s="61"/>
      <c r="Z52" s="584"/>
      <c r="AA52" s="619"/>
      <c r="AB52" s="619"/>
      <c r="AC52" s="619"/>
      <c r="AD52" s="619"/>
      <c r="AE52" s="619"/>
      <c r="AF52" s="619"/>
      <c r="AG52" s="619"/>
      <c r="AH52" s="619"/>
      <c r="AI52" s="619"/>
      <c r="AJ52" s="619"/>
      <c r="AK52" s="619"/>
      <c r="AL52" s="60"/>
    </row>
    <row r="53" spans="1:39" ht="14.1" customHeight="1">
      <c r="B53" s="61"/>
      <c r="Z53" s="584"/>
      <c r="AA53" s="619"/>
      <c r="AB53" s="619"/>
      <c r="AC53" s="619"/>
      <c r="AD53" s="619"/>
      <c r="AE53" s="619"/>
      <c r="AF53" s="619"/>
      <c r="AG53" s="619"/>
      <c r="AH53" s="619"/>
      <c r="AI53" s="619"/>
      <c r="AJ53" s="619"/>
      <c r="AK53" s="619"/>
      <c r="AL53" s="60"/>
    </row>
    <row r="54" spans="1:39" ht="14.1" customHeight="1">
      <c r="B54" s="61"/>
      <c r="D54" s="531"/>
      <c r="E54" s="531"/>
      <c r="F54" s="55"/>
      <c r="G54" s="531"/>
      <c r="H54" s="531"/>
      <c r="J54" s="939"/>
      <c r="K54" s="939"/>
      <c r="L54" s="939"/>
      <c r="M54" s="939"/>
      <c r="N54" s="939"/>
      <c r="O54" s="939"/>
      <c r="P54" s="939"/>
      <c r="Q54" s="939"/>
      <c r="R54" s="939"/>
      <c r="S54" s="939"/>
      <c r="T54" s="939"/>
      <c r="U54" s="939"/>
      <c r="V54" s="939"/>
      <c r="W54" s="939"/>
      <c r="X54" s="939"/>
      <c r="Y54" s="939"/>
      <c r="Z54" s="122"/>
      <c r="AA54" s="619"/>
      <c r="AB54" s="619"/>
      <c r="AC54" s="619"/>
      <c r="AD54" s="619"/>
      <c r="AE54" s="619"/>
      <c r="AF54" s="619"/>
      <c r="AG54" s="619"/>
      <c r="AH54" s="619"/>
      <c r="AI54" s="619"/>
      <c r="AJ54" s="619"/>
      <c r="AK54" s="619"/>
      <c r="AL54" s="621"/>
    </row>
    <row r="55" spans="1:39" ht="14.1" customHeight="1">
      <c r="B55" s="61"/>
      <c r="C55" s="531"/>
      <c r="D55" s="561"/>
      <c r="E55" s="705"/>
      <c r="F55" s="705"/>
      <c r="G55" s="705"/>
      <c r="H55" s="705"/>
      <c r="I55" s="705"/>
      <c r="J55" s="705"/>
      <c r="K55" s="705"/>
      <c r="L55" s="705"/>
      <c r="M55" s="705"/>
      <c r="N55" s="705"/>
      <c r="O55" s="705"/>
      <c r="P55" s="705"/>
      <c r="Q55" s="705"/>
      <c r="R55" s="705"/>
      <c r="S55" s="705"/>
      <c r="T55" s="705"/>
      <c r="U55" s="705"/>
      <c r="V55" s="705"/>
      <c r="W55" s="705"/>
      <c r="X55" s="705"/>
      <c r="Y55" s="55"/>
      <c r="Z55" s="568"/>
      <c r="AA55" s="118"/>
      <c r="AB55" s="118"/>
      <c r="AC55" s="118"/>
      <c r="AD55" s="118"/>
      <c r="AE55" s="118"/>
      <c r="AF55" s="118"/>
      <c r="AG55" s="118"/>
      <c r="AH55" s="118"/>
      <c r="AI55" s="118"/>
      <c r="AJ55" s="118"/>
      <c r="AK55" s="118"/>
      <c r="AL55" s="621"/>
    </row>
    <row r="56" spans="1:39" ht="14.1" customHeight="1" thickBot="1">
      <c r="A56" s="55"/>
      <c r="B56" s="623"/>
      <c r="C56" s="128"/>
      <c r="D56" s="128"/>
      <c r="E56" s="128"/>
      <c r="F56" s="128"/>
      <c r="G56" s="128"/>
      <c r="H56" s="128"/>
      <c r="I56" s="128"/>
      <c r="J56" s="128"/>
      <c r="K56" s="128"/>
      <c r="L56" s="128"/>
      <c r="M56" s="128"/>
      <c r="N56" s="128"/>
      <c r="O56" s="128"/>
      <c r="P56" s="128"/>
      <c r="Q56" s="128"/>
      <c r="R56" s="128"/>
      <c r="S56" s="128"/>
      <c r="T56" s="128"/>
      <c r="U56" s="128"/>
      <c r="V56" s="128"/>
      <c r="W56" s="128"/>
      <c r="X56" s="128"/>
      <c r="Y56" s="128"/>
      <c r="Z56" s="624"/>
      <c r="AA56" s="128"/>
      <c r="AB56" s="128"/>
      <c r="AC56" s="128"/>
      <c r="AD56" s="128"/>
      <c r="AE56" s="128"/>
      <c r="AF56" s="128"/>
      <c r="AG56" s="128"/>
      <c r="AH56" s="128"/>
      <c r="AI56" s="128"/>
      <c r="AJ56" s="128"/>
      <c r="AK56" s="128"/>
      <c r="AL56" s="1244"/>
    </row>
    <row r="57" spans="1:39" ht="14.1" customHeight="1">
      <c r="A57" s="55"/>
    </row>
    <row r="58" spans="1:39" ht="14.1" customHeight="1">
      <c r="A58" s="55"/>
    </row>
    <row r="59" spans="1:39" ht="14.1" customHeight="1">
      <c r="A59" s="55"/>
    </row>
    <row r="60" spans="1:39" ht="14.1" customHeight="1">
      <c r="A60" s="55"/>
    </row>
    <row r="61" spans="1:39" ht="14.1" customHeight="1">
      <c r="A61" s="55"/>
    </row>
    <row r="62" spans="1:39" ht="14.1" customHeight="1">
      <c r="A62" s="55"/>
    </row>
    <row r="63" spans="1:39">
      <c r="A63" s="55"/>
    </row>
    <row r="64" spans="1:39" ht="14.1" customHeight="1">
      <c r="A64" s="55"/>
    </row>
    <row r="65" spans="1:1" ht="14.1" customHeight="1">
      <c r="A65" s="55"/>
    </row>
    <row r="66" spans="1:1" ht="14.1" customHeight="1">
      <c r="A66" s="55"/>
    </row>
    <row r="67" spans="1:1" ht="14.1" customHeight="1">
      <c r="A67" s="55"/>
    </row>
    <row r="68" spans="1:1" ht="14.1" customHeight="1">
      <c r="A68" s="55"/>
    </row>
    <row r="69" spans="1:1" ht="14.1" customHeight="1">
      <c r="A69" s="55"/>
    </row>
    <row r="70" spans="1:1" ht="14.1" customHeight="1">
      <c r="A70" s="55"/>
    </row>
    <row r="71" spans="1:1" ht="14.1" customHeight="1">
      <c r="A71" s="55"/>
    </row>
    <row r="72" spans="1:1" ht="14.1" customHeight="1">
      <c r="A72" s="55"/>
    </row>
    <row r="73" spans="1:1" ht="14.1" customHeight="1"/>
    <row r="74" spans="1:1">
      <c r="A74" s="55"/>
    </row>
    <row r="75" spans="1:1">
      <c r="A75" s="55"/>
    </row>
    <row r="76" spans="1:1">
      <c r="A76" s="55"/>
    </row>
    <row r="77" spans="1:1">
      <c r="A77" s="55"/>
    </row>
    <row r="78" spans="1:1">
      <c r="A78" s="55"/>
    </row>
    <row r="79" spans="1:1">
      <c r="A79" s="55"/>
    </row>
    <row r="80" spans="1:1">
      <c r="A80" s="55"/>
    </row>
    <row r="81" spans="1:1">
      <c r="A81" s="55"/>
    </row>
    <row r="82" spans="1:1">
      <c r="A82" s="55"/>
    </row>
    <row r="83" spans="1:1">
      <c r="A83" s="55"/>
    </row>
  </sheetData>
  <sheetProtection algorithmName="SHA-512" hashValue="T+wZ9+n8iPlgmbOhJxmfryZbaN0bSEGnpiu1AyFMAcoXv1IiY2GTZ7XuVkt5YfyYR5y2ChYt94CFwLGGamJHOg==" saltValue="XmTDT9KcY5Abd4zgH2Ry9w==" spinCount="100000" sheet="1" objects="1" scenarios="1"/>
  <mergeCells count="55">
    <mergeCell ref="AA41:AK41"/>
    <mergeCell ref="D43:X46"/>
    <mergeCell ref="AA43:AK45"/>
    <mergeCell ref="B43:C43"/>
    <mergeCell ref="C36:X36"/>
    <mergeCell ref="B38:C38"/>
    <mergeCell ref="D38:X40"/>
    <mergeCell ref="AA38:AK40"/>
    <mergeCell ref="A1:AL1"/>
    <mergeCell ref="B3:Y3"/>
    <mergeCell ref="Z3:AL3"/>
    <mergeCell ref="C5:X5"/>
    <mergeCell ref="B7:C7"/>
    <mergeCell ref="D7:X8"/>
    <mergeCell ref="AA7:AK8"/>
    <mergeCell ref="AN11:BP11"/>
    <mergeCell ref="AN12:BP12"/>
    <mergeCell ref="AA9:AK10"/>
    <mergeCell ref="B10:C10"/>
    <mergeCell ref="D10:X11"/>
    <mergeCell ref="AA11:AK11"/>
    <mergeCell ref="E12:X12"/>
    <mergeCell ref="AA12:AK12"/>
    <mergeCell ref="AA13:AK15"/>
    <mergeCell ref="B15:C15"/>
    <mergeCell ref="D15:X15"/>
    <mergeCell ref="AN13:BP17"/>
    <mergeCell ref="C27:X27"/>
    <mergeCell ref="AN18:BP18"/>
    <mergeCell ref="C18:X18"/>
    <mergeCell ref="B20:C20"/>
    <mergeCell ref="D20:X21"/>
    <mergeCell ref="AA20:AK22"/>
    <mergeCell ref="B23:C23"/>
    <mergeCell ref="D23:X23"/>
    <mergeCell ref="E24:M24"/>
    <mergeCell ref="O24:X24"/>
    <mergeCell ref="E25:M25"/>
    <mergeCell ref="O25:Q25"/>
    <mergeCell ref="R25:X25"/>
    <mergeCell ref="AN19:BP25"/>
    <mergeCell ref="B29:C29"/>
    <mergeCell ref="D29:X29"/>
    <mergeCell ref="AA29:AK29"/>
    <mergeCell ref="D30:J30"/>
    <mergeCell ref="K30:AJ30"/>
    <mergeCell ref="O32:AI32"/>
    <mergeCell ref="D33:J34"/>
    <mergeCell ref="L34:N34"/>
    <mergeCell ref="O34:AI34"/>
    <mergeCell ref="D31:J32"/>
    <mergeCell ref="L31:R31"/>
    <mergeCell ref="U31:AA31"/>
    <mergeCell ref="AC31:AI31"/>
    <mergeCell ref="L32:N32"/>
  </mergeCells>
  <phoneticPr fontId="4"/>
  <conditionalFormatting sqref="O34">
    <cfRule type="containsBlanks" dxfId="1" priority="2">
      <formula>LEN(TRIM(O34))=0</formula>
    </cfRule>
  </conditionalFormatting>
  <conditionalFormatting sqref="R25 O32">
    <cfRule type="containsBlanks" dxfId="0" priority="3">
      <formula>LEN(TRIM(O25))=0</formula>
    </cfRule>
  </conditionalFormatting>
  <printOptions horizontalCentered="1"/>
  <pageMargins left="0.70866141732283472" right="0.31496062992125984" top="0.39370078740157483" bottom="0.39370078740157483" header="0.19685039370078741" footer="0.51181102362204722"/>
  <pageSetup paperSize="9" fitToWidth="0" fitToHeight="0" orientation="portrait" cellComments="asDisplayed" r:id="rId1"/>
  <headerFooter alignWithMargins="0"/>
  <colBreaks count="1" manualBreakCount="1">
    <brk id="38" max="62" man="1"/>
  </colBreaks>
  <drawing r:id="rId2"/>
  <legacyDrawing r:id="rId3"/>
  <mc:AlternateContent xmlns:mc="http://schemas.openxmlformats.org/markup-compatibility/2006">
    <mc:Choice Requires="x14">
      <controls>
        <mc:AlternateContent xmlns:mc="http://schemas.openxmlformats.org/markup-compatibility/2006">
          <mc:Choice Requires="x14">
            <control shapeId="1255425" r:id="rId4" name="Check Box 31">
              <controlPr defaultSize="0" autoFill="0" autoLine="0" autoPict="0">
                <anchor moveWithCells="1">
                  <from>
                    <xdr:col>14</xdr:col>
                    <xdr:colOff>38100</xdr:colOff>
                    <xdr:row>15</xdr:row>
                    <xdr:rowOff>9525</xdr:rowOff>
                  </from>
                  <to>
                    <xdr:col>17</xdr:col>
                    <xdr:colOff>161925</xdr:colOff>
                    <xdr:row>15</xdr:row>
                    <xdr:rowOff>161925</xdr:rowOff>
                  </to>
                </anchor>
              </controlPr>
            </control>
          </mc:Choice>
        </mc:AlternateContent>
        <mc:AlternateContent xmlns:mc="http://schemas.openxmlformats.org/markup-compatibility/2006">
          <mc:Choice Requires="x14">
            <control shapeId="1255426" r:id="rId5" name="Check Box 32">
              <controlPr defaultSize="0" autoFill="0" autoLine="0" autoPict="0">
                <anchor moveWithCells="1">
                  <from>
                    <xdr:col>16</xdr:col>
                    <xdr:colOff>171450</xdr:colOff>
                    <xdr:row>14</xdr:row>
                    <xdr:rowOff>161925</xdr:rowOff>
                  </from>
                  <to>
                    <xdr:col>22</xdr:col>
                    <xdr:colOff>9525</xdr:colOff>
                    <xdr:row>15</xdr:row>
                    <xdr:rowOff>161925</xdr:rowOff>
                  </to>
                </anchor>
              </controlPr>
            </control>
          </mc:Choice>
        </mc:AlternateContent>
        <mc:AlternateContent xmlns:mc="http://schemas.openxmlformats.org/markup-compatibility/2006">
          <mc:Choice Requires="x14">
            <control shapeId="1255427" r:id="rId6" name="Check Box 33">
              <controlPr defaultSize="0" autoFill="0" autoLine="0" autoPict="0">
                <anchor moveWithCells="1">
                  <from>
                    <xdr:col>21</xdr:col>
                    <xdr:colOff>19050</xdr:colOff>
                    <xdr:row>15</xdr:row>
                    <xdr:rowOff>0</xdr:rowOff>
                  </from>
                  <to>
                    <xdr:col>24</xdr:col>
                    <xdr:colOff>152400</xdr:colOff>
                    <xdr:row>15</xdr:row>
                    <xdr:rowOff>152400</xdr:rowOff>
                  </to>
                </anchor>
              </controlPr>
            </control>
          </mc:Choice>
        </mc:AlternateContent>
        <mc:AlternateContent xmlns:mc="http://schemas.openxmlformats.org/markup-compatibility/2006">
          <mc:Choice Requires="x14">
            <control shapeId="1255428" r:id="rId7" name="Check Box 4">
              <controlPr defaultSize="0" autoFill="0" autoLine="0" autoPict="0">
                <anchor moveWithCells="1">
                  <from>
                    <xdr:col>17</xdr:col>
                    <xdr:colOff>171450</xdr:colOff>
                    <xdr:row>6</xdr:row>
                    <xdr:rowOff>161925</xdr:rowOff>
                  </from>
                  <to>
                    <xdr:col>21</xdr:col>
                    <xdr:colOff>133350</xdr:colOff>
                    <xdr:row>8</xdr:row>
                    <xdr:rowOff>28575</xdr:rowOff>
                  </to>
                </anchor>
              </controlPr>
            </control>
          </mc:Choice>
        </mc:AlternateContent>
        <mc:AlternateContent xmlns:mc="http://schemas.openxmlformats.org/markup-compatibility/2006">
          <mc:Choice Requires="x14">
            <control shapeId="1255429" r:id="rId8" name="Check Box 5">
              <controlPr defaultSize="0" autoFill="0" autoLine="0" autoPict="0">
                <anchor moveWithCells="1">
                  <from>
                    <xdr:col>21</xdr:col>
                    <xdr:colOff>0</xdr:colOff>
                    <xdr:row>6</xdr:row>
                    <xdr:rowOff>161925</xdr:rowOff>
                  </from>
                  <to>
                    <xdr:col>24</xdr:col>
                    <xdr:colOff>142875</xdr:colOff>
                    <xdr:row>8</xdr:row>
                    <xdr:rowOff>28575</xdr:rowOff>
                  </to>
                </anchor>
              </controlPr>
            </control>
          </mc:Choice>
        </mc:AlternateContent>
        <mc:AlternateContent xmlns:mc="http://schemas.openxmlformats.org/markup-compatibility/2006">
          <mc:Choice Requires="x14">
            <control shapeId="1255430" r:id="rId9" name="Check Box 6">
              <controlPr defaultSize="0" autoFill="0" autoLine="0" autoPict="0">
                <anchor moveWithCells="1">
                  <from>
                    <xdr:col>17</xdr:col>
                    <xdr:colOff>171450</xdr:colOff>
                    <xdr:row>12</xdr:row>
                    <xdr:rowOff>0</xdr:rowOff>
                  </from>
                  <to>
                    <xdr:col>21</xdr:col>
                    <xdr:colOff>133350</xdr:colOff>
                    <xdr:row>13</xdr:row>
                    <xdr:rowOff>38100</xdr:rowOff>
                  </to>
                </anchor>
              </controlPr>
            </control>
          </mc:Choice>
        </mc:AlternateContent>
        <mc:AlternateContent xmlns:mc="http://schemas.openxmlformats.org/markup-compatibility/2006">
          <mc:Choice Requires="x14">
            <control shapeId="1255431" r:id="rId10" name="Check Box 7">
              <controlPr defaultSize="0" autoFill="0" autoLine="0" autoPict="0">
                <anchor moveWithCells="1">
                  <from>
                    <xdr:col>21</xdr:col>
                    <xdr:colOff>0</xdr:colOff>
                    <xdr:row>12</xdr:row>
                    <xdr:rowOff>0</xdr:rowOff>
                  </from>
                  <to>
                    <xdr:col>24</xdr:col>
                    <xdr:colOff>142875</xdr:colOff>
                    <xdr:row>13</xdr:row>
                    <xdr:rowOff>38100</xdr:rowOff>
                  </to>
                </anchor>
              </controlPr>
            </control>
          </mc:Choice>
        </mc:AlternateContent>
        <mc:AlternateContent xmlns:mc="http://schemas.openxmlformats.org/markup-compatibility/2006">
          <mc:Choice Requires="x14">
            <control shapeId="1255432" r:id="rId11" name="Check Box 8">
              <controlPr defaultSize="0" autoFill="0" autoLine="0" autoPict="0">
                <anchor moveWithCells="1">
                  <from>
                    <xdr:col>17</xdr:col>
                    <xdr:colOff>171450</xdr:colOff>
                    <xdr:row>9</xdr:row>
                    <xdr:rowOff>152400</xdr:rowOff>
                  </from>
                  <to>
                    <xdr:col>21</xdr:col>
                    <xdr:colOff>133350</xdr:colOff>
                    <xdr:row>11</xdr:row>
                    <xdr:rowOff>19050</xdr:rowOff>
                  </to>
                </anchor>
              </controlPr>
            </control>
          </mc:Choice>
        </mc:AlternateContent>
        <mc:AlternateContent xmlns:mc="http://schemas.openxmlformats.org/markup-compatibility/2006">
          <mc:Choice Requires="x14">
            <control shapeId="1255433" r:id="rId12" name="Check Box 9">
              <controlPr defaultSize="0" autoFill="0" autoLine="0" autoPict="0">
                <anchor moveWithCells="1">
                  <from>
                    <xdr:col>21</xdr:col>
                    <xdr:colOff>0</xdr:colOff>
                    <xdr:row>9</xdr:row>
                    <xdr:rowOff>152400</xdr:rowOff>
                  </from>
                  <to>
                    <xdr:col>24</xdr:col>
                    <xdr:colOff>142875</xdr:colOff>
                    <xdr:row>11</xdr:row>
                    <xdr:rowOff>19050</xdr:rowOff>
                  </to>
                </anchor>
              </controlPr>
            </control>
          </mc:Choice>
        </mc:AlternateContent>
        <mc:AlternateContent xmlns:mc="http://schemas.openxmlformats.org/markup-compatibility/2006">
          <mc:Choice Requires="x14">
            <control shapeId="1255441" r:id="rId13" name="Check Box 17">
              <controlPr defaultSize="0" autoFill="0" autoLine="0" autoPict="0">
                <anchor moveWithCells="1">
                  <from>
                    <xdr:col>17</xdr:col>
                    <xdr:colOff>171450</xdr:colOff>
                    <xdr:row>20</xdr:row>
                    <xdr:rowOff>0</xdr:rowOff>
                  </from>
                  <to>
                    <xdr:col>21</xdr:col>
                    <xdr:colOff>133350</xdr:colOff>
                    <xdr:row>21</xdr:row>
                    <xdr:rowOff>38100</xdr:rowOff>
                  </to>
                </anchor>
              </controlPr>
            </control>
          </mc:Choice>
        </mc:AlternateContent>
        <mc:AlternateContent xmlns:mc="http://schemas.openxmlformats.org/markup-compatibility/2006">
          <mc:Choice Requires="x14">
            <control shapeId="1255442" r:id="rId14" name="Check Box 18">
              <controlPr defaultSize="0" autoFill="0" autoLine="0" autoPict="0">
                <anchor moveWithCells="1">
                  <from>
                    <xdr:col>21</xdr:col>
                    <xdr:colOff>0</xdr:colOff>
                    <xdr:row>20</xdr:row>
                    <xdr:rowOff>0</xdr:rowOff>
                  </from>
                  <to>
                    <xdr:col>24</xdr:col>
                    <xdr:colOff>142875</xdr:colOff>
                    <xdr:row>21</xdr:row>
                    <xdr:rowOff>38100</xdr:rowOff>
                  </to>
                </anchor>
              </controlPr>
            </control>
          </mc:Choice>
        </mc:AlternateContent>
        <mc:AlternateContent xmlns:mc="http://schemas.openxmlformats.org/markup-compatibility/2006">
          <mc:Choice Requires="x14">
            <control shapeId="1255443" r:id="rId15" name="Check Box 94">
              <controlPr defaultSize="0" autoFill="0" autoLine="0" autoPict="0">
                <anchor moveWithCells="1" sizeWithCells="1">
                  <from>
                    <xdr:col>3</xdr:col>
                    <xdr:colOff>0</xdr:colOff>
                    <xdr:row>22</xdr:row>
                    <xdr:rowOff>161925</xdr:rowOff>
                  </from>
                  <to>
                    <xdr:col>6</xdr:col>
                    <xdr:colOff>9525</xdr:colOff>
                    <xdr:row>24</xdr:row>
                    <xdr:rowOff>19050</xdr:rowOff>
                  </to>
                </anchor>
              </controlPr>
            </control>
          </mc:Choice>
        </mc:AlternateContent>
        <mc:AlternateContent xmlns:mc="http://schemas.openxmlformats.org/markup-compatibility/2006">
          <mc:Choice Requires="x14">
            <control shapeId="1255444" r:id="rId16" name="Check Box 20">
              <controlPr defaultSize="0" autoFill="0" autoLine="0" autoPict="0">
                <anchor moveWithCells="1" sizeWithCells="1">
                  <from>
                    <xdr:col>3</xdr:col>
                    <xdr:colOff>0</xdr:colOff>
                    <xdr:row>23</xdr:row>
                    <xdr:rowOff>152400</xdr:rowOff>
                  </from>
                  <to>
                    <xdr:col>6</xdr:col>
                    <xdr:colOff>9525</xdr:colOff>
                    <xdr:row>25</xdr:row>
                    <xdr:rowOff>9525</xdr:rowOff>
                  </to>
                </anchor>
              </controlPr>
            </control>
          </mc:Choice>
        </mc:AlternateContent>
        <mc:AlternateContent xmlns:mc="http://schemas.openxmlformats.org/markup-compatibility/2006">
          <mc:Choice Requires="x14">
            <control shapeId="1255445" r:id="rId17" name="Check Box 21">
              <controlPr defaultSize="0" autoFill="0" autoLine="0" autoPict="0">
                <anchor moveWithCells="1" sizeWithCells="1">
                  <from>
                    <xdr:col>13</xdr:col>
                    <xdr:colOff>0</xdr:colOff>
                    <xdr:row>23</xdr:row>
                    <xdr:rowOff>161925</xdr:rowOff>
                  </from>
                  <to>
                    <xdr:col>16</xdr:col>
                    <xdr:colOff>9525</xdr:colOff>
                    <xdr:row>25</xdr:row>
                    <xdr:rowOff>19050</xdr:rowOff>
                  </to>
                </anchor>
              </controlPr>
            </control>
          </mc:Choice>
        </mc:AlternateContent>
        <mc:AlternateContent xmlns:mc="http://schemas.openxmlformats.org/markup-compatibility/2006">
          <mc:Choice Requires="x14">
            <control shapeId="1255446" r:id="rId18" name="Check Box 22">
              <controlPr defaultSize="0" autoFill="0" autoLine="0" autoPict="0">
                <anchor moveWithCells="1" sizeWithCells="1">
                  <from>
                    <xdr:col>13</xdr:col>
                    <xdr:colOff>0</xdr:colOff>
                    <xdr:row>22</xdr:row>
                    <xdr:rowOff>142875</xdr:rowOff>
                  </from>
                  <to>
                    <xdr:col>16</xdr:col>
                    <xdr:colOff>9525</xdr:colOff>
                    <xdr:row>24</xdr:row>
                    <xdr:rowOff>0</xdr:rowOff>
                  </to>
                </anchor>
              </controlPr>
            </control>
          </mc:Choice>
        </mc:AlternateContent>
        <mc:AlternateContent xmlns:mc="http://schemas.openxmlformats.org/markup-compatibility/2006">
          <mc:Choice Requires="x14">
            <control shapeId="1255447" r:id="rId19" name="Check Box 23">
              <controlPr defaultSize="0" autoFill="0" autoLine="0" autoPict="0">
                <anchor moveWithCells="1" sizeWithCells="1">
                  <from>
                    <xdr:col>9</xdr:col>
                    <xdr:colOff>171450</xdr:colOff>
                    <xdr:row>32</xdr:row>
                    <xdr:rowOff>28575</xdr:rowOff>
                  </from>
                  <to>
                    <xdr:col>13</xdr:col>
                    <xdr:colOff>0</xdr:colOff>
                    <xdr:row>32</xdr:row>
                    <xdr:rowOff>219075</xdr:rowOff>
                  </to>
                </anchor>
              </controlPr>
            </control>
          </mc:Choice>
        </mc:AlternateContent>
        <mc:AlternateContent xmlns:mc="http://schemas.openxmlformats.org/markup-compatibility/2006">
          <mc:Choice Requires="x14">
            <control shapeId="1255448" r:id="rId20" name="Check Box 24">
              <controlPr defaultSize="0" autoFill="0" autoLine="0" autoPict="0">
                <anchor moveWithCells="1" sizeWithCells="1">
                  <from>
                    <xdr:col>9</xdr:col>
                    <xdr:colOff>171450</xdr:colOff>
                    <xdr:row>30</xdr:row>
                    <xdr:rowOff>28575</xdr:rowOff>
                  </from>
                  <to>
                    <xdr:col>14</xdr:col>
                    <xdr:colOff>19050</xdr:colOff>
                    <xdr:row>30</xdr:row>
                    <xdr:rowOff>219075</xdr:rowOff>
                  </to>
                </anchor>
              </controlPr>
            </control>
          </mc:Choice>
        </mc:AlternateContent>
        <mc:AlternateContent xmlns:mc="http://schemas.openxmlformats.org/markup-compatibility/2006">
          <mc:Choice Requires="x14">
            <control shapeId="1255450" r:id="rId21" name="Check Box 26">
              <controlPr defaultSize="0" autoFill="0" autoLine="0" autoPict="0">
                <anchor moveWithCells="1" sizeWithCells="1">
                  <from>
                    <xdr:col>18</xdr:col>
                    <xdr:colOff>171450</xdr:colOff>
                    <xdr:row>30</xdr:row>
                    <xdr:rowOff>28575</xdr:rowOff>
                  </from>
                  <to>
                    <xdr:col>21</xdr:col>
                    <xdr:colOff>9525</xdr:colOff>
                    <xdr:row>30</xdr:row>
                    <xdr:rowOff>209550</xdr:rowOff>
                  </to>
                </anchor>
              </controlPr>
            </control>
          </mc:Choice>
        </mc:AlternateContent>
        <mc:AlternateContent xmlns:mc="http://schemas.openxmlformats.org/markup-compatibility/2006">
          <mc:Choice Requires="x14">
            <control shapeId="1255451" r:id="rId22" name="Check Box 27">
              <controlPr defaultSize="0" autoFill="0" autoLine="0" autoPict="0">
                <anchor moveWithCells="1" sizeWithCells="1">
                  <from>
                    <xdr:col>9</xdr:col>
                    <xdr:colOff>171450</xdr:colOff>
                    <xdr:row>31</xdr:row>
                    <xdr:rowOff>19050</xdr:rowOff>
                  </from>
                  <to>
                    <xdr:col>14</xdr:col>
                    <xdr:colOff>0</xdr:colOff>
                    <xdr:row>31</xdr:row>
                    <xdr:rowOff>238125</xdr:rowOff>
                  </to>
                </anchor>
              </controlPr>
            </control>
          </mc:Choice>
        </mc:AlternateContent>
        <mc:AlternateContent xmlns:mc="http://schemas.openxmlformats.org/markup-compatibility/2006">
          <mc:Choice Requires="x14">
            <control shapeId="1255452" r:id="rId23" name="Check Box 28">
              <controlPr defaultSize="0" autoFill="0" autoLine="0" autoPict="0">
                <anchor moveWithCells="1" sizeWithCells="1">
                  <from>
                    <xdr:col>18</xdr:col>
                    <xdr:colOff>171450</xdr:colOff>
                    <xdr:row>32</xdr:row>
                    <xdr:rowOff>0</xdr:rowOff>
                  </from>
                  <to>
                    <xdr:col>22</xdr:col>
                    <xdr:colOff>47625</xdr:colOff>
                    <xdr:row>33</xdr:row>
                    <xdr:rowOff>9525</xdr:rowOff>
                  </to>
                </anchor>
              </controlPr>
            </control>
          </mc:Choice>
        </mc:AlternateContent>
        <mc:AlternateContent xmlns:mc="http://schemas.openxmlformats.org/markup-compatibility/2006">
          <mc:Choice Requires="x14">
            <control shapeId="1255454" r:id="rId24" name="Check Box 30">
              <controlPr defaultSize="0" autoFill="0" autoLine="0" autoPict="0">
                <anchor moveWithCells="1" sizeWithCells="1">
                  <from>
                    <xdr:col>26</xdr:col>
                    <xdr:colOff>161925</xdr:colOff>
                    <xdr:row>30</xdr:row>
                    <xdr:rowOff>28575</xdr:rowOff>
                  </from>
                  <to>
                    <xdr:col>29</xdr:col>
                    <xdr:colOff>0</xdr:colOff>
                    <xdr:row>30</xdr:row>
                    <xdr:rowOff>228600</xdr:rowOff>
                  </to>
                </anchor>
              </controlPr>
            </control>
          </mc:Choice>
        </mc:AlternateContent>
        <mc:AlternateContent xmlns:mc="http://schemas.openxmlformats.org/markup-compatibility/2006">
          <mc:Choice Requires="x14">
            <control shapeId="1255455" r:id="rId25" name="Check Box 31">
              <controlPr defaultSize="0" autoFill="0" autoLine="0" autoPict="0">
                <anchor moveWithCells="1" sizeWithCells="1">
                  <from>
                    <xdr:col>26</xdr:col>
                    <xdr:colOff>171450</xdr:colOff>
                    <xdr:row>32</xdr:row>
                    <xdr:rowOff>0</xdr:rowOff>
                  </from>
                  <to>
                    <xdr:col>30</xdr:col>
                    <xdr:colOff>114300</xdr:colOff>
                    <xdr:row>33</xdr:row>
                    <xdr:rowOff>28575</xdr:rowOff>
                  </to>
                </anchor>
              </controlPr>
            </control>
          </mc:Choice>
        </mc:AlternateContent>
        <mc:AlternateContent xmlns:mc="http://schemas.openxmlformats.org/markup-compatibility/2006">
          <mc:Choice Requires="x14">
            <control shapeId="1255457" r:id="rId26" name="Check Box 33">
              <controlPr defaultSize="0" autoFill="0" autoLine="0" autoPict="0">
                <anchor moveWithCells="1" sizeWithCells="1">
                  <from>
                    <xdr:col>9</xdr:col>
                    <xdr:colOff>171450</xdr:colOff>
                    <xdr:row>32</xdr:row>
                    <xdr:rowOff>238125</xdr:rowOff>
                  </from>
                  <to>
                    <xdr:col>13</xdr:col>
                    <xdr:colOff>0</xdr:colOff>
                    <xdr:row>33</xdr:row>
                    <xdr:rowOff>209550</xdr:rowOff>
                  </to>
                </anchor>
              </controlPr>
            </control>
          </mc:Choice>
        </mc:AlternateContent>
        <mc:AlternateContent xmlns:mc="http://schemas.openxmlformats.org/markup-compatibility/2006">
          <mc:Choice Requires="x14">
            <control shapeId="1255470" r:id="rId27" name="Check Box 46">
              <controlPr defaultSize="0" autoFill="0" autoLine="0" autoPict="0">
                <anchor moveWithCells="1" sizeWithCells="1">
                  <from>
                    <xdr:col>17</xdr:col>
                    <xdr:colOff>85725</xdr:colOff>
                    <xdr:row>39</xdr:row>
                    <xdr:rowOff>142875</xdr:rowOff>
                  </from>
                  <to>
                    <xdr:col>21</xdr:col>
                    <xdr:colOff>76200</xdr:colOff>
                    <xdr:row>40</xdr:row>
                    <xdr:rowOff>142875</xdr:rowOff>
                  </to>
                </anchor>
              </controlPr>
            </control>
          </mc:Choice>
        </mc:AlternateContent>
        <mc:AlternateContent xmlns:mc="http://schemas.openxmlformats.org/markup-compatibility/2006">
          <mc:Choice Requires="x14">
            <control shapeId="1255471" r:id="rId28" name="Check Box 47">
              <controlPr defaultSize="0" autoFill="0" autoLine="0" autoPict="0">
                <anchor moveWithCells="1" sizeWithCells="1">
                  <from>
                    <xdr:col>21</xdr:col>
                    <xdr:colOff>9525</xdr:colOff>
                    <xdr:row>39</xdr:row>
                    <xdr:rowOff>142875</xdr:rowOff>
                  </from>
                  <to>
                    <xdr:col>24</xdr:col>
                    <xdr:colOff>85725</xdr:colOff>
                    <xdr:row>40</xdr:row>
                    <xdr:rowOff>142875</xdr:rowOff>
                  </to>
                </anchor>
              </controlPr>
            </control>
          </mc:Choice>
        </mc:AlternateContent>
        <mc:AlternateContent xmlns:mc="http://schemas.openxmlformats.org/markup-compatibility/2006">
          <mc:Choice Requires="x14">
            <control shapeId="1255472" r:id="rId29" name="Check Box 48">
              <controlPr defaultSize="0" autoFill="0" autoLine="0" autoPict="0">
                <anchor moveWithCells="1" sizeWithCells="1">
                  <from>
                    <xdr:col>17</xdr:col>
                    <xdr:colOff>85725</xdr:colOff>
                    <xdr:row>44</xdr:row>
                    <xdr:rowOff>161925</xdr:rowOff>
                  </from>
                  <to>
                    <xdr:col>21</xdr:col>
                    <xdr:colOff>66675</xdr:colOff>
                    <xdr:row>45</xdr:row>
                    <xdr:rowOff>161925</xdr:rowOff>
                  </to>
                </anchor>
              </controlPr>
            </control>
          </mc:Choice>
        </mc:AlternateContent>
        <mc:AlternateContent xmlns:mc="http://schemas.openxmlformats.org/markup-compatibility/2006">
          <mc:Choice Requires="x14">
            <control shapeId="1255473" r:id="rId30" name="Check Box 49">
              <controlPr defaultSize="0" autoFill="0" autoLine="0" autoPict="0">
                <anchor moveWithCells="1" sizeWithCells="1">
                  <from>
                    <xdr:col>21</xdr:col>
                    <xdr:colOff>0</xdr:colOff>
                    <xdr:row>44</xdr:row>
                    <xdr:rowOff>161925</xdr:rowOff>
                  </from>
                  <to>
                    <xdr:col>24</xdr:col>
                    <xdr:colOff>85725</xdr:colOff>
                    <xdr:row>45</xdr:row>
                    <xdr:rowOff>161925</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
    <pageSetUpPr fitToPage="1"/>
  </sheetPr>
  <dimension ref="A1:AO68"/>
  <sheetViews>
    <sheetView showGridLines="0" view="pageBreakPreview" topLeftCell="A4" zoomScale="85" zoomScaleNormal="100" zoomScaleSheetLayoutView="85" workbookViewId="0">
      <selection activeCell="AP22" sqref="AP22"/>
    </sheetView>
  </sheetViews>
  <sheetFormatPr defaultColWidth="8" defaultRowHeight="12"/>
  <cols>
    <col min="1" max="2" width="1.375" style="54" customWidth="1"/>
    <col min="3" max="5" width="2.375" style="54" customWidth="1"/>
    <col min="6" max="6" width="3.375" style="54" customWidth="1"/>
    <col min="7" max="11" width="4" style="54" customWidth="1"/>
    <col min="12" max="12" width="1.625" style="54" customWidth="1"/>
    <col min="13" max="13" width="3.75" style="54" customWidth="1"/>
    <col min="14" max="32" width="2.375" style="54" customWidth="1"/>
    <col min="33" max="33" width="2.875" style="54" customWidth="1"/>
    <col min="34" max="35" width="2.375" style="54" customWidth="1"/>
    <col min="36" max="36" width="2" style="54" customWidth="1"/>
    <col min="37" max="37" width="1.375" style="54" customWidth="1"/>
    <col min="38" max="44" width="2.375" style="54" customWidth="1"/>
    <col min="45" max="16384" width="8" style="54"/>
  </cols>
  <sheetData>
    <row r="1" spans="1:36" ht="14.1" customHeight="1">
      <c r="B1" s="1780" t="s">
        <v>423</v>
      </c>
      <c r="C1" s="1781"/>
      <c r="D1" s="1781"/>
      <c r="E1" s="1781"/>
      <c r="F1" s="1781"/>
      <c r="G1" s="1781"/>
      <c r="H1" s="1781"/>
      <c r="I1" s="1781"/>
      <c r="J1" s="1781"/>
      <c r="K1" s="1781"/>
      <c r="L1" s="1781"/>
      <c r="M1" s="1781"/>
      <c r="N1" s="1781"/>
      <c r="O1" s="1781"/>
      <c r="P1" s="1781"/>
      <c r="Q1" s="1781"/>
      <c r="R1" s="1781"/>
      <c r="S1" s="1781"/>
      <c r="T1" s="1781"/>
      <c r="U1" s="1781"/>
      <c r="V1" s="1781"/>
      <c r="W1" s="1781"/>
      <c r="X1" s="1781"/>
      <c r="Y1" s="1781"/>
      <c r="Z1" s="1781"/>
      <c r="AA1" s="1781"/>
      <c r="AB1" s="1781"/>
      <c r="AC1" s="1781"/>
      <c r="AD1" s="1781"/>
      <c r="AE1" s="1781"/>
      <c r="AF1" s="1781"/>
      <c r="AG1" s="1781"/>
      <c r="AH1" s="1781"/>
      <c r="AI1" s="1781"/>
      <c r="AJ1" s="1781"/>
    </row>
    <row r="2" spans="1:36" ht="5.0999999999999996" customHeight="1" thickBot="1"/>
    <row r="3" spans="1:36" ht="14.1" customHeight="1">
      <c r="B3" s="1782" t="s">
        <v>346</v>
      </c>
      <c r="C3" s="1783"/>
      <c r="D3" s="1783"/>
      <c r="E3" s="1783"/>
      <c r="F3" s="1783"/>
      <c r="G3" s="1783"/>
      <c r="H3" s="1783"/>
      <c r="I3" s="1783"/>
      <c r="J3" s="1783"/>
      <c r="K3" s="1783"/>
      <c r="L3" s="1783"/>
      <c r="M3" s="1783"/>
      <c r="N3" s="1783"/>
      <c r="O3" s="1783"/>
      <c r="P3" s="1783"/>
      <c r="Q3" s="1783"/>
      <c r="R3" s="1783"/>
      <c r="S3" s="1783"/>
      <c r="T3" s="1783"/>
      <c r="U3" s="1783"/>
      <c r="V3" s="1783"/>
      <c r="W3" s="1783"/>
      <c r="X3" s="1784" t="s">
        <v>3</v>
      </c>
      <c r="Y3" s="1785"/>
      <c r="Z3" s="1785"/>
      <c r="AA3" s="1785"/>
      <c r="AB3" s="1785"/>
      <c r="AC3" s="1785"/>
      <c r="AD3" s="1785"/>
      <c r="AE3" s="1785"/>
      <c r="AF3" s="1785"/>
      <c r="AG3" s="1785"/>
      <c r="AH3" s="1785"/>
      <c r="AI3" s="1785"/>
      <c r="AJ3" s="1786"/>
    </row>
    <row r="4" spans="1:36" ht="14.1" customHeight="1">
      <c r="A4" s="55"/>
      <c r="B4" s="56" t="s">
        <v>143</v>
      </c>
      <c r="C4" s="57"/>
      <c r="D4" s="55"/>
      <c r="F4" s="55"/>
      <c r="G4" s="55"/>
      <c r="H4" s="55"/>
      <c r="I4" s="55"/>
      <c r="J4" s="55"/>
      <c r="K4" s="55"/>
      <c r="L4" s="55"/>
      <c r="M4" s="55"/>
      <c r="N4" s="55"/>
      <c r="O4" s="55"/>
      <c r="P4" s="55"/>
      <c r="Q4" s="58"/>
      <c r="R4" s="58"/>
      <c r="S4" s="55"/>
      <c r="T4" s="58"/>
      <c r="U4" s="58"/>
      <c r="V4" s="55"/>
      <c r="W4" s="55"/>
      <c r="X4" s="59"/>
      <c r="Y4" s="55"/>
      <c r="Z4" s="55"/>
      <c r="AA4" s="55"/>
      <c r="AB4" s="55"/>
      <c r="AC4" s="55"/>
      <c r="AD4" s="55"/>
      <c r="AE4" s="55"/>
      <c r="AF4" s="55"/>
      <c r="AG4" s="55"/>
      <c r="AH4" s="55"/>
      <c r="AI4" s="55"/>
      <c r="AJ4" s="60"/>
    </row>
    <row r="5" spans="1:36" ht="6.95" customHeight="1">
      <c r="A5" s="55"/>
      <c r="B5" s="61"/>
      <c r="C5" s="55"/>
      <c r="D5" s="55"/>
      <c r="E5" s="55"/>
      <c r="F5" s="55"/>
      <c r="G5" s="55"/>
      <c r="H5" s="55"/>
      <c r="I5" s="55"/>
      <c r="J5" s="55"/>
      <c r="K5" s="55"/>
      <c r="L5" s="55"/>
      <c r="M5" s="55"/>
      <c r="N5" s="55"/>
      <c r="O5" s="55"/>
      <c r="P5" s="55"/>
      <c r="Q5" s="58"/>
      <c r="R5" s="58"/>
      <c r="S5" s="55"/>
      <c r="T5" s="58"/>
      <c r="U5" s="58"/>
      <c r="W5" s="62"/>
      <c r="X5" s="63"/>
      <c r="AJ5" s="60"/>
    </row>
    <row r="6" spans="1:36" ht="14.1" customHeight="1">
      <c r="A6" s="55"/>
      <c r="B6" s="61"/>
      <c r="C6" s="55" t="s">
        <v>370</v>
      </c>
      <c r="D6" s="55"/>
      <c r="E6" s="55"/>
      <c r="F6" s="55"/>
      <c r="G6" s="137"/>
      <c r="H6" s="137"/>
      <c r="I6" s="137"/>
      <c r="J6" s="137"/>
      <c r="K6" s="137"/>
      <c r="L6" s="137"/>
      <c r="M6" s="137"/>
      <c r="N6" s="137"/>
      <c r="O6" s="137"/>
      <c r="P6" s="137"/>
      <c r="Q6" s="137"/>
      <c r="R6" s="137"/>
      <c r="S6" s="137"/>
      <c r="T6" s="137"/>
      <c r="U6" s="137"/>
      <c r="V6" s="55" t="s">
        <v>27</v>
      </c>
      <c r="W6" s="55" t="s">
        <v>253</v>
      </c>
      <c r="X6" s="55"/>
      <c r="Y6" s="1607"/>
      <c r="Z6" s="1607"/>
      <c r="AA6" s="54" t="s">
        <v>21</v>
      </c>
      <c r="AB6" s="1607"/>
      <c r="AC6" s="1607"/>
      <c r="AD6" s="137" t="s">
        <v>28</v>
      </c>
      <c r="AE6" s="1607">
        <v>1</v>
      </c>
      <c r="AF6" s="1607"/>
      <c r="AG6" s="55" t="s">
        <v>133</v>
      </c>
      <c r="AH6" s="55"/>
      <c r="AI6" s="55"/>
      <c r="AJ6" s="60"/>
    </row>
    <row r="7" spans="1:36" ht="14.1" customHeight="1">
      <c r="A7" s="55"/>
      <c r="B7" s="61"/>
      <c r="C7" s="55"/>
      <c r="D7" s="1802" t="s">
        <v>144</v>
      </c>
      <c r="E7" s="1660"/>
      <c r="F7" s="1661"/>
      <c r="G7" s="1767" t="s">
        <v>4</v>
      </c>
      <c r="H7" s="1768"/>
      <c r="I7" s="1769"/>
      <c r="J7" s="1767" t="s">
        <v>112</v>
      </c>
      <c r="K7" s="1768"/>
      <c r="L7" s="1769"/>
      <c r="M7" s="1767" t="s">
        <v>5</v>
      </c>
      <c r="N7" s="1768"/>
      <c r="O7" s="1769"/>
      <c r="P7" s="1767" t="s">
        <v>347</v>
      </c>
      <c r="Q7" s="1768"/>
      <c r="R7" s="1769"/>
      <c r="S7" s="1767" t="s">
        <v>348</v>
      </c>
      <c r="T7" s="1768"/>
      <c r="U7" s="1769"/>
      <c r="V7" s="1767" t="s">
        <v>349</v>
      </c>
      <c r="W7" s="1768"/>
      <c r="X7" s="1768"/>
      <c r="Y7" s="1767" t="s">
        <v>145</v>
      </c>
      <c r="Z7" s="1768"/>
      <c r="AA7" s="1769"/>
      <c r="AB7" s="1767" t="s">
        <v>350</v>
      </c>
      <c r="AC7" s="1768"/>
      <c r="AD7" s="1768"/>
      <c r="AE7" s="1768"/>
      <c r="AF7" s="1768"/>
      <c r="AG7" s="1768"/>
      <c r="AH7" s="1768"/>
      <c r="AI7" s="1769"/>
      <c r="AJ7" s="64"/>
    </row>
    <row r="8" spans="1:36" ht="14.1" customHeight="1">
      <c r="A8" s="55"/>
      <c r="B8" s="61"/>
      <c r="C8" s="55"/>
      <c r="D8" s="1654" t="s">
        <v>351</v>
      </c>
      <c r="E8" s="1655"/>
      <c r="F8" s="1656"/>
      <c r="G8" s="1625"/>
      <c r="H8" s="1626"/>
      <c r="I8" s="1770"/>
      <c r="J8" s="1625"/>
      <c r="K8" s="1626"/>
      <c r="L8" s="1770"/>
      <c r="M8" s="1625"/>
      <c r="N8" s="1626"/>
      <c r="O8" s="1770"/>
      <c r="P8" s="1625"/>
      <c r="Q8" s="1626"/>
      <c r="R8" s="1770"/>
      <c r="S8" s="1625"/>
      <c r="T8" s="1626"/>
      <c r="U8" s="1770"/>
      <c r="V8" s="1625"/>
      <c r="W8" s="1626"/>
      <c r="X8" s="1626"/>
      <c r="Y8" s="1625"/>
      <c r="Z8" s="1626"/>
      <c r="AA8" s="1770"/>
      <c r="AB8" s="1625"/>
      <c r="AC8" s="1626"/>
      <c r="AD8" s="1626"/>
      <c r="AE8" s="1626"/>
      <c r="AF8" s="1626"/>
      <c r="AG8" s="1626"/>
      <c r="AH8" s="1626"/>
      <c r="AI8" s="1770"/>
      <c r="AJ8" s="64"/>
    </row>
    <row r="9" spans="1:36" ht="15.75" customHeight="1">
      <c r="A9" s="55"/>
      <c r="B9" s="61"/>
      <c r="C9" s="55"/>
      <c r="D9" s="1787" t="s">
        <v>352</v>
      </c>
      <c r="E9" s="1788"/>
      <c r="F9" s="1789"/>
      <c r="G9" s="1793"/>
      <c r="H9" s="1794"/>
      <c r="I9" s="1795"/>
      <c r="J9" s="1796"/>
      <c r="K9" s="1797"/>
      <c r="L9" s="1798"/>
      <c r="M9" s="1787"/>
      <c r="N9" s="1788"/>
      <c r="O9" s="1789"/>
      <c r="P9" s="1793"/>
      <c r="Q9" s="1794"/>
      <c r="R9" s="1795"/>
      <c r="S9" s="1793"/>
      <c r="T9" s="1794"/>
      <c r="U9" s="1795"/>
      <c r="V9" s="1793"/>
      <c r="W9" s="1794"/>
      <c r="X9" s="1795"/>
      <c r="Y9" s="1803">
        <f>SUM(G9,J9,M9,P9,S9,V9)</f>
        <v>0</v>
      </c>
      <c r="Z9" s="1804"/>
      <c r="AA9" s="1805"/>
      <c r="AB9" s="1809" t="s">
        <v>353</v>
      </c>
      <c r="AC9" s="1810"/>
      <c r="AD9" s="1810"/>
      <c r="AE9" s="1810"/>
      <c r="AF9" s="1811"/>
      <c r="AG9" s="1812" t="str">
        <f>IF(ISERROR(Y9/Y11*100),"",Y9/Y11*100)</f>
        <v/>
      </c>
      <c r="AH9" s="1813"/>
      <c r="AI9" s="1814"/>
      <c r="AJ9" s="64"/>
    </row>
    <row r="10" spans="1:36" ht="15.75" customHeight="1">
      <c r="A10" s="55"/>
      <c r="B10" s="61"/>
      <c r="C10" s="55"/>
      <c r="D10" s="1790"/>
      <c r="E10" s="1791"/>
      <c r="F10" s="1792"/>
      <c r="G10" s="1790"/>
      <c r="H10" s="1791"/>
      <c r="I10" s="1792"/>
      <c r="J10" s="1799"/>
      <c r="K10" s="1800"/>
      <c r="L10" s="1801"/>
      <c r="M10" s="1790"/>
      <c r="N10" s="1791"/>
      <c r="O10" s="1792"/>
      <c r="P10" s="1790"/>
      <c r="Q10" s="1791"/>
      <c r="R10" s="1792"/>
      <c r="S10" s="1790"/>
      <c r="T10" s="1791"/>
      <c r="U10" s="1792"/>
      <c r="V10" s="1790"/>
      <c r="W10" s="1791"/>
      <c r="X10" s="1792"/>
      <c r="Y10" s="1806"/>
      <c r="Z10" s="1807"/>
      <c r="AA10" s="1808"/>
      <c r="AB10" s="1815" t="s">
        <v>354</v>
      </c>
      <c r="AC10" s="1816"/>
      <c r="AD10" s="1816"/>
      <c r="AE10" s="1816"/>
      <c r="AF10" s="1817"/>
      <c r="AG10" s="1764" t="str">
        <f>IF(ISERROR(Y9/Y12*100),"",Y9/Y12*100)</f>
        <v/>
      </c>
      <c r="AH10" s="1765"/>
      <c r="AI10" s="1766"/>
      <c r="AJ10" s="64"/>
    </row>
    <row r="11" spans="1:36" ht="15.75" customHeight="1">
      <c r="A11" s="55"/>
      <c r="B11" s="61"/>
      <c r="C11" s="55"/>
      <c r="D11" s="1771" t="s">
        <v>355</v>
      </c>
      <c r="E11" s="1778"/>
      <c r="F11" s="1779"/>
      <c r="G11" s="1771"/>
      <c r="H11" s="1778"/>
      <c r="I11" s="1779"/>
      <c r="J11" s="1771"/>
      <c r="K11" s="1772"/>
      <c r="L11" s="1773"/>
      <c r="M11" s="1771"/>
      <c r="N11" s="1772"/>
      <c r="O11" s="1773"/>
      <c r="P11" s="1771"/>
      <c r="Q11" s="1772"/>
      <c r="R11" s="1773"/>
      <c r="S11" s="1771"/>
      <c r="T11" s="1772"/>
      <c r="U11" s="1773"/>
      <c r="V11" s="1771"/>
      <c r="W11" s="1772"/>
      <c r="X11" s="1773"/>
      <c r="Y11" s="1774">
        <f>SUM(G11:X11)</f>
        <v>0</v>
      </c>
      <c r="Z11" s="1775"/>
      <c r="AA11" s="1776"/>
      <c r="AB11" s="1777"/>
      <c r="AC11" s="1777"/>
      <c r="AD11" s="1777"/>
      <c r="AE11" s="1777"/>
      <c r="AF11" s="141"/>
      <c r="AG11" s="1762"/>
      <c r="AH11" s="1762"/>
      <c r="AI11" s="1762"/>
      <c r="AJ11" s="64"/>
    </row>
    <row r="12" spans="1:36" ht="15.75" customHeight="1">
      <c r="A12" s="55"/>
      <c r="B12" s="61"/>
      <c r="C12" s="55"/>
      <c r="D12" s="1756" t="s">
        <v>356</v>
      </c>
      <c r="E12" s="1757"/>
      <c r="F12" s="1758"/>
      <c r="G12" s="1756"/>
      <c r="H12" s="1757"/>
      <c r="I12" s="1758"/>
      <c r="J12" s="1756"/>
      <c r="K12" s="1757"/>
      <c r="L12" s="1758"/>
      <c r="M12" s="1756"/>
      <c r="N12" s="1757"/>
      <c r="O12" s="1758"/>
      <c r="P12" s="1756"/>
      <c r="Q12" s="1757"/>
      <c r="R12" s="1758"/>
      <c r="S12" s="1756"/>
      <c r="T12" s="1757"/>
      <c r="U12" s="1758"/>
      <c r="V12" s="1756"/>
      <c r="W12" s="1757"/>
      <c r="X12" s="1758"/>
      <c r="Y12" s="1759">
        <f>SUM(G12:X12)</f>
        <v>0</v>
      </c>
      <c r="Z12" s="1760"/>
      <c r="AA12" s="1761"/>
      <c r="AB12" s="1777"/>
      <c r="AC12" s="1777"/>
      <c r="AD12" s="1777"/>
      <c r="AE12" s="1777"/>
      <c r="AF12" s="65"/>
      <c r="AG12" s="1762"/>
      <c r="AH12" s="1762"/>
      <c r="AI12" s="1762"/>
      <c r="AJ12" s="64"/>
    </row>
    <row r="13" spans="1:36" ht="12" customHeight="1">
      <c r="B13" s="66"/>
      <c r="D13" s="138" t="s">
        <v>376</v>
      </c>
      <c r="E13" s="67" t="s">
        <v>425</v>
      </c>
      <c r="X13" s="68" t="s">
        <v>357</v>
      </c>
      <c r="Y13" s="1763" t="s">
        <v>424</v>
      </c>
      <c r="Z13" s="1763"/>
      <c r="AA13" s="1763"/>
      <c r="AB13" s="1763"/>
      <c r="AC13" s="1763"/>
      <c r="AD13" s="1763"/>
      <c r="AE13" s="1763"/>
      <c r="AF13" s="1763"/>
      <c r="AG13" s="1763"/>
      <c r="AH13" s="1763"/>
      <c r="AI13" s="1763"/>
      <c r="AJ13" s="145"/>
    </row>
    <row r="14" spans="1:36" ht="12.75" customHeight="1">
      <c r="A14" s="55"/>
      <c r="B14" s="61"/>
      <c r="C14" s="55"/>
      <c r="D14" s="138"/>
      <c r="E14" s="67"/>
      <c r="F14" s="67"/>
      <c r="G14" s="67"/>
      <c r="H14" s="67"/>
      <c r="I14" s="67"/>
      <c r="J14" s="67"/>
      <c r="K14" s="67"/>
      <c r="L14" s="67"/>
      <c r="M14" s="67"/>
      <c r="N14" s="67"/>
      <c r="O14" s="67"/>
      <c r="P14" s="67"/>
      <c r="Q14" s="67"/>
      <c r="R14" s="67"/>
      <c r="S14" s="67"/>
      <c r="T14" s="67"/>
      <c r="U14" s="67"/>
      <c r="V14" s="67"/>
      <c r="W14" s="67"/>
      <c r="X14" s="68"/>
      <c r="Y14" s="1763"/>
      <c r="Z14" s="1763"/>
      <c r="AA14" s="1763"/>
      <c r="AB14" s="1763"/>
      <c r="AC14" s="1763"/>
      <c r="AD14" s="1763"/>
      <c r="AE14" s="1763"/>
      <c r="AF14" s="1763"/>
      <c r="AG14" s="1763"/>
      <c r="AH14" s="1763"/>
      <c r="AI14" s="1763"/>
      <c r="AJ14" s="145"/>
    </row>
    <row r="15" spans="1:36" ht="14.1" customHeight="1">
      <c r="A15" s="55"/>
      <c r="B15" s="69" t="s">
        <v>358</v>
      </c>
      <c r="C15" s="70"/>
      <c r="D15" s="55"/>
      <c r="E15" s="55"/>
      <c r="F15" s="55"/>
      <c r="G15" s="55"/>
      <c r="H15" s="55"/>
      <c r="I15" s="55"/>
      <c r="J15" s="55"/>
      <c r="K15" s="55"/>
      <c r="L15" s="55"/>
      <c r="M15" s="55"/>
      <c r="N15" s="55"/>
      <c r="O15" s="55"/>
      <c r="P15" s="55"/>
      <c r="Q15" s="1607"/>
      <c r="R15" s="1607"/>
      <c r="S15" s="55"/>
      <c r="T15" s="1607"/>
      <c r="U15" s="1607"/>
      <c r="V15" s="55"/>
      <c r="W15" s="55"/>
      <c r="X15" s="71"/>
      <c r="Y15" s="1763"/>
      <c r="Z15" s="1763"/>
      <c r="AA15" s="1763"/>
      <c r="AB15" s="1763"/>
      <c r="AC15" s="1763"/>
      <c r="AD15" s="1763"/>
      <c r="AE15" s="1763"/>
      <c r="AF15" s="1763"/>
      <c r="AG15" s="1763"/>
      <c r="AH15" s="1763"/>
      <c r="AI15" s="1763"/>
      <c r="AJ15" s="145"/>
    </row>
    <row r="16" spans="1:36" ht="14.1" customHeight="1">
      <c r="A16" s="55"/>
      <c r="B16" s="61"/>
      <c r="C16" s="55" t="s">
        <v>59</v>
      </c>
      <c r="D16" s="55"/>
      <c r="E16" s="55"/>
      <c r="F16" s="55"/>
      <c r="G16" s="55"/>
      <c r="H16" s="55"/>
      <c r="I16" s="55"/>
      <c r="J16" s="55"/>
      <c r="K16" s="55"/>
      <c r="L16" s="55"/>
      <c r="M16" s="55"/>
      <c r="N16" s="55"/>
      <c r="O16" s="55"/>
      <c r="P16" s="72"/>
      <c r="Q16" s="72"/>
      <c r="R16" s="58"/>
      <c r="S16" s="73"/>
      <c r="T16" s="73"/>
      <c r="U16" s="55"/>
      <c r="V16" s="55"/>
      <c r="X16" s="71"/>
      <c r="Y16" s="1763"/>
      <c r="Z16" s="1763"/>
      <c r="AA16" s="1763"/>
      <c r="AB16" s="1763"/>
      <c r="AC16" s="1763"/>
      <c r="AD16" s="1763"/>
      <c r="AE16" s="1763"/>
      <c r="AF16" s="1763"/>
      <c r="AG16" s="1763"/>
      <c r="AH16" s="1763"/>
      <c r="AI16" s="1763"/>
      <c r="AJ16" s="145"/>
    </row>
    <row r="17" spans="1:36" ht="9.75" customHeight="1">
      <c r="A17" s="55"/>
      <c r="B17" s="61"/>
      <c r="C17" s="55"/>
      <c r="D17" s="55"/>
      <c r="E17" s="55"/>
      <c r="F17" s="55"/>
      <c r="G17" s="55"/>
      <c r="H17" s="55"/>
      <c r="I17" s="55"/>
      <c r="J17" s="55"/>
      <c r="K17" s="55"/>
      <c r="L17" s="55"/>
      <c r="M17" s="55"/>
      <c r="N17" s="55"/>
      <c r="O17" s="55"/>
      <c r="P17" s="58"/>
      <c r="Q17" s="1607"/>
      <c r="R17" s="1607"/>
      <c r="S17" s="55"/>
      <c r="T17" s="1607"/>
      <c r="U17" s="1607"/>
      <c r="V17" s="55"/>
      <c r="W17" s="55"/>
      <c r="X17" s="71"/>
      <c r="Y17" s="144"/>
      <c r="Z17" s="144"/>
      <c r="AA17" s="144"/>
      <c r="AB17" s="144"/>
      <c r="AC17" s="144"/>
      <c r="AD17" s="144"/>
      <c r="AE17" s="144"/>
      <c r="AF17" s="144"/>
      <c r="AG17" s="144"/>
      <c r="AH17" s="144"/>
      <c r="AI17" s="144"/>
      <c r="AJ17" s="145"/>
    </row>
    <row r="18" spans="1:36" ht="14.1" customHeight="1">
      <c r="A18" s="55"/>
      <c r="B18" s="61"/>
      <c r="C18" s="55" t="s">
        <v>359</v>
      </c>
      <c r="D18" s="55"/>
      <c r="E18" s="55"/>
      <c r="F18" s="55"/>
      <c r="G18" s="55"/>
      <c r="H18" s="55"/>
      <c r="I18" s="55"/>
      <c r="J18" s="55"/>
      <c r="K18" s="55"/>
      <c r="L18" s="55"/>
      <c r="M18" s="55"/>
      <c r="N18" s="55"/>
      <c r="O18" s="55"/>
      <c r="P18" s="55"/>
      <c r="Q18" s="55"/>
      <c r="R18" s="55"/>
      <c r="S18" s="55"/>
      <c r="T18" s="55"/>
      <c r="U18" s="55"/>
      <c r="V18" s="55"/>
      <c r="W18" s="55"/>
      <c r="X18" s="74"/>
      <c r="Y18" s="144"/>
      <c r="Z18" s="144"/>
      <c r="AA18" s="144"/>
      <c r="AB18" s="144"/>
      <c r="AC18" s="144"/>
      <c r="AD18" s="144"/>
      <c r="AE18" s="144"/>
      <c r="AF18" s="144"/>
      <c r="AG18" s="144"/>
      <c r="AH18" s="144"/>
      <c r="AI18" s="144"/>
      <c r="AJ18" s="145"/>
    </row>
    <row r="19" spans="1:36" ht="14.1" customHeight="1" thickBot="1">
      <c r="A19" s="55"/>
      <c r="B19" s="61"/>
      <c r="C19" s="55"/>
      <c r="D19" s="55"/>
      <c r="E19" s="75" t="s">
        <v>6</v>
      </c>
      <c r="F19" s="76"/>
      <c r="G19" s="77"/>
      <c r="H19" s="77"/>
      <c r="I19" s="77"/>
      <c r="J19" s="77"/>
      <c r="K19" s="77"/>
      <c r="L19" s="77"/>
      <c r="M19" s="77"/>
      <c r="N19" s="77"/>
      <c r="O19" s="77"/>
      <c r="P19" s="77"/>
      <c r="Q19" s="78"/>
      <c r="R19" s="78"/>
      <c r="S19" s="55"/>
      <c r="T19" s="55"/>
      <c r="U19" s="55"/>
      <c r="V19" s="55"/>
      <c r="W19" s="55"/>
      <c r="X19" s="63"/>
      <c r="Y19" s="144"/>
      <c r="Z19" s="144"/>
      <c r="AA19" s="144"/>
      <c r="AB19" s="144"/>
      <c r="AC19" s="144"/>
      <c r="AD19" s="144"/>
      <c r="AE19" s="144"/>
      <c r="AF19" s="144"/>
      <c r="AG19" s="144"/>
      <c r="AH19" s="144"/>
      <c r="AI19" s="144"/>
      <c r="AJ19" s="145"/>
    </row>
    <row r="20" spans="1:36" ht="7.5" customHeight="1" thickTop="1">
      <c r="A20" s="55"/>
      <c r="B20" s="61"/>
      <c r="C20" s="55"/>
      <c r="D20" s="55"/>
      <c r="E20" s="79"/>
      <c r="F20" s="79"/>
      <c r="G20" s="79"/>
      <c r="H20" s="79"/>
      <c r="I20" s="79"/>
      <c r="J20" s="79"/>
      <c r="K20" s="79"/>
      <c r="L20" s="79"/>
      <c r="M20" s="79"/>
      <c r="N20" s="79"/>
      <c r="O20" s="79"/>
      <c r="P20" s="79"/>
      <c r="Q20" s="55"/>
      <c r="R20" s="55"/>
      <c r="S20" s="55"/>
      <c r="T20" s="55"/>
      <c r="U20" s="55"/>
      <c r="V20" s="55"/>
      <c r="W20" s="80"/>
      <c r="X20" s="81"/>
      <c r="Y20" s="82"/>
      <c r="Z20" s="82"/>
      <c r="AJ20" s="60"/>
    </row>
    <row r="21" spans="1:36" ht="14.1" customHeight="1">
      <c r="A21" s="55"/>
      <c r="B21" s="61"/>
      <c r="C21" s="54" t="s">
        <v>360</v>
      </c>
      <c r="F21" s="79"/>
      <c r="G21" s="79"/>
      <c r="H21" s="79"/>
      <c r="I21" s="79"/>
      <c r="J21" s="79"/>
      <c r="K21" s="79"/>
      <c r="L21" s="79"/>
      <c r="M21" s="79"/>
      <c r="N21" s="79"/>
      <c r="O21" s="79"/>
      <c r="P21" s="79"/>
      <c r="Q21" s="55"/>
      <c r="R21" s="55"/>
      <c r="S21" s="55"/>
      <c r="T21" s="55"/>
      <c r="U21" s="55"/>
      <c r="V21" s="55"/>
      <c r="W21" s="55"/>
      <c r="X21" s="81"/>
      <c r="Y21" s="83"/>
      <c r="Z21" s="83"/>
      <c r="AA21" s="83"/>
      <c r="AB21" s="83"/>
      <c r="AC21" s="83"/>
      <c r="AD21" s="83"/>
      <c r="AE21" s="83"/>
      <c r="AF21" s="83"/>
      <c r="AG21" s="83"/>
      <c r="AH21" s="83"/>
      <c r="AI21" s="83"/>
      <c r="AJ21" s="60"/>
    </row>
    <row r="22" spans="1:36" ht="27.75" customHeight="1">
      <c r="A22" s="55"/>
      <c r="B22" s="61"/>
      <c r="C22" s="84"/>
      <c r="D22" s="1751" t="s">
        <v>7</v>
      </c>
      <c r="E22" s="1752"/>
      <c r="F22" s="1752"/>
      <c r="G22" s="1753"/>
      <c r="H22" s="1754" t="s">
        <v>31</v>
      </c>
      <c r="I22" s="1755"/>
      <c r="J22" s="1751" t="s">
        <v>9</v>
      </c>
      <c r="K22" s="1752"/>
      <c r="L22" s="139"/>
      <c r="M22" s="1755" t="s">
        <v>426</v>
      </c>
      <c r="N22" s="1752"/>
      <c r="O22" s="1752"/>
      <c r="P22" s="1752"/>
      <c r="Q22" s="1752"/>
      <c r="R22" s="1752"/>
      <c r="S22" s="1752"/>
      <c r="T22" s="1752"/>
      <c r="U22" s="1752"/>
      <c r="V22" s="1752"/>
      <c r="W22" s="1752"/>
      <c r="X22" s="1752"/>
      <c r="Y22" s="1752"/>
      <c r="Z22" s="1752"/>
      <c r="AA22" s="1752"/>
      <c r="AB22" s="1752"/>
      <c r="AC22" s="1752"/>
      <c r="AD22" s="1752"/>
      <c r="AE22" s="1752"/>
      <c r="AF22" s="1753"/>
      <c r="AG22" s="1751" t="s">
        <v>361</v>
      </c>
      <c r="AH22" s="1752"/>
      <c r="AI22" s="1753"/>
      <c r="AJ22" s="60"/>
    </row>
    <row r="23" spans="1:36" ht="10.5" customHeight="1">
      <c r="A23" s="55"/>
      <c r="B23" s="61"/>
      <c r="C23" s="85"/>
      <c r="D23" s="1719" t="s">
        <v>369</v>
      </c>
      <c r="E23" s="1720" t="s">
        <v>146</v>
      </c>
      <c r="F23" s="1607"/>
      <c r="G23" s="1721"/>
      <c r="H23" s="1725"/>
      <c r="I23" s="1726"/>
      <c r="J23" s="1729"/>
      <c r="K23" s="1730"/>
      <c r="L23" s="1731"/>
      <c r="M23" s="1732"/>
      <c r="N23" s="1732"/>
      <c r="O23" s="1732"/>
      <c r="P23" s="1732"/>
      <c r="Q23" s="1732"/>
      <c r="R23" s="1732"/>
      <c r="S23" s="1732"/>
      <c r="T23" s="1732"/>
      <c r="U23" s="1733"/>
      <c r="V23" s="1734"/>
      <c r="W23" s="1735"/>
      <c r="X23" s="1735"/>
      <c r="Y23" s="1735"/>
      <c r="Z23" s="1735"/>
      <c r="AA23" s="1735"/>
      <c r="AB23" s="1736"/>
      <c r="AC23" s="1736"/>
      <c r="AD23" s="1736"/>
      <c r="AE23" s="1737"/>
      <c r="AF23" s="1737"/>
      <c r="AG23" s="1693" t="str">
        <f>IF(J23&gt;0,IF(AB25:AB25&lt;=J23,"○","×"),"")</f>
        <v/>
      </c>
      <c r="AH23" s="1694"/>
      <c r="AI23" s="1695"/>
      <c r="AJ23" s="60"/>
    </row>
    <row r="24" spans="1:36" ht="10.5" customHeight="1">
      <c r="A24" s="55"/>
      <c r="B24" s="61"/>
      <c r="C24" s="85"/>
      <c r="D24" s="1657"/>
      <c r="E24" s="1720"/>
      <c r="F24" s="1607"/>
      <c r="G24" s="1721"/>
      <c r="H24" s="1725"/>
      <c r="I24" s="1726"/>
      <c r="J24" s="1729"/>
      <c r="K24" s="1730"/>
      <c r="L24" s="1709" t="s">
        <v>372</v>
      </c>
      <c r="M24" s="1710"/>
      <c r="N24" s="1710"/>
      <c r="O24" s="1710"/>
      <c r="P24" s="1710"/>
      <c r="Q24" s="1710"/>
      <c r="R24" s="1710"/>
      <c r="S24" s="1710"/>
      <c r="T24" s="1710"/>
      <c r="U24" s="1711"/>
      <c r="V24" s="1712"/>
      <c r="W24" s="1701">
        <v>3.3</v>
      </c>
      <c r="X24" s="1701"/>
      <c r="Y24" s="1701"/>
      <c r="Z24" s="1701"/>
      <c r="AA24" s="1701"/>
      <c r="AB24" s="1702">
        <f>U24*W24</f>
        <v>0</v>
      </c>
      <c r="AC24" s="1702"/>
      <c r="AD24" s="1702"/>
      <c r="AE24" s="1703" t="s">
        <v>363</v>
      </c>
      <c r="AF24" s="1703"/>
      <c r="AG24" s="1696"/>
      <c r="AH24" s="1697"/>
      <c r="AI24" s="1698"/>
      <c r="AJ24" s="60"/>
    </row>
    <row r="25" spans="1:36" ht="10.5" customHeight="1">
      <c r="A25" s="55"/>
      <c r="B25" s="61"/>
      <c r="C25" s="85"/>
      <c r="D25" s="1657"/>
      <c r="E25" s="1722"/>
      <c r="F25" s="1723"/>
      <c r="G25" s="1724"/>
      <c r="H25" s="1727"/>
      <c r="I25" s="1728"/>
      <c r="J25" s="1664"/>
      <c r="K25" s="1665"/>
      <c r="L25" s="1713"/>
      <c r="M25" s="1714"/>
      <c r="N25" s="1714"/>
      <c r="O25" s="1714"/>
      <c r="P25" s="1714"/>
      <c r="Q25" s="1714"/>
      <c r="R25" s="1714"/>
      <c r="S25" s="1714"/>
      <c r="T25" s="1714"/>
      <c r="U25" s="1715"/>
      <c r="V25" s="1716"/>
      <c r="W25" s="1707"/>
      <c r="X25" s="1707"/>
      <c r="Y25" s="1707"/>
      <c r="Z25" s="1707"/>
      <c r="AA25" s="1707"/>
      <c r="AB25" s="1717"/>
      <c r="AC25" s="1717"/>
      <c r="AD25" s="1717"/>
      <c r="AE25" s="1718"/>
      <c r="AF25" s="1718"/>
      <c r="AG25" s="1675"/>
      <c r="AH25" s="1676"/>
      <c r="AI25" s="1677"/>
      <c r="AJ25" s="60"/>
    </row>
    <row r="26" spans="1:36" ht="12" customHeight="1">
      <c r="A26" s="55"/>
      <c r="B26" s="61"/>
      <c r="C26" s="85"/>
      <c r="D26" s="1657"/>
      <c r="E26" s="1738" t="s">
        <v>368</v>
      </c>
      <c r="F26" s="1739"/>
      <c r="G26" s="1740"/>
      <c r="H26" s="1741"/>
      <c r="I26" s="1742"/>
      <c r="J26" s="1743"/>
      <c r="K26" s="1744"/>
      <c r="L26" s="86"/>
      <c r="M26" s="1747"/>
      <c r="N26" s="1747"/>
      <c r="O26" s="1747"/>
      <c r="P26" s="1747"/>
      <c r="Q26" s="1747"/>
      <c r="R26" s="1747"/>
      <c r="S26" s="1747"/>
      <c r="T26" s="1747"/>
      <c r="U26" s="1733"/>
      <c r="V26" s="1733"/>
      <c r="W26" s="1748"/>
      <c r="X26" s="1748"/>
      <c r="Y26" s="1748"/>
      <c r="Z26" s="1748"/>
      <c r="AA26" s="1748"/>
      <c r="AB26" s="1736"/>
      <c r="AC26" s="1736"/>
      <c r="AD26" s="1736"/>
      <c r="AE26" s="1749"/>
      <c r="AF26" s="1750"/>
      <c r="AG26" s="1693" t="str">
        <f>IF(J26&gt;0,IF(AB28:AB28&lt;=J26,"○","×"),"")</f>
        <v/>
      </c>
      <c r="AH26" s="1694"/>
      <c r="AI26" s="1695"/>
      <c r="AJ26" s="60"/>
    </row>
    <row r="27" spans="1:36" ht="12" customHeight="1">
      <c r="A27" s="55"/>
      <c r="B27" s="61"/>
      <c r="C27" s="85"/>
      <c r="D27" s="1657"/>
      <c r="E27" s="1720"/>
      <c r="F27" s="1607"/>
      <c r="G27" s="1721"/>
      <c r="H27" s="1725"/>
      <c r="I27" s="1726"/>
      <c r="J27" s="1745"/>
      <c r="K27" s="1746"/>
      <c r="L27" s="87"/>
      <c r="M27" s="1699" t="s">
        <v>373</v>
      </c>
      <c r="N27" s="1699"/>
      <c r="O27" s="1699"/>
      <c r="P27" s="1699"/>
      <c r="Q27" s="1699"/>
      <c r="R27" s="1699"/>
      <c r="S27" s="1699"/>
      <c r="T27" s="1699"/>
      <c r="U27" s="1700"/>
      <c r="V27" s="1700"/>
      <c r="W27" s="1701">
        <v>3.3</v>
      </c>
      <c r="X27" s="1701"/>
      <c r="Y27" s="1701"/>
      <c r="Z27" s="1701"/>
      <c r="AA27" s="1701"/>
      <c r="AB27" s="1702">
        <f>U27*W27</f>
        <v>0</v>
      </c>
      <c r="AC27" s="1702"/>
      <c r="AD27" s="1702"/>
      <c r="AE27" s="1703" t="s">
        <v>363</v>
      </c>
      <c r="AF27" s="1704"/>
      <c r="AG27" s="1696"/>
      <c r="AH27" s="1697"/>
      <c r="AI27" s="1698"/>
      <c r="AJ27" s="60"/>
    </row>
    <row r="28" spans="1:36" ht="12" customHeight="1">
      <c r="A28" s="55"/>
      <c r="B28" s="61"/>
      <c r="C28" s="85"/>
      <c r="D28" s="1657"/>
      <c r="E28" s="1720"/>
      <c r="F28" s="1607"/>
      <c r="G28" s="1721"/>
      <c r="H28" s="1725"/>
      <c r="I28" s="1726"/>
      <c r="J28" s="1745"/>
      <c r="K28" s="1746"/>
      <c r="L28" s="87"/>
      <c r="M28" s="1705" t="s">
        <v>117</v>
      </c>
      <c r="N28" s="1705"/>
      <c r="O28" s="1705"/>
      <c r="P28" s="1705"/>
      <c r="Q28" s="1705"/>
      <c r="R28" s="1705"/>
      <c r="S28" s="1705"/>
      <c r="T28" s="88"/>
      <c r="U28" s="1706"/>
      <c r="V28" s="1706"/>
      <c r="W28" s="1707"/>
      <c r="X28" s="1707"/>
      <c r="Y28" s="1707"/>
      <c r="Z28" s="1707"/>
      <c r="AA28" s="1707"/>
      <c r="AB28" s="1708"/>
      <c r="AC28" s="1708"/>
      <c r="AD28" s="1708"/>
      <c r="AE28" s="1703"/>
      <c r="AF28" s="1704"/>
      <c r="AG28" s="1675"/>
      <c r="AH28" s="1676"/>
      <c r="AI28" s="1677"/>
      <c r="AJ28" s="60"/>
    </row>
    <row r="29" spans="1:36" ht="39.75" customHeight="1">
      <c r="A29" s="55"/>
      <c r="B29" s="61"/>
      <c r="C29" s="85"/>
      <c r="D29" s="1658"/>
      <c r="E29" s="1678" t="s">
        <v>126</v>
      </c>
      <c r="F29" s="1679"/>
      <c r="G29" s="1680"/>
      <c r="H29" s="1681"/>
      <c r="I29" s="1682"/>
      <c r="J29" s="1640">
        <f>J23+J26</f>
        <v>0</v>
      </c>
      <c r="K29" s="1641"/>
      <c r="L29" s="89"/>
      <c r="M29" s="90"/>
      <c r="N29" s="90"/>
      <c r="O29" s="90"/>
      <c r="P29" s="90"/>
      <c r="Q29" s="91"/>
      <c r="R29" s="91"/>
      <c r="S29" s="134"/>
      <c r="T29" s="92"/>
      <c r="U29" s="1644">
        <f>U25+U27</f>
        <v>0</v>
      </c>
      <c r="V29" s="1683"/>
      <c r="W29" s="1642" t="s">
        <v>109</v>
      </c>
      <c r="X29" s="1642"/>
      <c r="Y29" s="1642"/>
      <c r="Z29" s="1642"/>
      <c r="AA29" s="1642"/>
      <c r="AB29" s="1684">
        <f>AB24+AB27</f>
        <v>0</v>
      </c>
      <c r="AC29" s="1684"/>
      <c r="AD29" s="1684"/>
      <c r="AE29" s="136" t="s">
        <v>362</v>
      </c>
      <c r="AF29" s="93"/>
      <c r="AG29" s="1654"/>
      <c r="AH29" s="1655"/>
      <c r="AI29" s="1656"/>
      <c r="AJ29" s="60"/>
    </row>
    <row r="30" spans="1:36" ht="14.1" customHeight="1">
      <c r="A30" s="55"/>
      <c r="B30" s="61"/>
      <c r="C30" s="85"/>
      <c r="D30" s="1657" t="s">
        <v>106</v>
      </c>
      <c r="E30" s="1659" t="s">
        <v>23</v>
      </c>
      <c r="F30" s="1660"/>
      <c r="G30" s="1661"/>
      <c r="H30" s="1662"/>
      <c r="I30" s="1663"/>
      <c r="J30" s="1664"/>
      <c r="K30" s="1665"/>
      <c r="L30" s="1666" t="s">
        <v>414</v>
      </c>
      <c r="M30" s="1667"/>
      <c r="N30" s="1667"/>
      <c r="O30" s="1667"/>
      <c r="P30" s="1667"/>
      <c r="Q30" s="1667"/>
      <c r="R30" s="1667"/>
      <c r="S30" s="1667"/>
      <c r="T30" s="1667"/>
      <c r="U30" s="1672"/>
      <c r="V30" s="1672"/>
      <c r="W30" s="1673">
        <v>1.98</v>
      </c>
      <c r="X30" s="1673"/>
      <c r="Y30" s="1673"/>
      <c r="Z30" s="1673"/>
      <c r="AA30" s="1673"/>
      <c r="AB30" s="1674">
        <f>U30*W30</f>
        <v>0</v>
      </c>
      <c r="AC30" s="1674"/>
      <c r="AD30" s="1674"/>
      <c r="AE30" s="94" t="s">
        <v>362</v>
      </c>
      <c r="AF30" s="95"/>
      <c r="AG30" s="1675" t="str">
        <f>IF(J30&gt;0,IF(AB30:AB30&lt;=J30,"○","×"),"")</f>
        <v/>
      </c>
      <c r="AH30" s="1676"/>
      <c r="AI30" s="1677"/>
      <c r="AJ30" s="60"/>
    </row>
    <row r="31" spans="1:36" ht="14.1" customHeight="1">
      <c r="A31" s="55"/>
      <c r="B31" s="61"/>
      <c r="C31" s="85"/>
      <c r="D31" s="1657"/>
      <c r="E31" s="1645" t="s">
        <v>24</v>
      </c>
      <c r="F31" s="1646"/>
      <c r="G31" s="1647"/>
      <c r="H31" s="1648"/>
      <c r="I31" s="1649"/>
      <c r="J31" s="1650"/>
      <c r="K31" s="1651"/>
      <c r="L31" s="1668"/>
      <c r="M31" s="1669"/>
      <c r="N31" s="1669"/>
      <c r="O31" s="1669"/>
      <c r="P31" s="1669"/>
      <c r="Q31" s="1669"/>
      <c r="R31" s="1669"/>
      <c r="S31" s="1669"/>
      <c r="T31" s="1669"/>
      <c r="U31" s="1652"/>
      <c r="V31" s="1652"/>
      <c r="W31" s="1632">
        <v>1.98</v>
      </c>
      <c r="X31" s="1632"/>
      <c r="Y31" s="1632"/>
      <c r="Z31" s="1632"/>
      <c r="AA31" s="1632"/>
      <c r="AB31" s="1692">
        <f>U31*W31</f>
        <v>0</v>
      </c>
      <c r="AC31" s="1692"/>
      <c r="AD31" s="1692"/>
      <c r="AE31" s="55" t="s">
        <v>362</v>
      </c>
      <c r="AF31" s="84"/>
      <c r="AG31" s="1685" t="str">
        <f>IF(J31&gt;0,IF(AB31:AB31&lt;=J31,"○","×"),"")</f>
        <v/>
      </c>
      <c r="AH31" s="1686"/>
      <c r="AI31" s="1687"/>
      <c r="AJ31" s="60"/>
    </row>
    <row r="32" spans="1:36" ht="14.1" customHeight="1">
      <c r="A32" s="55"/>
      <c r="B32" s="61"/>
      <c r="C32" s="85"/>
      <c r="D32" s="1657"/>
      <c r="E32" s="1645" t="s">
        <v>25</v>
      </c>
      <c r="F32" s="1646"/>
      <c r="G32" s="1647"/>
      <c r="H32" s="1688"/>
      <c r="I32" s="1689"/>
      <c r="J32" s="1650"/>
      <c r="K32" s="1651"/>
      <c r="L32" s="1670"/>
      <c r="M32" s="1671"/>
      <c r="N32" s="1671"/>
      <c r="O32" s="1671"/>
      <c r="P32" s="1671"/>
      <c r="Q32" s="1671"/>
      <c r="R32" s="1671"/>
      <c r="S32" s="1671"/>
      <c r="T32" s="1671"/>
      <c r="U32" s="1652"/>
      <c r="V32" s="1652"/>
      <c r="W32" s="1632">
        <v>1.98</v>
      </c>
      <c r="X32" s="1632"/>
      <c r="Y32" s="1632"/>
      <c r="Z32" s="1632"/>
      <c r="AA32" s="1632"/>
      <c r="AB32" s="1692">
        <f>U32*W32</f>
        <v>0</v>
      </c>
      <c r="AC32" s="1692"/>
      <c r="AD32" s="1692"/>
      <c r="AE32" s="96" t="s">
        <v>362</v>
      </c>
      <c r="AF32" s="97"/>
      <c r="AG32" s="1685" t="str">
        <f>IF(J32&gt;0,IF(AB32:AB32&lt;=J32,"○","×"),"")</f>
        <v/>
      </c>
      <c r="AH32" s="1686"/>
      <c r="AI32" s="1687"/>
      <c r="AJ32" s="60"/>
    </row>
    <row r="33" spans="1:41" ht="14.1" customHeight="1">
      <c r="A33" s="55"/>
      <c r="B33" s="61"/>
      <c r="C33" s="85"/>
      <c r="D33" s="1658"/>
      <c r="E33" s="1690" t="s">
        <v>107</v>
      </c>
      <c r="F33" s="1655"/>
      <c r="G33" s="1656"/>
      <c r="H33" s="1681"/>
      <c r="I33" s="1691"/>
      <c r="J33" s="1640">
        <f>SUM(J30:K32)</f>
        <v>0</v>
      </c>
      <c r="K33" s="1641"/>
      <c r="L33" s="98"/>
      <c r="M33" s="135"/>
      <c r="N33" s="1642"/>
      <c r="O33" s="1642"/>
      <c r="P33" s="1642"/>
      <c r="Q33" s="1642"/>
      <c r="R33" s="1642"/>
      <c r="S33" s="1643" t="s">
        <v>107</v>
      </c>
      <c r="T33" s="1643"/>
      <c r="U33" s="1644">
        <f>SUM(U30:V32)</f>
        <v>0</v>
      </c>
      <c r="V33" s="1644"/>
      <c r="W33" s="1642" t="s">
        <v>109</v>
      </c>
      <c r="X33" s="1642"/>
      <c r="Y33" s="1642"/>
      <c r="Z33" s="1642"/>
      <c r="AA33" s="1642"/>
      <c r="AB33" s="1653">
        <f>SUM(AB30:AD32)</f>
        <v>0</v>
      </c>
      <c r="AC33" s="1653"/>
      <c r="AD33" s="1653"/>
      <c r="AE33" s="134" t="s">
        <v>362</v>
      </c>
      <c r="AF33" s="93"/>
      <c r="AG33" s="1654"/>
      <c r="AH33" s="1655"/>
      <c r="AI33" s="1656"/>
      <c r="AJ33" s="60"/>
    </row>
    <row r="34" spans="1:41" ht="24" customHeight="1">
      <c r="A34" s="55"/>
      <c r="B34" s="61"/>
      <c r="C34" s="85"/>
      <c r="D34" s="1633" t="s">
        <v>8</v>
      </c>
      <c r="E34" s="1634"/>
      <c r="F34" s="1634"/>
      <c r="G34" s="1635"/>
      <c r="H34" s="1636"/>
      <c r="I34" s="1637"/>
      <c r="J34" s="1627"/>
      <c r="K34" s="1628"/>
      <c r="L34" s="1629" t="s">
        <v>415</v>
      </c>
      <c r="M34" s="1630"/>
      <c r="N34" s="1630"/>
      <c r="O34" s="1630"/>
      <c r="P34" s="1630"/>
      <c r="Q34" s="1630"/>
      <c r="R34" s="1630"/>
      <c r="S34" s="1630"/>
      <c r="T34" s="1630"/>
      <c r="U34" s="1638">
        <f>U33+U27</f>
        <v>0</v>
      </c>
      <c r="V34" s="1638"/>
      <c r="W34" s="1632">
        <v>1.98</v>
      </c>
      <c r="X34" s="1632"/>
      <c r="Y34" s="1632"/>
      <c r="Z34" s="1632"/>
      <c r="AA34" s="1632"/>
      <c r="AB34" s="1639">
        <f>U34*W34</f>
        <v>0</v>
      </c>
      <c r="AC34" s="1639"/>
      <c r="AD34" s="1639"/>
      <c r="AE34" s="140" t="s">
        <v>362</v>
      </c>
      <c r="AF34" s="99"/>
      <c r="AG34" s="1611" t="str">
        <f>IF(J34="","",IF(J34&gt;=0,IF(AB34&lt;=J34,"○","×"),""))</f>
        <v/>
      </c>
      <c r="AH34" s="1612"/>
      <c r="AI34" s="1613"/>
      <c r="AJ34" s="60"/>
    </row>
    <row r="35" spans="1:41" ht="20.100000000000001" customHeight="1">
      <c r="A35" s="55"/>
      <c r="B35" s="61"/>
      <c r="C35" s="85"/>
      <c r="D35" s="1617" t="s">
        <v>26</v>
      </c>
      <c r="E35" s="1618"/>
      <c r="F35" s="1618"/>
      <c r="G35" s="1619"/>
      <c r="H35" s="1620">
        <f>SUM(H29,H33,H34)</f>
        <v>0</v>
      </c>
      <c r="I35" s="1621"/>
      <c r="J35" s="1622">
        <f>J29+J33+J34</f>
        <v>0</v>
      </c>
      <c r="K35" s="1623"/>
      <c r="L35" s="100"/>
      <c r="M35" s="101"/>
      <c r="N35" s="101"/>
      <c r="O35" s="101"/>
      <c r="P35" s="101"/>
      <c r="Q35" s="102"/>
      <c r="R35" s="102"/>
      <c r="S35" s="101"/>
      <c r="T35" s="102"/>
      <c r="U35" s="102"/>
      <c r="V35" s="101"/>
      <c r="W35" s="101"/>
      <c r="X35" s="101"/>
      <c r="Y35" s="101"/>
      <c r="Z35" s="101"/>
      <c r="AA35" s="101"/>
      <c r="AB35" s="103"/>
      <c r="AC35" s="103"/>
      <c r="AD35" s="103"/>
      <c r="AE35" s="101"/>
      <c r="AF35" s="99"/>
      <c r="AG35" s="1624"/>
      <c r="AH35" s="1624"/>
      <c r="AI35" s="1624"/>
      <c r="AJ35" s="60"/>
    </row>
    <row r="36" spans="1:41" ht="24" customHeight="1">
      <c r="A36" s="55"/>
      <c r="B36" s="61"/>
      <c r="C36" s="85"/>
      <c r="D36" s="1625" t="s">
        <v>108</v>
      </c>
      <c r="E36" s="1626"/>
      <c r="F36" s="1626"/>
      <c r="G36" s="1626"/>
      <c r="H36" s="1626"/>
      <c r="I36" s="1626"/>
      <c r="J36" s="1627"/>
      <c r="K36" s="1628"/>
      <c r="L36" s="1629" t="s">
        <v>416</v>
      </c>
      <c r="M36" s="1630"/>
      <c r="N36" s="1630"/>
      <c r="O36" s="1630"/>
      <c r="P36" s="1630"/>
      <c r="Q36" s="1630"/>
      <c r="R36" s="1630"/>
      <c r="S36" s="1630"/>
      <c r="T36" s="1630"/>
      <c r="U36" s="1631">
        <f>U33+U27</f>
        <v>0</v>
      </c>
      <c r="V36" s="1631"/>
      <c r="W36" s="1632">
        <v>3.3</v>
      </c>
      <c r="X36" s="1632"/>
      <c r="Y36" s="1632"/>
      <c r="Z36" s="1632"/>
      <c r="AA36" s="1632"/>
      <c r="AB36" s="1610">
        <f>U36*W36</f>
        <v>0</v>
      </c>
      <c r="AC36" s="1610"/>
      <c r="AD36" s="1610"/>
      <c r="AE36" s="104" t="s">
        <v>362</v>
      </c>
      <c r="AF36" s="104"/>
      <c r="AG36" s="1611" t="str">
        <f>IF(J36="","",IF(J36&gt;=0,IF(AB36:AB36&lt;=J36,"○","×"),""))</f>
        <v/>
      </c>
      <c r="AH36" s="1612"/>
      <c r="AI36" s="1613"/>
      <c r="AJ36" s="60"/>
    </row>
    <row r="37" spans="1:41" s="105" customFormat="1" ht="3.75" customHeight="1">
      <c r="B37" s="106"/>
      <c r="C37" s="107"/>
      <c r="D37" s="1614"/>
      <c r="E37" s="1614"/>
      <c r="F37" s="1614"/>
      <c r="G37" s="1614"/>
      <c r="H37" s="1614"/>
      <c r="I37" s="1614"/>
      <c r="J37" s="1614"/>
      <c r="K37" s="1614"/>
      <c r="L37" s="1614"/>
      <c r="M37" s="1614"/>
      <c r="N37" s="1614"/>
      <c r="O37" s="1614"/>
      <c r="P37" s="1614"/>
      <c r="Q37" s="1614"/>
      <c r="R37" s="1614"/>
      <c r="S37" s="1614"/>
      <c r="T37" s="1614"/>
      <c r="U37" s="1614"/>
      <c r="V37" s="1614"/>
      <c r="W37" s="1614"/>
      <c r="X37" s="1614"/>
      <c r="Y37" s="1614"/>
      <c r="Z37" s="1614"/>
      <c r="AA37" s="1614"/>
      <c r="AB37" s="1614"/>
      <c r="AC37" s="1614"/>
      <c r="AD37" s="1614"/>
      <c r="AE37" s="1614"/>
      <c r="AF37" s="1614"/>
      <c r="AG37" s="1614"/>
      <c r="AH37" s="1614"/>
      <c r="AI37" s="1614"/>
      <c r="AJ37" s="108"/>
    </row>
    <row r="38" spans="1:41" s="105" customFormat="1" ht="12" customHeight="1">
      <c r="B38" s="106"/>
      <c r="C38" s="55" t="s">
        <v>364</v>
      </c>
      <c r="E38" s="55"/>
      <c r="F38" s="55"/>
      <c r="G38" s="55"/>
      <c r="H38" s="55"/>
      <c r="I38" s="55"/>
      <c r="J38" s="55"/>
      <c r="K38" s="55"/>
      <c r="L38" s="55"/>
      <c r="M38" s="55"/>
      <c r="N38" s="55"/>
      <c r="O38" s="55"/>
      <c r="P38" s="55"/>
      <c r="Q38" s="55"/>
      <c r="R38" s="55"/>
      <c r="S38" s="55"/>
      <c r="T38" s="55"/>
      <c r="U38" s="55"/>
      <c r="V38" s="55"/>
      <c r="W38" s="109"/>
      <c r="X38" s="110" t="s">
        <v>127</v>
      </c>
      <c r="Y38" s="1615" t="s">
        <v>428</v>
      </c>
      <c r="Z38" s="1615"/>
      <c r="AA38" s="1615"/>
      <c r="AB38" s="1615"/>
      <c r="AC38" s="1615"/>
      <c r="AD38" s="1615"/>
      <c r="AE38" s="1615"/>
      <c r="AF38" s="1615"/>
      <c r="AG38" s="1615"/>
      <c r="AH38" s="1615"/>
      <c r="AI38" s="1615"/>
      <c r="AJ38" s="1616"/>
      <c r="AK38" s="106"/>
    </row>
    <row r="39" spans="1:41" s="105" customFormat="1" ht="12" customHeight="1">
      <c r="B39" s="106"/>
      <c r="C39" s="107"/>
      <c r="D39" s="55"/>
      <c r="E39" s="54" t="s">
        <v>367</v>
      </c>
      <c r="F39" s="55"/>
      <c r="G39" s="55"/>
      <c r="H39" s="72"/>
      <c r="I39" s="72"/>
      <c r="J39" s="111"/>
      <c r="K39" s="112" t="s">
        <v>365</v>
      </c>
      <c r="L39" s="55" t="s">
        <v>366</v>
      </c>
      <c r="M39" s="55"/>
      <c r="N39" s="55"/>
      <c r="Q39" s="55"/>
      <c r="R39" s="54"/>
      <c r="S39" s="54"/>
      <c r="T39" s="137"/>
      <c r="U39" s="112" t="s">
        <v>365</v>
      </c>
      <c r="V39" s="54"/>
      <c r="W39" s="109"/>
      <c r="X39" s="110"/>
      <c r="Y39" s="1615"/>
      <c r="Z39" s="1615"/>
      <c r="AA39" s="1615"/>
      <c r="AB39" s="1615"/>
      <c r="AC39" s="1615"/>
      <c r="AD39" s="1615"/>
      <c r="AE39" s="1615"/>
      <c r="AF39" s="1615"/>
      <c r="AG39" s="1615"/>
      <c r="AH39" s="1615"/>
      <c r="AI39" s="1615"/>
      <c r="AJ39" s="1616"/>
      <c r="AK39" s="106"/>
    </row>
    <row r="40" spans="1:41" s="105" customFormat="1" ht="12" customHeight="1">
      <c r="B40" s="106"/>
      <c r="C40" s="107"/>
      <c r="D40" s="55"/>
      <c r="E40" s="55" t="s">
        <v>411</v>
      </c>
      <c r="F40" s="55"/>
      <c r="G40" s="55"/>
      <c r="H40" s="72"/>
      <c r="I40" s="72"/>
      <c r="J40" s="111"/>
      <c r="K40" s="112" t="s">
        <v>140</v>
      </c>
      <c r="L40" s="54" t="s">
        <v>412</v>
      </c>
      <c r="M40" s="55"/>
      <c r="N40" s="55"/>
      <c r="Q40" s="55"/>
      <c r="R40" s="54"/>
      <c r="S40" s="54"/>
      <c r="T40" s="137"/>
      <c r="U40" s="112" t="s">
        <v>140</v>
      </c>
      <c r="V40" s="54"/>
      <c r="W40" s="109"/>
      <c r="X40" s="110" t="s">
        <v>421</v>
      </c>
      <c r="Y40" s="1603" t="s">
        <v>422</v>
      </c>
      <c r="Z40" s="1603"/>
      <c r="AA40" s="1603"/>
      <c r="AB40" s="1603"/>
      <c r="AC40" s="1603"/>
      <c r="AD40" s="1603"/>
      <c r="AE40" s="1603"/>
      <c r="AF40" s="1603"/>
      <c r="AG40" s="1603"/>
      <c r="AH40" s="1603"/>
      <c r="AI40" s="1603"/>
      <c r="AJ40" s="1604"/>
      <c r="AK40" s="106"/>
    </row>
    <row r="41" spans="1:41" s="105" customFormat="1" ht="12" customHeight="1">
      <c r="B41" s="106"/>
      <c r="C41" s="107"/>
      <c r="D41" s="55"/>
      <c r="E41" s="55" t="s">
        <v>413</v>
      </c>
      <c r="F41" s="55"/>
      <c r="G41" s="55"/>
      <c r="H41" s="72"/>
      <c r="I41" s="72"/>
      <c r="J41" s="111"/>
      <c r="K41" s="112" t="s">
        <v>140</v>
      </c>
      <c r="L41" s="55"/>
      <c r="M41" s="55"/>
      <c r="N41" s="55"/>
      <c r="Q41" s="55"/>
      <c r="R41" s="54"/>
      <c r="S41" s="54"/>
      <c r="T41" s="137"/>
      <c r="U41" s="112"/>
      <c r="V41" s="54"/>
      <c r="W41" s="109"/>
      <c r="X41" s="110"/>
      <c r="Y41" s="113"/>
      <c r="Z41" s="113"/>
      <c r="AA41" s="113"/>
      <c r="AB41" s="113"/>
      <c r="AC41" s="113"/>
      <c r="AD41" s="113"/>
      <c r="AE41" s="113"/>
      <c r="AF41" s="113"/>
      <c r="AG41" s="113"/>
      <c r="AH41" s="113"/>
      <c r="AI41" s="113"/>
      <c r="AJ41" s="114"/>
      <c r="AK41" s="106"/>
    </row>
    <row r="42" spans="1:41" s="105" customFormat="1" ht="12" customHeight="1">
      <c r="B42" s="106"/>
      <c r="C42" s="107"/>
      <c r="D42" s="54"/>
      <c r="E42" s="55"/>
      <c r="F42" s="54"/>
      <c r="G42" s="54"/>
      <c r="H42" s="54"/>
      <c r="I42" s="54"/>
      <c r="J42" s="137"/>
      <c r="K42" s="112"/>
      <c r="L42" s="54"/>
      <c r="M42" s="54"/>
      <c r="N42" s="54"/>
      <c r="Q42" s="54"/>
      <c r="R42" s="54"/>
      <c r="S42" s="54"/>
      <c r="T42" s="137"/>
      <c r="U42" s="112"/>
      <c r="V42" s="54"/>
      <c r="W42" s="109"/>
      <c r="X42" s="115"/>
      <c r="Y42" s="116"/>
      <c r="Z42" s="116"/>
      <c r="AA42" s="116"/>
      <c r="AB42" s="116"/>
      <c r="AC42" s="116"/>
      <c r="AD42" s="116"/>
      <c r="AE42" s="116"/>
      <c r="AF42" s="116"/>
      <c r="AG42" s="116"/>
      <c r="AH42" s="116"/>
      <c r="AI42" s="116"/>
      <c r="AJ42" s="117"/>
      <c r="AK42" s="106"/>
    </row>
    <row r="43" spans="1:41" s="105" customFormat="1" ht="12" customHeight="1">
      <c r="B43" s="106"/>
      <c r="C43" s="55" t="s">
        <v>417</v>
      </c>
      <c r="D43" s="54"/>
      <c r="E43" s="55"/>
      <c r="F43" s="54"/>
      <c r="G43" s="54"/>
      <c r="H43" s="54"/>
      <c r="I43" s="54"/>
      <c r="J43" s="137"/>
      <c r="K43" s="67"/>
      <c r="L43" s="54"/>
      <c r="M43" s="54"/>
      <c r="N43" s="54"/>
      <c r="O43" s="142"/>
      <c r="P43" s="142"/>
      <c r="Q43" s="54"/>
      <c r="R43" s="54"/>
      <c r="S43" s="54"/>
      <c r="T43" s="137"/>
      <c r="U43" s="67"/>
      <c r="V43" s="54"/>
      <c r="W43" s="109"/>
      <c r="X43" s="115" t="s">
        <v>127</v>
      </c>
      <c r="Y43" s="1608" t="s">
        <v>389</v>
      </c>
      <c r="Z43" s="1608"/>
      <c r="AA43" s="1608"/>
      <c r="AB43" s="1608"/>
      <c r="AC43" s="1608"/>
      <c r="AD43" s="1608"/>
      <c r="AE43" s="1608"/>
      <c r="AF43" s="1608"/>
      <c r="AG43" s="1608"/>
      <c r="AH43" s="1608"/>
      <c r="AI43" s="1608"/>
      <c r="AJ43" s="1609"/>
      <c r="AK43" s="48"/>
      <c r="AL43" s="48"/>
      <c r="AM43" s="48"/>
      <c r="AN43" s="48"/>
      <c r="AO43" s="48"/>
    </row>
    <row r="44" spans="1:41" s="105" customFormat="1" ht="12" customHeight="1">
      <c r="B44" s="106"/>
      <c r="C44" s="107"/>
      <c r="D44" s="1602" t="s">
        <v>388</v>
      </c>
      <c r="E44" s="1602"/>
      <c r="F44" s="1603" t="s">
        <v>393</v>
      </c>
      <c r="G44" s="1603"/>
      <c r="H44" s="1603"/>
      <c r="I44" s="1603"/>
      <c r="J44" s="1603"/>
      <c r="K44" s="1603"/>
      <c r="L44" s="1603"/>
      <c r="M44" s="1603"/>
      <c r="N44" s="1603"/>
      <c r="O44" s="1603"/>
      <c r="P44" s="1603"/>
      <c r="Q44" s="1603"/>
      <c r="R44" s="1603"/>
      <c r="S44" s="1603"/>
      <c r="T44" s="1603"/>
      <c r="U44" s="1603"/>
      <c r="V44" s="1603"/>
      <c r="W44" s="109"/>
      <c r="X44" s="115"/>
      <c r="Y44" s="1608"/>
      <c r="Z44" s="1608"/>
      <c r="AA44" s="1608"/>
      <c r="AB44" s="1608"/>
      <c r="AC44" s="1608"/>
      <c r="AD44" s="1608"/>
      <c r="AE44" s="1608"/>
      <c r="AF44" s="1608"/>
      <c r="AG44" s="1608"/>
      <c r="AH44" s="1608"/>
      <c r="AI44" s="1608"/>
      <c r="AJ44" s="1609"/>
    </row>
    <row r="45" spans="1:41" s="105" customFormat="1" ht="12" customHeight="1">
      <c r="B45" s="106"/>
      <c r="C45" s="107"/>
      <c r="D45" s="1602" t="s">
        <v>394</v>
      </c>
      <c r="E45" s="1602"/>
      <c r="F45" s="119" t="s">
        <v>395</v>
      </c>
      <c r="G45" s="116"/>
      <c r="H45" s="116"/>
      <c r="I45" s="116"/>
      <c r="J45" s="116"/>
      <c r="K45" s="116"/>
      <c r="L45" s="116"/>
      <c r="M45" s="116"/>
      <c r="N45" s="116"/>
      <c r="O45" s="116"/>
      <c r="P45" s="116"/>
      <c r="Q45" s="116"/>
      <c r="R45" s="116"/>
      <c r="S45" s="116"/>
      <c r="T45" s="116"/>
      <c r="U45" s="116"/>
      <c r="V45" s="116"/>
      <c r="W45" s="109"/>
      <c r="X45" s="115" t="s">
        <v>127</v>
      </c>
      <c r="Y45" s="1608" t="s">
        <v>391</v>
      </c>
      <c r="Z45" s="1608"/>
      <c r="AA45" s="1608"/>
      <c r="AB45" s="1608"/>
      <c r="AC45" s="1608"/>
      <c r="AD45" s="1608"/>
      <c r="AE45" s="1608"/>
      <c r="AF45" s="1608"/>
      <c r="AG45" s="1608"/>
      <c r="AH45" s="1608"/>
      <c r="AI45" s="1608"/>
      <c r="AJ45" s="1609"/>
    </row>
    <row r="46" spans="1:41" s="105" customFormat="1" ht="12" customHeight="1">
      <c r="B46" s="106"/>
      <c r="C46" s="107"/>
      <c r="D46" s="1602"/>
      <c r="E46" s="1602"/>
      <c r="F46" s="1603" t="s">
        <v>396</v>
      </c>
      <c r="G46" s="1603"/>
      <c r="H46" s="1603"/>
      <c r="I46" s="1603"/>
      <c r="J46" s="1603"/>
      <c r="K46" s="1603"/>
      <c r="L46" s="1603"/>
      <c r="M46" s="1603"/>
      <c r="N46" s="1603"/>
      <c r="O46" s="1603"/>
      <c r="P46" s="1603"/>
      <c r="Q46" s="1603"/>
      <c r="R46" s="1603"/>
      <c r="S46" s="1603"/>
      <c r="T46" s="1603"/>
      <c r="U46" s="1603"/>
      <c r="V46" s="1603"/>
      <c r="W46" s="109"/>
      <c r="X46" s="115"/>
      <c r="Y46" s="1608"/>
      <c r="Z46" s="1608"/>
      <c r="AA46" s="1608"/>
      <c r="AB46" s="1608"/>
      <c r="AC46" s="1608"/>
      <c r="AD46" s="1608"/>
      <c r="AE46" s="1608"/>
      <c r="AF46" s="1608"/>
      <c r="AG46" s="1608"/>
      <c r="AH46" s="1608"/>
      <c r="AI46" s="1608"/>
      <c r="AJ46" s="1609"/>
    </row>
    <row r="47" spans="1:41" s="105" customFormat="1" ht="12" customHeight="1">
      <c r="B47" s="106"/>
      <c r="C47" s="107"/>
      <c r="D47" s="1602" t="s">
        <v>397</v>
      </c>
      <c r="E47" s="1602"/>
      <c r="F47" s="1603" t="s">
        <v>398</v>
      </c>
      <c r="G47" s="1603"/>
      <c r="H47" s="1603"/>
      <c r="I47" s="1603"/>
      <c r="J47" s="1603"/>
      <c r="K47" s="1603"/>
      <c r="L47" s="1603"/>
      <c r="M47" s="1603"/>
      <c r="N47" s="1603"/>
      <c r="O47" s="1603"/>
      <c r="P47" s="1603"/>
      <c r="Q47" s="1603"/>
      <c r="R47" s="1603"/>
      <c r="S47" s="1603"/>
      <c r="T47" s="1603"/>
      <c r="U47" s="1603"/>
      <c r="V47" s="1603"/>
      <c r="W47" s="46"/>
      <c r="X47" s="50"/>
      <c r="Y47" s="1608"/>
      <c r="Z47" s="1608"/>
      <c r="AA47" s="1608"/>
      <c r="AB47" s="1608"/>
      <c r="AC47" s="1608"/>
      <c r="AD47" s="1608"/>
      <c r="AE47" s="1608"/>
      <c r="AF47" s="1608"/>
      <c r="AG47" s="1608"/>
      <c r="AH47" s="1608"/>
      <c r="AI47" s="1608"/>
      <c r="AJ47" s="1609"/>
    </row>
    <row r="48" spans="1:41" s="105" customFormat="1" ht="12" customHeight="1">
      <c r="B48" s="106"/>
      <c r="C48" s="107"/>
      <c r="D48" s="1602" t="s">
        <v>399</v>
      </c>
      <c r="E48" s="1602"/>
      <c r="F48" s="119" t="s">
        <v>400</v>
      </c>
      <c r="G48" s="119"/>
      <c r="H48" s="119"/>
      <c r="I48" s="119"/>
      <c r="J48" s="119"/>
      <c r="K48" s="119"/>
      <c r="L48" s="119"/>
      <c r="M48" s="119"/>
      <c r="N48" s="119"/>
      <c r="O48" s="119"/>
      <c r="P48" s="119"/>
      <c r="Q48" s="119"/>
      <c r="R48" s="119"/>
      <c r="S48" s="119"/>
      <c r="T48" s="119"/>
      <c r="U48" s="119"/>
      <c r="V48" s="119"/>
      <c r="W48" s="47"/>
      <c r="X48" s="51"/>
      <c r="Y48" s="47"/>
      <c r="Z48" s="47"/>
      <c r="AA48" s="116"/>
      <c r="AB48" s="116"/>
      <c r="AC48" s="116"/>
      <c r="AD48" s="116"/>
      <c r="AE48" s="116"/>
      <c r="AF48" s="116"/>
      <c r="AG48" s="116"/>
      <c r="AH48" s="116"/>
      <c r="AI48" s="116"/>
      <c r="AJ48" s="117"/>
      <c r="AK48" s="106"/>
    </row>
    <row r="49" spans="1:37" s="105" customFormat="1" ht="12" customHeight="1">
      <c r="B49" s="106"/>
      <c r="C49" s="107"/>
      <c r="D49" s="1602" t="s">
        <v>401</v>
      </c>
      <c r="E49" s="1602"/>
      <c r="F49" s="119" t="s">
        <v>402</v>
      </c>
      <c r="G49" s="143"/>
      <c r="H49" s="143"/>
      <c r="I49" s="143"/>
      <c r="J49" s="143"/>
      <c r="K49" s="143"/>
      <c r="L49" s="143"/>
      <c r="M49" s="143"/>
      <c r="N49" s="143"/>
      <c r="O49" s="143"/>
      <c r="P49" s="143"/>
      <c r="Q49" s="143"/>
      <c r="R49" s="143"/>
      <c r="S49" s="143"/>
      <c r="T49" s="143"/>
      <c r="U49" s="143"/>
      <c r="V49" s="143"/>
      <c r="W49" s="49"/>
      <c r="X49" s="52"/>
      <c r="Y49" s="49"/>
      <c r="Z49" s="49"/>
      <c r="AA49" s="116"/>
      <c r="AB49" s="116"/>
      <c r="AC49" s="116"/>
      <c r="AD49" s="116"/>
      <c r="AE49" s="116"/>
      <c r="AF49" s="116"/>
      <c r="AG49" s="116"/>
      <c r="AH49" s="116"/>
      <c r="AI49" s="116"/>
      <c r="AJ49" s="117"/>
      <c r="AK49" s="106"/>
    </row>
    <row r="50" spans="1:37" s="105" customFormat="1" ht="12" customHeight="1">
      <c r="B50" s="106"/>
      <c r="C50" s="107"/>
      <c r="D50" s="1602" t="s">
        <v>404</v>
      </c>
      <c r="E50" s="1602"/>
      <c r="F50" s="1603" t="s">
        <v>403</v>
      </c>
      <c r="G50" s="1603"/>
      <c r="H50" s="1603"/>
      <c r="I50" s="1603"/>
      <c r="J50" s="1603"/>
      <c r="K50" s="1603"/>
      <c r="L50" s="1603"/>
      <c r="M50" s="1603"/>
      <c r="N50" s="1603"/>
      <c r="O50" s="1603"/>
      <c r="P50" s="1603"/>
      <c r="Q50" s="1603"/>
      <c r="R50" s="1603"/>
      <c r="S50" s="1603"/>
      <c r="T50" s="1603"/>
      <c r="U50" s="1603"/>
      <c r="V50" s="1603"/>
      <c r="W50" s="46"/>
      <c r="X50" s="50"/>
      <c r="Y50" s="46"/>
      <c r="Z50" s="46"/>
      <c r="AA50" s="116"/>
      <c r="AB50" s="116"/>
      <c r="AC50" s="116"/>
      <c r="AD50" s="116"/>
      <c r="AE50" s="116"/>
      <c r="AF50" s="116"/>
      <c r="AG50" s="116"/>
      <c r="AH50" s="116"/>
      <c r="AI50" s="116"/>
      <c r="AJ50" s="117"/>
      <c r="AK50" s="106"/>
    </row>
    <row r="51" spans="1:37" s="105" customFormat="1" ht="12" customHeight="1">
      <c r="B51" s="106"/>
      <c r="C51" s="107"/>
      <c r="D51" s="1602" t="s">
        <v>408</v>
      </c>
      <c r="E51" s="1602"/>
      <c r="F51" s="1603" t="s">
        <v>405</v>
      </c>
      <c r="G51" s="1603"/>
      <c r="H51" s="1603"/>
      <c r="I51" s="1603"/>
      <c r="J51" s="1603"/>
      <c r="K51" s="1603"/>
      <c r="L51" s="1603"/>
      <c r="M51" s="1603"/>
      <c r="N51" s="1603"/>
      <c r="O51" s="1603"/>
      <c r="P51" s="1603"/>
      <c r="Q51" s="1603"/>
      <c r="R51" s="1603"/>
      <c r="S51" s="1603"/>
      <c r="T51" s="1603"/>
      <c r="U51" s="1603"/>
      <c r="V51" s="1603"/>
      <c r="W51" s="46"/>
      <c r="X51" s="50"/>
      <c r="Y51" s="46"/>
      <c r="Z51" s="46"/>
      <c r="AA51" s="116"/>
      <c r="AB51" s="116"/>
      <c r="AC51" s="116"/>
      <c r="AD51" s="116"/>
      <c r="AE51" s="116"/>
      <c r="AF51" s="116"/>
      <c r="AG51" s="116"/>
      <c r="AH51" s="116"/>
      <c r="AI51" s="116"/>
      <c r="AJ51" s="117"/>
      <c r="AK51" s="106"/>
    </row>
    <row r="52" spans="1:37" s="105" customFormat="1" ht="12" customHeight="1">
      <c r="B52" s="106"/>
      <c r="C52" s="107"/>
      <c r="D52" s="1601" t="s">
        <v>409</v>
      </c>
      <c r="E52" s="1601"/>
      <c r="F52" s="118" t="s">
        <v>406</v>
      </c>
      <c r="G52" s="54"/>
      <c r="H52" s="54"/>
      <c r="I52" s="54"/>
      <c r="J52" s="137"/>
      <c r="K52" s="67"/>
      <c r="L52" s="54"/>
      <c r="M52" s="54"/>
      <c r="N52" s="54"/>
      <c r="O52" s="142"/>
      <c r="P52" s="142"/>
      <c r="Q52" s="54"/>
      <c r="R52" s="54"/>
      <c r="S52" s="54"/>
      <c r="T52" s="137"/>
      <c r="U52" s="67"/>
      <c r="V52" s="54"/>
      <c r="W52" s="109"/>
      <c r="X52" s="115"/>
      <c r="Y52" s="116"/>
      <c r="Z52" s="116"/>
      <c r="AA52" s="116"/>
      <c r="AB52" s="116"/>
      <c r="AC52" s="116"/>
      <c r="AD52" s="116"/>
      <c r="AE52" s="116"/>
      <c r="AF52" s="116"/>
      <c r="AG52" s="116"/>
      <c r="AH52" s="116"/>
      <c r="AI52" s="116"/>
      <c r="AJ52" s="117"/>
      <c r="AK52" s="106"/>
    </row>
    <row r="53" spans="1:37" s="105" customFormat="1" ht="12" customHeight="1">
      <c r="B53" s="106"/>
      <c r="C53" s="107"/>
      <c r="D53" s="1602" t="s">
        <v>410</v>
      </c>
      <c r="E53" s="1602"/>
      <c r="F53" s="1603" t="s">
        <v>407</v>
      </c>
      <c r="G53" s="1603"/>
      <c r="H53" s="1603"/>
      <c r="I53" s="1603"/>
      <c r="J53" s="1603"/>
      <c r="K53" s="1603"/>
      <c r="L53" s="1603"/>
      <c r="M53" s="1603"/>
      <c r="N53" s="1603"/>
      <c r="O53" s="1603"/>
      <c r="P53" s="1603"/>
      <c r="Q53" s="1603"/>
      <c r="R53" s="1603"/>
      <c r="S53" s="1603"/>
      <c r="T53" s="1603"/>
      <c r="U53" s="1603"/>
      <c r="V53" s="1603"/>
      <c r="W53" s="109"/>
      <c r="X53" s="115"/>
      <c r="Y53" s="116"/>
      <c r="Z53" s="116"/>
      <c r="AA53" s="116"/>
      <c r="AB53" s="116"/>
      <c r="AC53" s="116"/>
      <c r="AD53" s="116"/>
      <c r="AE53" s="116"/>
      <c r="AF53" s="116"/>
      <c r="AG53" s="116"/>
      <c r="AH53" s="116"/>
      <c r="AI53" s="116"/>
      <c r="AJ53" s="117"/>
      <c r="AK53" s="106"/>
    </row>
    <row r="54" spans="1:37" s="105" customFormat="1" ht="12" customHeight="1">
      <c r="B54" s="106"/>
      <c r="C54" s="107"/>
      <c r="D54" s="133"/>
      <c r="E54" s="133"/>
      <c r="F54" s="46"/>
      <c r="G54" s="46"/>
      <c r="H54" s="46"/>
      <c r="I54" s="46"/>
      <c r="J54" s="46"/>
      <c r="K54" s="46"/>
      <c r="L54" s="46"/>
      <c r="M54" s="46"/>
      <c r="N54" s="46"/>
      <c r="O54" s="46"/>
      <c r="P54" s="46"/>
      <c r="Q54" s="46"/>
      <c r="R54" s="46"/>
      <c r="S54" s="46"/>
      <c r="T54" s="46"/>
      <c r="U54" s="46"/>
      <c r="V54" s="46"/>
      <c r="W54" s="109"/>
      <c r="X54" s="115"/>
      <c r="Y54" s="116"/>
      <c r="Z54" s="116"/>
      <c r="AA54" s="116"/>
      <c r="AB54" s="116"/>
      <c r="AC54" s="116"/>
      <c r="AD54" s="116"/>
      <c r="AE54" s="116"/>
      <c r="AF54" s="116"/>
      <c r="AG54" s="116"/>
      <c r="AH54" s="116"/>
      <c r="AI54" s="116"/>
      <c r="AJ54" s="117"/>
      <c r="AK54" s="106"/>
    </row>
    <row r="55" spans="1:37" s="105" customFormat="1" ht="6" customHeight="1">
      <c r="B55" s="106"/>
      <c r="C55" s="107"/>
      <c r="D55" s="54"/>
      <c r="E55" s="55"/>
      <c r="F55" s="54"/>
      <c r="G55" s="54"/>
      <c r="H55" s="54"/>
      <c r="I55" s="54"/>
      <c r="J55" s="137"/>
      <c r="K55" s="112"/>
      <c r="L55" s="54"/>
      <c r="M55" s="54"/>
      <c r="N55" s="54"/>
      <c r="Q55" s="54"/>
      <c r="R55" s="54"/>
      <c r="S55" s="54"/>
      <c r="T55" s="137"/>
      <c r="U55" s="112"/>
      <c r="V55" s="54"/>
      <c r="W55" s="109"/>
      <c r="X55" s="115"/>
      <c r="Y55" s="116"/>
      <c r="Z55" s="116"/>
      <c r="AA55" s="116"/>
      <c r="AB55" s="116"/>
      <c r="AC55" s="116"/>
      <c r="AD55" s="116"/>
      <c r="AE55" s="116"/>
      <c r="AF55" s="116"/>
      <c r="AG55" s="116"/>
      <c r="AH55" s="116"/>
      <c r="AI55" s="116"/>
      <c r="AJ55" s="117"/>
      <c r="AK55" s="106"/>
    </row>
    <row r="56" spans="1:37" s="105" customFormat="1" ht="12" customHeight="1">
      <c r="B56" s="106"/>
      <c r="C56" s="54" t="s">
        <v>418</v>
      </c>
      <c r="D56" s="54"/>
      <c r="E56" s="55"/>
      <c r="F56" s="55"/>
      <c r="G56" s="55"/>
      <c r="H56" s="54"/>
      <c r="I56" s="54"/>
      <c r="J56" s="137"/>
      <c r="K56" s="112"/>
      <c r="L56" s="55"/>
      <c r="M56" s="55"/>
      <c r="N56" s="55"/>
      <c r="O56" s="72"/>
      <c r="P56" s="72"/>
      <c r="Q56" s="111"/>
      <c r="R56" s="112"/>
      <c r="S56" s="55"/>
      <c r="T56" s="58"/>
      <c r="U56" s="112"/>
      <c r="V56" s="55"/>
      <c r="W56" s="109"/>
      <c r="X56" s="115" t="s">
        <v>127</v>
      </c>
      <c r="Y56" s="119" t="s">
        <v>390</v>
      </c>
      <c r="Z56" s="119"/>
      <c r="AA56" s="119"/>
      <c r="AB56" s="119"/>
      <c r="AC56" s="119"/>
      <c r="AD56" s="119"/>
      <c r="AE56" s="119"/>
      <c r="AF56" s="119"/>
      <c r="AG56" s="119"/>
      <c r="AH56" s="119"/>
      <c r="AI56" s="119"/>
      <c r="AJ56" s="120"/>
      <c r="AK56" s="106"/>
    </row>
    <row r="57" spans="1:37" s="105" customFormat="1" ht="12" customHeight="1">
      <c r="B57" s="106"/>
      <c r="C57" s="55"/>
      <c r="D57" s="55" t="s">
        <v>378</v>
      </c>
      <c r="E57" s="109"/>
      <c r="F57" s="109"/>
      <c r="G57" s="109"/>
      <c r="H57" s="109"/>
      <c r="I57" s="109"/>
      <c r="J57" s="109"/>
      <c r="K57" s="109"/>
      <c r="L57" s="109"/>
      <c r="M57" s="109"/>
      <c r="N57" s="109"/>
      <c r="O57" s="109"/>
      <c r="P57" s="109"/>
      <c r="Q57" s="72"/>
      <c r="R57" s="72"/>
      <c r="S57" s="58"/>
      <c r="T57" s="73"/>
      <c r="U57" s="73"/>
      <c r="V57" s="109"/>
      <c r="W57" s="109"/>
      <c r="X57" s="121" t="s">
        <v>127</v>
      </c>
      <c r="Y57" s="119" t="s">
        <v>392</v>
      </c>
      <c r="Z57" s="119"/>
      <c r="AA57" s="119"/>
      <c r="AB57" s="119"/>
      <c r="AC57" s="119"/>
      <c r="AD57" s="119"/>
      <c r="AE57" s="119"/>
      <c r="AF57" s="119"/>
      <c r="AG57" s="119"/>
      <c r="AH57" s="119"/>
      <c r="AI57" s="119"/>
      <c r="AJ57" s="120"/>
      <c r="AK57" s="106"/>
    </row>
    <row r="58" spans="1:37" s="105" customFormat="1" ht="12" customHeight="1">
      <c r="B58" s="106"/>
      <c r="C58" s="107"/>
      <c r="D58" s="54"/>
      <c r="F58" s="109"/>
      <c r="G58" s="109"/>
      <c r="H58" s="109"/>
      <c r="I58" s="109"/>
      <c r="J58" s="109"/>
      <c r="K58" s="109"/>
      <c r="L58" s="109"/>
      <c r="M58" s="109"/>
      <c r="N58" s="109"/>
      <c r="O58" s="109"/>
      <c r="P58" s="109"/>
      <c r="Q58" s="72"/>
      <c r="R58" s="72"/>
      <c r="S58" s="58"/>
      <c r="T58" s="73"/>
      <c r="U58" s="73"/>
      <c r="V58" s="109"/>
      <c r="W58" s="109"/>
      <c r="X58" s="122"/>
      <c r="Y58" s="119"/>
      <c r="Z58" s="119"/>
      <c r="AA58" s="119"/>
      <c r="AB58" s="119"/>
      <c r="AC58" s="119"/>
      <c r="AD58" s="119"/>
      <c r="AE58" s="119"/>
      <c r="AF58" s="119"/>
      <c r="AG58" s="119"/>
      <c r="AH58" s="119"/>
      <c r="AI58" s="119"/>
      <c r="AJ58" s="120"/>
      <c r="AK58" s="106"/>
    </row>
    <row r="59" spans="1:37" ht="12" customHeight="1">
      <c r="A59" s="55"/>
      <c r="B59" s="61"/>
      <c r="C59" s="55"/>
      <c r="D59" s="55"/>
      <c r="E59" s="55"/>
      <c r="F59" s="55"/>
      <c r="G59" s="55"/>
      <c r="H59" s="55"/>
      <c r="I59" s="55"/>
      <c r="J59" s="55"/>
      <c r="K59" s="55"/>
      <c r="L59" s="55"/>
      <c r="M59" s="55"/>
      <c r="N59" s="55"/>
      <c r="O59" s="55"/>
      <c r="P59" s="55"/>
      <c r="Q59" s="58"/>
      <c r="R59" s="58"/>
      <c r="S59" s="55"/>
      <c r="T59" s="58"/>
      <c r="U59" s="58"/>
      <c r="V59" s="55"/>
      <c r="W59" s="55"/>
      <c r="X59" s="123"/>
      <c r="Y59" s="119"/>
      <c r="Z59" s="119"/>
      <c r="AA59" s="119"/>
      <c r="AB59" s="119"/>
      <c r="AC59" s="119"/>
      <c r="AD59" s="119"/>
      <c r="AE59" s="119"/>
      <c r="AF59" s="119"/>
      <c r="AG59" s="119"/>
      <c r="AH59" s="119"/>
      <c r="AI59" s="119"/>
      <c r="AJ59" s="120"/>
      <c r="AK59" s="66"/>
    </row>
    <row r="60" spans="1:37" ht="6.75" customHeight="1">
      <c r="A60" s="55"/>
      <c r="B60" s="61"/>
      <c r="C60" s="55"/>
      <c r="D60" s="55"/>
      <c r="E60" s="55"/>
      <c r="F60" s="55"/>
      <c r="G60" s="55"/>
      <c r="H60" s="55"/>
      <c r="I60" s="55"/>
      <c r="J60" s="55"/>
      <c r="K60" s="55"/>
      <c r="L60" s="55"/>
      <c r="M60" s="55"/>
      <c r="N60" s="55"/>
      <c r="O60" s="55"/>
      <c r="P60" s="55"/>
      <c r="Q60" s="58"/>
      <c r="R60" s="58"/>
      <c r="S60" s="55"/>
      <c r="T60" s="58"/>
      <c r="U60" s="58"/>
      <c r="V60" s="55"/>
      <c r="W60" s="55"/>
      <c r="X60" s="123"/>
      <c r="Y60" s="119"/>
      <c r="Z60" s="119"/>
      <c r="AA60" s="119"/>
      <c r="AB60" s="119"/>
      <c r="AC60" s="119"/>
      <c r="AD60" s="119"/>
      <c r="AE60" s="119"/>
      <c r="AF60" s="119"/>
      <c r="AG60" s="119"/>
      <c r="AH60" s="119"/>
      <c r="AI60" s="119"/>
      <c r="AJ60" s="120"/>
      <c r="AK60" s="66"/>
    </row>
    <row r="61" spans="1:37" ht="14.1" customHeight="1">
      <c r="A61" s="55"/>
      <c r="B61" s="61"/>
      <c r="C61" s="54" t="s">
        <v>419</v>
      </c>
      <c r="F61" s="55"/>
      <c r="G61" s="55"/>
      <c r="H61" s="55"/>
      <c r="I61" s="55"/>
      <c r="J61" s="55"/>
      <c r="K61" s="55"/>
      <c r="L61" s="55"/>
      <c r="M61" s="55"/>
      <c r="N61" s="55"/>
      <c r="O61" s="55"/>
      <c r="P61" s="55"/>
      <c r="Q61" s="72"/>
      <c r="R61" s="72"/>
      <c r="S61" s="58"/>
      <c r="T61" s="73"/>
      <c r="U61" s="73"/>
      <c r="V61" s="55"/>
      <c r="W61" s="55"/>
      <c r="X61" s="131" t="s">
        <v>127</v>
      </c>
      <c r="Y61" s="1603" t="s">
        <v>429</v>
      </c>
      <c r="Z61" s="1603"/>
      <c r="AA61" s="1603"/>
      <c r="AB61" s="1603"/>
      <c r="AC61" s="1603"/>
      <c r="AD61" s="1603"/>
      <c r="AE61" s="1603"/>
      <c r="AF61" s="1603"/>
      <c r="AG61" s="1603"/>
      <c r="AH61" s="1603"/>
      <c r="AI61" s="1603"/>
      <c r="AJ61" s="1604"/>
      <c r="AK61" s="66"/>
    </row>
    <row r="62" spans="1:37" ht="14.1" customHeight="1">
      <c r="A62" s="55"/>
      <c r="B62" s="61"/>
      <c r="C62" s="55"/>
      <c r="D62" s="55" t="s">
        <v>379</v>
      </c>
      <c r="F62" s="55"/>
      <c r="G62" s="55"/>
      <c r="H62" s="55"/>
      <c r="I62" s="55"/>
      <c r="J62" s="55"/>
      <c r="K62" s="55"/>
      <c r="L62" s="55"/>
      <c r="M62" s="55"/>
      <c r="N62" s="55"/>
      <c r="O62" s="55"/>
      <c r="P62" s="55"/>
      <c r="Q62" s="72"/>
      <c r="R62" s="72"/>
      <c r="S62" s="58"/>
      <c r="T62" s="73"/>
      <c r="U62" s="73"/>
      <c r="V62" s="55"/>
      <c r="W62" s="55"/>
      <c r="X62" s="123"/>
      <c r="Y62" s="1603"/>
      <c r="Z62" s="1603"/>
      <c r="AA62" s="1603"/>
      <c r="AB62" s="1603"/>
      <c r="AC62" s="1603"/>
      <c r="AD62" s="1603"/>
      <c r="AE62" s="1603"/>
      <c r="AF62" s="1603"/>
      <c r="AG62" s="1603"/>
      <c r="AH62" s="1603"/>
      <c r="AI62" s="1603"/>
      <c r="AJ62" s="1604"/>
      <c r="AK62" s="66"/>
    </row>
    <row r="63" spans="1:37" ht="14.1" customHeight="1">
      <c r="A63" s="55"/>
      <c r="B63" s="61"/>
      <c r="C63" s="55"/>
      <c r="D63" s="55" t="s">
        <v>380</v>
      </c>
      <c r="E63" s="124"/>
      <c r="F63" s="124"/>
      <c r="G63" s="124"/>
      <c r="H63" s="124"/>
      <c r="I63" s="124"/>
      <c r="J63" s="124"/>
      <c r="K63" s="124"/>
      <c r="L63" s="124"/>
      <c r="M63" s="124"/>
      <c r="N63" s="124"/>
      <c r="O63" s="124"/>
      <c r="P63" s="124"/>
      <c r="Q63" s="124"/>
      <c r="R63" s="124"/>
      <c r="S63" s="124"/>
      <c r="T63" s="124"/>
      <c r="U63" s="124"/>
      <c r="V63" s="124"/>
      <c r="W63" s="125"/>
      <c r="X63" s="122"/>
      <c r="Y63" s="1603"/>
      <c r="Z63" s="1603"/>
      <c r="AA63" s="1603"/>
      <c r="AB63" s="1603"/>
      <c r="AC63" s="1603"/>
      <c r="AD63" s="1603"/>
      <c r="AE63" s="1603"/>
      <c r="AF63" s="1603"/>
      <c r="AG63" s="1603"/>
      <c r="AH63" s="1603"/>
      <c r="AI63" s="1603"/>
      <c r="AJ63" s="1604"/>
      <c r="AK63" s="66"/>
    </row>
    <row r="64" spans="1:37" ht="14.1" customHeight="1">
      <c r="A64" s="55"/>
      <c r="B64" s="61"/>
      <c r="C64" s="55"/>
      <c r="D64" s="55"/>
      <c r="E64" s="124"/>
      <c r="F64" s="124"/>
      <c r="G64" s="124"/>
      <c r="H64" s="124"/>
      <c r="I64" s="124"/>
      <c r="J64" s="124"/>
      <c r="K64" s="124"/>
      <c r="L64" s="124"/>
      <c r="M64" s="124"/>
      <c r="N64" s="124"/>
      <c r="O64" s="124"/>
      <c r="P64" s="124"/>
      <c r="Q64" s="124"/>
      <c r="R64" s="124"/>
      <c r="S64" s="124"/>
      <c r="T64" s="124"/>
      <c r="U64" s="124"/>
      <c r="V64" s="124"/>
      <c r="W64" s="125"/>
      <c r="X64" s="132"/>
      <c r="Y64" s="1603"/>
      <c r="Z64" s="1603"/>
      <c r="AA64" s="1603"/>
      <c r="AB64" s="1603"/>
      <c r="AC64" s="1603"/>
      <c r="AD64" s="1603"/>
      <c r="AE64" s="1603"/>
      <c r="AF64" s="1603"/>
      <c r="AG64" s="1603"/>
      <c r="AH64" s="1603"/>
      <c r="AI64" s="1603"/>
      <c r="AJ64" s="1604"/>
      <c r="AK64" s="66"/>
    </row>
    <row r="65" spans="1:37" ht="6.95" customHeight="1">
      <c r="A65" s="55"/>
      <c r="B65" s="61"/>
      <c r="C65" s="55"/>
      <c r="D65" s="55"/>
      <c r="E65" s="55"/>
      <c r="F65" s="55"/>
      <c r="G65" s="55"/>
      <c r="H65" s="55"/>
      <c r="I65" s="55"/>
      <c r="J65" s="55"/>
      <c r="Q65" s="1607"/>
      <c r="R65" s="1607"/>
      <c r="S65" s="55"/>
      <c r="T65" s="1607"/>
      <c r="U65" s="1607"/>
      <c r="V65" s="55"/>
      <c r="W65" s="55"/>
      <c r="X65" s="63"/>
      <c r="Y65" s="1603"/>
      <c r="Z65" s="1603"/>
      <c r="AA65" s="1603"/>
      <c r="AB65" s="1603"/>
      <c r="AC65" s="1603"/>
      <c r="AD65" s="1603"/>
      <c r="AE65" s="1603"/>
      <c r="AF65" s="1603"/>
      <c r="AG65" s="1603"/>
      <c r="AH65" s="1603"/>
      <c r="AI65" s="1603"/>
      <c r="AJ65" s="1604"/>
      <c r="AK65" s="66"/>
    </row>
    <row r="66" spans="1:37" ht="6.95" customHeight="1" thickBot="1">
      <c r="A66" s="55"/>
      <c r="B66" s="126"/>
      <c r="C66" s="127"/>
      <c r="D66" s="127"/>
      <c r="E66" s="127"/>
      <c r="F66" s="127"/>
      <c r="G66" s="127"/>
      <c r="H66" s="127"/>
      <c r="I66" s="127"/>
      <c r="J66" s="127"/>
      <c r="K66" s="128"/>
      <c r="L66" s="128"/>
      <c r="M66" s="128"/>
      <c r="N66" s="128"/>
      <c r="O66" s="128"/>
      <c r="P66" s="128"/>
      <c r="Q66" s="129"/>
      <c r="R66" s="129"/>
      <c r="S66" s="127"/>
      <c r="T66" s="129"/>
      <c r="U66" s="129"/>
      <c r="V66" s="127"/>
      <c r="W66" s="127"/>
      <c r="X66" s="130"/>
      <c r="Y66" s="1605"/>
      <c r="Z66" s="1605"/>
      <c r="AA66" s="1605"/>
      <c r="AB66" s="1605"/>
      <c r="AC66" s="1605"/>
      <c r="AD66" s="1605"/>
      <c r="AE66" s="1605"/>
      <c r="AF66" s="1605"/>
      <c r="AG66" s="1605"/>
      <c r="AH66" s="1605"/>
      <c r="AI66" s="1605"/>
      <c r="AJ66" s="1606"/>
      <c r="AK66" s="66"/>
    </row>
    <row r="67" spans="1:37">
      <c r="Y67" s="82"/>
      <c r="Z67" s="82"/>
      <c r="AA67" s="82"/>
      <c r="AB67" s="82"/>
      <c r="AC67" s="82"/>
      <c r="AD67" s="82"/>
      <c r="AE67" s="82"/>
      <c r="AF67" s="82"/>
      <c r="AG67" s="82"/>
      <c r="AH67" s="82"/>
      <c r="AI67" s="82"/>
    </row>
    <row r="68" spans="1:37">
      <c r="AD68" s="82"/>
      <c r="AE68" s="82"/>
      <c r="AF68" s="82"/>
      <c r="AG68" s="82"/>
      <c r="AH68" s="82"/>
      <c r="AI68" s="82"/>
    </row>
  </sheetData>
  <mergeCells count="178">
    <mergeCell ref="B1:AJ1"/>
    <mergeCell ref="B3:W3"/>
    <mergeCell ref="X3:AJ3"/>
    <mergeCell ref="Y6:Z6"/>
    <mergeCell ref="AB6:AC6"/>
    <mergeCell ref="AE6:AF6"/>
    <mergeCell ref="D8:F8"/>
    <mergeCell ref="D9:F10"/>
    <mergeCell ref="G9:I10"/>
    <mergeCell ref="J9:L10"/>
    <mergeCell ref="M9:O10"/>
    <mergeCell ref="P9:R10"/>
    <mergeCell ref="S9:U10"/>
    <mergeCell ref="D7:F7"/>
    <mergeCell ref="G7:I8"/>
    <mergeCell ref="J7:L8"/>
    <mergeCell ref="M7:O8"/>
    <mergeCell ref="P7:R8"/>
    <mergeCell ref="S7:U8"/>
    <mergeCell ref="V9:X10"/>
    <mergeCell ref="Y9:AA10"/>
    <mergeCell ref="AB9:AF9"/>
    <mergeCell ref="AG9:AI9"/>
    <mergeCell ref="AB10:AF10"/>
    <mergeCell ref="AG10:AI10"/>
    <mergeCell ref="V7:X8"/>
    <mergeCell ref="Y7:AA8"/>
    <mergeCell ref="AB7:AI8"/>
    <mergeCell ref="V11:X11"/>
    <mergeCell ref="Y11:AA11"/>
    <mergeCell ref="AB11:AE12"/>
    <mergeCell ref="AG11:AI11"/>
    <mergeCell ref="D12:F12"/>
    <mergeCell ref="G12:I12"/>
    <mergeCell ref="J12:L12"/>
    <mergeCell ref="M12:O12"/>
    <mergeCell ref="P12:R12"/>
    <mergeCell ref="S12:U12"/>
    <mergeCell ref="D11:F11"/>
    <mergeCell ref="G11:I11"/>
    <mergeCell ref="J11:L11"/>
    <mergeCell ref="M11:O11"/>
    <mergeCell ref="P11:R11"/>
    <mergeCell ref="S11:U11"/>
    <mergeCell ref="Q17:R17"/>
    <mergeCell ref="T17:U17"/>
    <mergeCell ref="D22:G22"/>
    <mergeCell ref="H22:I22"/>
    <mergeCell ref="J22:K22"/>
    <mergeCell ref="M22:AF22"/>
    <mergeCell ref="V12:X12"/>
    <mergeCell ref="Y12:AA12"/>
    <mergeCell ref="AG12:AI12"/>
    <mergeCell ref="Y13:AI16"/>
    <mergeCell ref="Q15:R15"/>
    <mergeCell ref="T15:U15"/>
    <mergeCell ref="AG22:AI22"/>
    <mergeCell ref="D23:D29"/>
    <mergeCell ref="E23:G25"/>
    <mergeCell ref="H23:I25"/>
    <mergeCell ref="J23:K25"/>
    <mergeCell ref="L23:T23"/>
    <mergeCell ref="U23:V23"/>
    <mergeCell ref="W23:AA23"/>
    <mergeCell ref="AB23:AD23"/>
    <mergeCell ref="AE23:AF23"/>
    <mergeCell ref="E26:G28"/>
    <mergeCell ref="H26:I28"/>
    <mergeCell ref="J26:K28"/>
    <mergeCell ref="M26:T26"/>
    <mergeCell ref="U26:V26"/>
    <mergeCell ref="W26:AA26"/>
    <mergeCell ref="AB26:AD26"/>
    <mergeCell ref="AE26:AF26"/>
    <mergeCell ref="AE28:AF28"/>
    <mergeCell ref="AG23:AI25"/>
    <mergeCell ref="L24:T24"/>
    <mergeCell ref="U24:V24"/>
    <mergeCell ref="W24:AA24"/>
    <mergeCell ref="AB24:AD24"/>
    <mergeCell ref="AE24:AF24"/>
    <mergeCell ref="L25:T25"/>
    <mergeCell ref="U25:V25"/>
    <mergeCell ref="W25:AA25"/>
    <mergeCell ref="AB25:AD25"/>
    <mergeCell ref="AE25:AF25"/>
    <mergeCell ref="W32:AA32"/>
    <mergeCell ref="AB32:AD32"/>
    <mergeCell ref="AG32:AI32"/>
    <mergeCell ref="AG26:AI28"/>
    <mergeCell ref="M27:T27"/>
    <mergeCell ref="U27:V27"/>
    <mergeCell ref="W27:AA27"/>
    <mergeCell ref="AB27:AD27"/>
    <mergeCell ref="AE27:AF27"/>
    <mergeCell ref="M28:S28"/>
    <mergeCell ref="U28:V28"/>
    <mergeCell ref="W28:AA28"/>
    <mergeCell ref="AB28:AD28"/>
    <mergeCell ref="W31:AA31"/>
    <mergeCell ref="AB31:AD31"/>
    <mergeCell ref="W33:AA33"/>
    <mergeCell ref="AB33:AD33"/>
    <mergeCell ref="AG33:AI33"/>
    <mergeCell ref="AG29:AI29"/>
    <mergeCell ref="D30:D33"/>
    <mergeCell ref="E30:G30"/>
    <mergeCell ref="H30:I30"/>
    <mergeCell ref="J30:K30"/>
    <mergeCell ref="L30:T32"/>
    <mergeCell ref="U30:V30"/>
    <mergeCell ref="W30:AA30"/>
    <mergeCell ref="AB30:AD30"/>
    <mergeCell ref="AG30:AI30"/>
    <mergeCell ref="E29:G29"/>
    <mergeCell ref="H29:I29"/>
    <mergeCell ref="J29:K29"/>
    <mergeCell ref="U29:V29"/>
    <mergeCell ref="W29:AA29"/>
    <mergeCell ref="AB29:AD29"/>
    <mergeCell ref="AG31:AI31"/>
    <mergeCell ref="E32:G32"/>
    <mergeCell ref="H32:I32"/>
    <mergeCell ref="E33:G33"/>
    <mergeCell ref="H33:I33"/>
    <mergeCell ref="J33:K33"/>
    <mergeCell ref="N33:R33"/>
    <mergeCell ref="S33:T33"/>
    <mergeCell ref="U33:V33"/>
    <mergeCell ref="E31:G31"/>
    <mergeCell ref="H31:I31"/>
    <mergeCell ref="J31:K31"/>
    <mergeCell ref="U31:V31"/>
    <mergeCell ref="J32:K32"/>
    <mergeCell ref="U32:V32"/>
    <mergeCell ref="AG34:AI34"/>
    <mergeCell ref="D35:G35"/>
    <mergeCell ref="H35:I35"/>
    <mergeCell ref="J35:K35"/>
    <mergeCell ref="AG35:AI35"/>
    <mergeCell ref="D36:I36"/>
    <mergeCell ref="J36:K36"/>
    <mergeCell ref="L36:T36"/>
    <mergeCell ref="U36:V36"/>
    <mergeCell ref="W36:AA36"/>
    <mergeCell ref="D34:G34"/>
    <mergeCell ref="H34:I34"/>
    <mergeCell ref="J34:K34"/>
    <mergeCell ref="L34:T34"/>
    <mergeCell ref="U34:V34"/>
    <mergeCell ref="W34:AA34"/>
    <mergeCell ref="AB34:AD34"/>
    <mergeCell ref="D45:E45"/>
    <mergeCell ref="Y45:AJ47"/>
    <mergeCell ref="D46:E46"/>
    <mergeCell ref="F46:V46"/>
    <mergeCell ref="D47:E47"/>
    <mergeCell ref="F47:V47"/>
    <mergeCell ref="AB36:AD36"/>
    <mergeCell ref="AG36:AI36"/>
    <mergeCell ref="D37:AI37"/>
    <mergeCell ref="Y38:AJ39"/>
    <mergeCell ref="Y40:AJ40"/>
    <mergeCell ref="Y43:AJ44"/>
    <mergeCell ref="D44:E44"/>
    <mergeCell ref="F44:V44"/>
    <mergeCell ref="D52:E52"/>
    <mergeCell ref="D53:E53"/>
    <mergeCell ref="F53:V53"/>
    <mergeCell ref="Y61:AJ66"/>
    <mergeCell ref="Q65:R65"/>
    <mergeCell ref="T65:U65"/>
    <mergeCell ref="D48:E48"/>
    <mergeCell ref="D49:E49"/>
    <mergeCell ref="D50:E50"/>
    <mergeCell ref="F50:V50"/>
    <mergeCell ref="D51:E51"/>
    <mergeCell ref="F51:V51"/>
  </mergeCells>
  <phoneticPr fontId="4"/>
  <printOptions horizontalCentered="1"/>
  <pageMargins left="0.70866141732283472" right="0.31496062992125984" top="0.39370078740157483" bottom="0.31496062992125984" header="0.51181102362204722" footer="0.35433070866141736"/>
  <pageSetup paperSize="9" scale="98" orientation="portrait"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551937" r:id="rId4" name="Check Box 1">
              <controlPr defaultSize="0" autoFill="0" autoLine="0" autoPict="0">
                <anchor moveWithCells="1">
                  <from>
                    <xdr:col>15</xdr:col>
                    <xdr:colOff>123825</xdr:colOff>
                    <xdr:row>14</xdr:row>
                    <xdr:rowOff>152400</xdr:rowOff>
                  </from>
                  <to>
                    <xdr:col>18</xdr:col>
                    <xdr:colOff>133350</xdr:colOff>
                    <xdr:row>16</xdr:row>
                    <xdr:rowOff>19050</xdr:rowOff>
                  </to>
                </anchor>
              </controlPr>
            </control>
          </mc:Choice>
        </mc:AlternateContent>
        <mc:AlternateContent xmlns:mc="http://schemas.openxmlformats.org/markup-compatibility/2006">
          <mc:Choice Requires="x14">
            <control shapeId="551938" r:id="rId5" name="Check Box 2">
              <controlPr defaultSize="0" autoFill="0" autoLine="0" autoPict="0">
                <anchor moveWithCells="1">
                  <from>
                    <xdr:col>18</xdr:col>
                    <xdr:colOff>123825</xdr:colOff>
                    <xdr:row>14</xdr:row>
                    <xdr:rowOff>152400</xdr:rowOff>
                  </from>
                  <to>
                    <xdr:col>21</xdr:col>
                    <xdr:colOff>114300</xdr:colOff>
                    <xdr:row>16</xdr:row>
                    <xdr:rowOff>9525</xdr:rowOff>
                  </to>
                </anchor>
              </controlPr>
            </control>
          </mc:Choice>
        </mc:AlternateContent>
        <mc:AlternateContent xmlns:mc="http://schemas.openxmlformats.org/markup-compatibility/2006">
          <mc:Choice Requires="x14">
            <control shapeId="551939" r:id="rId6" name="Check Box 3">
              <controlPr defaultSize="0" autoFill="0" autoLine="0" autoPict="0">
                <anchor moveWithCells="1" sizeWithCells="1">
                  <from>
                    <xdr:col>6</xdr:col>
                    <xdr:colOff>180975</xdr:colOff>
                    <xdr:row>37</xdr:row>
                    <xdr:rowOff>114300</xdr:rowOff>
                  </from>
                  <to>
                    <xdr:col>8</xdr:col>
                    <xdr:colOff>57150</xdr:colOff>
                    <xdr:row>39</xdr:row>
                    <xdr:rowOff>19050</xdr:rowOff>
                  </to>
                </anchor>
              </controlPr>
            </control>
          </mc:Choice>
        </mc:AlternateContent>
        <mc:AlternateContent xmlns:mc="http://schemas.openxmlformats.org/markup-compatibility/2006">
          <mc:Choice Requires="x14">
            <control shapeId="551940" r:id="rId7" name="Check Box 4">
              <controlPr defaultSize="0" autoFill="0" autoLine="0" autoPict="0">
                <anchor moveWithCells="1" sizeWithCells="1">
                  <from>
                    <xdr:col>8</xdr:col>
                    <xdr:colOff>76200</xdr:colOff>
                    <xdr:row>37</xdr:row>
                    <xdr:rowOff>114300</xdr:rowOff>
                  </from>
                  <to>
                    <xdr:col>9</xdr:col>
                    <xdr:colOff>152400</xdr:colOff>
                    <xdr:row>39</xdr:row>
                    <xdr:rowOff>19050</xdr:rowOff>
                  </to>
                </anchor>
              </controlPr>
            </control>
          </mc:Choice>
        </mc:AlternateContent>
        <mc:AlternateContent xmlns:mc="http://schemas.openxmlformats.org/markup-compatibility/2006">
          <mc:Choice Requires="x14">
            <control shapeId="551941" r:id="rId8" name="Check Box 9">
              <controlPr defaultSize="0" autoFill="0" autoLine="0" autoPict="0">
                <anchor moveWithCells="1" sizeWithCells="1">
                  <from>
                    <xdr:col>14</xdr:col>
                    <xdr:colOff>76200</xdr:colOff>
                    <xdr:row>37</xdr:row>
                    <xdr:rowOff>133350</xdr:rowOff>
                  </from>
                  <to>
                    <xdr:col>17</xdr:col>
                    <xdr:colOff>9525</xdr:colOff>
                    <xdr:row>39</xdr:row>
                    <xdr:rowOff>38100</xdr:rowOff>
                  </to>
                </anchor>
              </controlPr>
            </control>
          </mc:Choice>
        </mc:AlternateContent>
        <mc:AlternateContent xmlns:mc="http://schemas.openxmlformats.org/markup-compatibility/2006">
          <mc:Choice Requires="x14">
            <control shapeId="551942" r:id="rId9" name="Check Box 10">
              <controlPr defaultSize="0" autoFill="0" autoLine="0" autoPict="0">
                <anchor moveWithCells="1" sizeWithCells="1">
                  <from>
                    <xdr:col>17</xdr:col>
                    <xdr:colOff>28575</xdr:colOff>
                    <xdr:row>37</xdr:row>
                    <xdr:rowOff>133350</xdr:rowOff>
                  </from>
                  <to>
                    <xdr:col>19</xdr:col>
                    <xdr:colOff>47625</xdr:colOff>
                    <xdr:row>39</xdr:row>
                    <xdr:rowOff>38100</xdr:rowOff>
                  </to>
                </anchor>
              </controlPr>
            </control>
          </mc:Choice>
        </mc:AlternateContent>
        <mc:AlternateContent xmlns:mc="http://schemas.openxmlformats.org/markup-compatibility/2006">
          <mc:Choice Requires="x14">
            <control shapeId="551943" r:id="rId10" name="Check Box 19">
              <controlPr defaultSize="0" autoFill="0" autoLine="0" autoPict="0">
                <anchor moveWithCells="1" sizeWithCells="1">
                  <from>
                    <xdr:col>14</xdr:col>
                    <xdr:colOff>76200</xdr:colOff>
                    <xdr:row>62</xdr:row>
                    <xdr:rowOff>66675</xdr:rowOff>
                  </from>
                  <to>
                    <xdr:col>17</xdr:col>
                    <xdr:colOff>76200</xdr:colOff>
                    <xdr:row>63</xdr:row>
                    <xdr:rowOff>85725</xdr:rowOff>
                  </to>
                </anchor>
              </controlPr>
            </control>
          </mc:Choice>
        </mc:AlternateContent>
        <mc:AlternateContent xmlns:mc="http://schemas.openxmlformats.org/markup-compatibility/2006">
          <mc:Choice Requires="x14">
            <control shapeId="551944" r:id="rId11" name="Check Box 20">
              <controlPr defaultSize="0" autoFill="0" autoLine="0" autoPict="0">
                <anchor moveWithCells="1" sizeWithCells="1">
                  <from>
                    <xdr:col>17</xdr:col>
                    <xdr:colOff>66675</xdr:colOff>
                    <xdr:row>62</xdr:row>
                    <xdr:rowOff>66675</xdr:rowOff>
                  </from>
                  <to>
                    <xdr:col>20</xdr:col>
                    <xdr:colOff>66675</xdr:colOff>
                    <xdr:row>63</xdr:row>
                    <xdr:rowOff>76200</xdr:rowOff>
                  </to>
                </anchor>
              </controlPr>
            </control>
          </mc:Choice>
        </mc:AlternateContent>
        <mc:AlternateContent xmlns:mc="http://schemas.openxmlformats.org/markup-compatibility/2006">
          <mc:Choice Requires="x14">
            <control shapeId="551945" r:id="rId12" name="Check Box 17">
              <controlPr defaultSize="0" autoFill="0" autoLine="0" autoPict="0">
                <anchor moveWithCells="1" sizeWithCells="1">
                  <from>
                    <xdr:col>11</xdr:col>
                    <xdr:colOff>95250</xdr:colOff>
                    <xdr:row>57</xdr:row>
                    <xdr:rowOff>104775</xdr:rowOff>
                  </from>
                  <to>
                    <xdr:col>14</xdr:col>
                    <xdr:colOff>47625</xdr:colOff>
                    <xdr:row>58</xdr:row>
                    <xdr:rowOff>123825</xdr:rowOff>
                  </to>
                </anchor>
              </controlPr>
            </control>
          </mc:Choice>
        </mc:AlternateContent>
        <mc:AlternateContent xmlns:mc="http://schemas.openxmlformats.org/markup-compatibility/2006">
          <mc:Choice Requires="x14">
            <control shapeId="551946" r:id="rId13" name="Check Box 18">
              <controlPr defaultSize="0" autoFill="0" autoLine="0" autoPict="0">
                <anchor moveWithCells="1" sizeWithCells="1">
                  <from>
                    <xdr:col>14</xdr:col>
                    <xdr:colOff>38100</xdr:colOff>
                    <xdr:row>57</xdr:row>
                    <xdr:rowOff>104775</xdr:rowOff>
                  </from>
                  <to>
                    <xdr:col>17</xdr:col>
                    <xdr:colOff>38100</xdr:colOff>
                    <xdr:row>58</xdr:row>
                    <xdr:rowOff>114300</xdr:rowOff>
                  </to>
                </anchor>
              </controlPr>
            </control>
          </mc:Choice>
        </mc:AlternateContent>
        <mc:AlternateContent xmlns:mc="http://schemas.openxmlformats.org/markup-compatibility/2006">
          <mc:Choice Requires="x14">
            <control shapeId="551947" r:id="rId14" name="Check Box 25">
              <controlPr defaultSize="0" autoFill="0" autoLine="0" autoPict="0">
                <anchor moveWithCells="1" sizeWithCells="1">
                  <from>
                    <xdr:col>17</xdr:col>
                    <xdr:colOff>104775</xdr:colOff>
                    <xdr:row>57</xdr:row>
                    <xdr:rowOff>95250</xdr:rowOff>
                  </from>
                  <to>
                    <xdr:col>22</xdr:col>
                    <xdr:colOff>0</xdr:colOff>
                    <xdr:row>59</xdr:row>
                    <xdr:rowOff>0</xdr:rowOff>
                  </to>
                </anchor>
              </controlPr>
            </control>
          </mc:Choice>
        </mc:AlternateContent>
        <mc:AlternateContent xmlns:mc="http://schemas.openxmlformats.org/markup-compatibility/2006">
          <mc:Choice Requires="x14">
            <control shapeId="551948" r:id="rId15" name="Check Box 34">
              <controlPr defaultSize="0" autoFill="0" autoLine="0" autoPict="0">
                <anchor moveWithCells="1" sizeWithCells="1">
                  <from>
                    <xdr:col>6</xdr:col>
                    <xdr:colOff>180975</xdr:colOff>
                    <xdr:row>38</xdr:row>
                    <xdr:rowOff>142875</xdr:rowOff>
                  </from>
                  <to>
                    <xdr:col>8</xdr:col>
                    <xdr:colOff>57150</xdr:colOff>
                    <xdr:row>40</xdr:row>
                    <xdr:rowOff>47625</xdr:rowOff>
                  </to>
                </anchor>
              </controlPr>
            </control>
          </mc:Choice>
        </mc:AlternateContent>
        <mc:AlternateContent xmlns:mc="http://schemas.openxmlformats.org/markup-compatibility/2006">
          <mc:Choice Requires="x14">
            <control shapeId="551949" r:id="rId16" name="Check Box 35">
              <controlPr defaultSize="0" autoFill="0" autoLine="0" autoPict="0">
                <anchor moveWithCells="1" sizeWithCells="1">
                  <from>
                    <xdr:col>8</xdr:col>
                    <xdr:colOff>76200</xdr:colOff>
                    <xdr:row>38</xdr:row>
                    <xdr:rowOff>142875</xdr:rowOff>
                  </from>
                  <to>
                    <xdr:col>9</xdr:col>
                    <xdr:colOff>152400</xdr:colOff>
                    <xdr:row>40</xdr:row>
                    <xdr:rowOff>47625</xdr:rowOff>
                  </to>
                </anchor>
              </controlPr>
            </control>
          </mc:Choice>
        </mc:AlternateContent>
        <mc:AlternateContent xmlns:mc="http://schemas.openxmlformats.org/markup-compatibility/2006">
          <mc:Choice Requires="x14">
            <control shapeId="551950" r:id="rId17" name="Check Box 37">
              <controlPr defaultSize="0" autoFill="0" autoLine="0" autoPict="0">
                <anchor moveWithCells="1" sizeWithCells="1">
                  <from>
                    <xdr:col>6</xdr:col>
                    <xdr:colOff>180975</xdr:colOff>
                    <xdr:row>40</xdr:row>
                    <xdr:rowOff>19050</xdr:rowOff>
                  </from>
                  <to>
                    <xdr:col>8</xdr:col>
                    <xdr:colOff>57150</xdr:colOff>
                    <xdr:row>41</xdr:row>
                    <xdr:rowOff>76200</xdr:rowOff>
                  </to>
                </anchor>
              </controlPr>
            </control>
          </mc:Choice>
        </mc:AlternateContent>
        <mc:AlternateContent xmlns:mc="http://schemas.openxmlformats.org/markup-compatibility/2006">
          <mc:Choice Requires="x14">
            <control shapeId="551951" r:id="rId18" name="Check Box 38">
              <controlPr defaultSize="0" autoFill="0" autoLine="0" autoPict="0">
                <anchor moveWithCells="1" sizeWithCells="1">
                  <from>
                    <xdr:col>8</xdr:col>
                    <xdr:colOff>76200</xdr:colOff>
                    <xdr:row>40</xdr:row>
                    <xdr:rowOff>19050</xdr:rowOff>
                  </from>
                  <to>
                    <xdr:col>9</xdr:col>
                    <xdr:colOff>152400</xdr:colOff>
                    <xdr:row>41</xdr:row>
                    <xdr:rowOff>76200</xdr:rowOff>
                  </to>
                </anchor>
              </controlPr>
            </control>
          </mc:Choice>
        </mc:AlternateContent>
        <mc:AlternateContent xmlns:mc="http://schemas.openxmlformats.org/markup-compatibility/2006">
          <mc:Choice Requires="x14">
            <control shapeId="551952" r:id="rId19" name="Check Box 41">
              <controlPr defaultSize="0" autoFill="0" autoLine="0" autoPict="0">
                <anchor moveWithCells="1" sizeWithCells="1">
                  <from>
                    <xdr:col>14</xdr:col>
                    <xdr:colOff>76200</xdr:colOff>
                    <xdr:row>38</xdr:row>
                    <xdr:rowOff>142875</xdr:rowOff>
                  </from>
                  <to>
                    <xdr:col>17</xdr:col>
                    <xdr:colOff>9525</xdr:colOff>
                    <xdr:row>40</xdr:row>
                    <xdr:rowOff>47625</xdr:rowOff>
                  </to>
                </anchor>
              </controlPr>
            </control>
          </mc:Choice>
        </mc:AlternateContent>
        <mc:AlternateContent xmlns:mc="http://schemas.openxmlformats.org/markup-compatibility/2006">
          <mc:Choice Requires="x14">
            <control shapeId="551953" r:id="rId20" name="Check Box 42">
              <controlPr defaultSize="0" autoFill="0" autoLine="0" autoPict="0">
                <anchor moveWithCells="1" sizeWithCells="1">
                  <from>
                    <xdr:col>17</xdr:col>
                    <xdr:colOff>28575</xdr:colOff>
                    <xdr:row>38</xdr:row>
                    <xdr:rowOff>142875</xdr:rowOff>
                  </from>
                  <to>
                    <xdr:col>19</xdr:col>
                    <xdr:colOff>47625</xdr:colOff>
                    <xdr:row>40</xdr:row>
                    <xdr:rowOff>47625</xdr:rowOff>
                  </to>
                </anchor>
              </controlPr>
            </control>
          </mc:Choice>
        </mc:AlternateContent>
        <mc:AlternateContent xmlns:mc="http://schemas.openxmlformats.org/markup-compatibility/2006">
          <mc:Choice Requires="x14">
            <control shapeId="551954" r:id="rId21" name="Check Box 44">
              <controlPr defaultSize="0" autoFill="0" autoLine="0" autoPict="0">
                <anchor moveWithCells="1" sizeWithCells="1">
                  <from>
                    <xdr:col>11</xdr:col>
                    <xdr:colOff>76200</xdr:colOff>
                    <xdr:row>52</xdr:row>
                    <xdr:rowOff>66675</xdr:rowOff>
                  </from>
                  <to>
                    <xdr:col>14</xdr:col>
                    <xdr:colOff>28575</xdr:colOff>
                    <xdr:row>53</xdr:row>
                    <xdr:rowOff>85725</xdr:rowOff>
                  </to>
                </anchor>
              </controlPr>
            </control>
          </mc:Choice>
        </mc:AlternateContent>
        <mc:AlternateContent xmlns:mc="http://schemas.openxmlformats.org/markup-compatibility/2006">
          <mc:Choice Requires="x14">
            <control shapeId="551955" r:id="rId22" name="Check Box 45">
              <controlPr defaultSize="0" autoFill="0" autoLine="0" autoPict="0">
                <anchor moveWithCells="1" sizeWithCells="1">
                  <from>
                    <xdr:col>14</xdr:col>
                    <xdr:colOff>19050</xdr:colOff>
                    <xdr:row>52</xdr:row>
                    <xdr:rowOff>66675</xdr:rowOff>
                  </from>
                  <to>
                    <xdr:col>17</xdr:col>
                    <xdr:colOff>28575</xdr:colOff>
                    <xdr:row>53</xdr:row>
                    <xdr:rowOff>76200</xdr:rowOff>
                  </to>
                </anchor>
              </controlPr>
            </control>
          </mc:Choice>
        </mc:AlternateContent>
        <mc:AlternateContent xmlns:mc="http://schemas.openxmlformats.org/markup-compatibility/2006">
          <mc:Choice Requires="x14">
            <control shapeId="551956" r:id="rId23" name="Check Box 46">
              <controlPr defaultSize="0" autoFill="0" autoLine="0" autoPict="0">
                <anchor moveWithCells="1" sizeWithCells="1">
                  <from>
                    <xdr:col>17</xdr:col>
                    <xdr:colOff>85725</xdr:colOff>
                    <xdr:row>52</xdr:row>
                    <xdr:rowOff>57150</xdr:rowOff>
                  </from>
                  <to>
                    <xdr:col>21</xdr:col>
                    <xdr:colOff>161925</xdr:colOff>
                    <xdr:row>53</xdr:row>
                    <xdr:rowOff>114300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A4684C-C4B4-4EE0-8399-D61ABC89413C}">
  <sheetPr>
    <tabColor rgb="FFFFCCFF"/>
  </sheetPr>
  <dimension ref="A1:Q21"/>
  <sheetViews>
    <sheetView showGridLines="0" view="pageBreakPreview" zoomScaleNormal="100" zoomScaleSheetLayoutView="100" workbookViewId="0"/>
  </sheetViews>
  <sheetFormatPr defaultRowHeight="24" customHeight="1"/>
  <cols>
    <col min="1" max="1" width="3.375" style="636" customWidth="1"/>
    <col min="2" max="4" width="4.5" style="636" customWidth="1"/>
    <col min="5" max="6" width="9" style="636"/>
    <col min="7" max="8" width="9" style="636" customWidth="1"/>
    <col min="9" max="9" width="9" style="636"/>
    <col min="10" max="10" width="9" style="636" customWidth="1"/>
    <col min="11" max="12" width="9" style="636"/>
    <col min="13" max="13" width="0.875" style="636" customWidth="1"/>
    <col min="14" max="16384" width="9" style="636"/>
  </cols>
  <sheetData>
    <row r="1" spans="1:12" ht="24" customHeight="1">
      <c r="K1" s="1828" t="s">
        <v>919</v>
      </c>
      <c r="L1" s="1828"/>
    </row>
    <row r="2" spans="1:12" ht="24" customHeight="1">
      <c r="A2" s="1829" t="s">
        <v>1193</v>
      </c>
      <c r="B2" s="1829"/>
      <c r="C2" s="1829"/>
      <c r="D2" s="1829"/>
      <c r="E2" s="1829"/>
      <c r="F2" s="1829"/>
      <c r="G2" s="1829"/>
      <c r="H2" s="1829"/>
      <c r="I2" s="1829"/>
      <c r="J2" s="1829"/>
      <c r="K2" s="1829"/>
      <c r="L2" s="1829"/>
    </row>
    <row r="3" spans="1:12" ht="20.100000000000001" customHeight="1">
      <c r="G3" s="637"/>
      <c r="H3" s="637"/>
    </row>
    <row r="4" spans="1:12" ht="24" customHeight="1">
      <c r="A4" s="638">
        <v>1</v>
      </c>
      <c r="B4" s="639" t="s">
        <v>1169</v>
      </c>
      <c r="C4" s="639"/>
      <c r="D4" s="639"/>
      <c r="G4" s="637"/>
      <c r="H4" s="637"/>
    </row>
    <row r="5" spans="1:12" ht="24" customHeight="1">
      <c r="B5" s="635" t="s">
        <v>580</v>
      </c>
      <c r="C5" s="640" t="s">
        <v>1171</v>
      </c>
      <c r="D5" s="641"/>
      <c r="G5" s="637"/>
      <c r="H5" s="637"/>
    </row>
    <row r="6" spans="1:12" ht="24" customHeight="1">
      <c r="B6" s="635" t="s">
        <v>580</v>
      </c>
      <c r="C6" s="1830"/>
      <c r="D6" s="1830"/>
      <c r="E6" s="1831" t="s">
        <v>1168</v>
      </c>
      <c r="F6" s="1831"/>
      <c r="G6" s="643"/>
      <c r="H6" s="1831" t="s">
        <v>1167</v>
      </c>
      <c r="I6" s="1831"/>
    </row>
    <row r="7" spans="1:12" ht="24" customHeight="1">
      <c r="B7" s="635" t="s">
        <v>580</v>
      </c>
      <c r="C7" s="1827"/>
      <c r="D7" s="1827"/>
      <c r="E7" s="640" t="s">
        <v>1172</v>
      </c>
      <c r="F7" s="642"/>
      <c r="G7" s="637"/>
      <c r="H7" s="642"/>
      <c r="I7" s="642"/>
    </row>
    <row r="8" spans="1:12" ht="20.100000000000001" customHeight="1">
      <c r="B8" s="640"/>
      <c r="C8" s="640"/>
      <c r="D8" s="640"/>
      <c r="G8" s="637"/>
      <c r="H8" s="637"/>
    </row>
    <row r="9" spans="1:12" ht="24" customHeight="1">
      <c r="A9" s="639">
        <v>2</v>
      </c>
      <c r="B9" s="639" t="s">
        <v>1170</v>
      </c>
      <c r="C9" s="639"/>
      <c r="D9" s="639"/>
    </row>
    <row r="10" spans="1:12" ht="32.25" customHeight="1">
      <c r="B10" s="1832" t="s">
        <v>920</v>
      </c>
      <c r="C10" s="1832"/>
      <c r="D10" s="1832"/>
      <c r="E10" s="1832"/>
      <c r="F10" s="1832"/>
      <c r="G10" s="1832"/>
      <c r="H10" s="1832"/>
      <c r="I10" s="1832" t="s">
        <v>921</v>
      </c>
      <c r="J10" s="1832"/>
      <c r="K10" s="1832"/>
      <c r="L10" s="1832"/>
    </row>
    <row r="11" spans="1:12" ht="58.5" customHeight="1">
      <c r="B11" s="1833" t="s">
        <v>1723</v>
      </c>
      <c r="C11" s="1833"/>
      <c r="D11" s="1833"/>
      <c r="E11" s="1833"/>
      <c r="F11" s="1833"/>
      <c r="G11" s="1833"/>
      <c r="H11" s="1833"/>
      <c r="I11" s="1833" t="s">
        <v>925</v>
      </c>
      <c r="J11" s="1833"/>
      <c r="K11" s="1833"/>
      <c r="L11" s="1833"/>
    </row>
    <row r="12" spans="1:12" ht="58.5" customHeight="1">
      <c r="B12" s="1833" t="s">
        <v>1724</v>
      </c>
      <c r="C12" s="1833"/>
      <c r="D12" s="1833"/>
      <c r="E12" s="1833"/>
      <c r="F12" s="1833"/>
      <c r="G12" s="1833"/>
      <c r="H12" s="1833"/>
      <c r="I12" s="1833" t="s">
        <v>924</v>
      </c>
      <c r="J12" s="1834"/>
      <c r="K12" s="1834"/>
      <c r="L12" s="1834"/>
    </row>
    <row r="13" spans="1:12" ht="50.1" customHeight="1">
      <c r="B13" s="1833" t="s">
        <v>1247</v>
      </c>
      <c r="C13" s="1833"/>
      <c r="D13" s="1833"/>
      <c r="E13" s="1834"/>
      <c r="F13" s="1834"/>
      <c r="G13" s="1834"/>
      <c r="H13" s="1834"/>
      <c r="I13" s="1833" t="s">
        <v>986</v>
      </c>
      <c r="J13" s="1834"/>
      <c r="K13" s="1834"/>
      <c r="L13" s="1834"/>
    </row>
    <row r="14" spans="1:12" ht="50.1" customHeight="1">
      <c r="B14" s="1833" t="s">
        <v>1248</v>
      </c>
      <c r="C14" s="1833"/>
      <c r="D14" s="1833"/>
      <c r="E14" s="1834"/>
      <c r="F14" s="1834"/>
      <c r="G14" s="1834"/>
      <c r="H14" s="1834"/>
      <c r="I14" s="1833" t="s">
        <v>987</v>
      </c>
      <c r="J14" s="1834"/>
      <c r="K14" s="1834"/>
      <c r="L14" s="1834"/>
    </row>
    <row r="15" spans="1:12" ht="58.5" customHeight="1">
      <c r="B15" s="1833" t="s">
        <v>1249</v>
      </c>
      <c r="C15" s="1833"/>
      <c r="D15" s="1833"/>
      <c r="E15" s="1834"/>
      <c r="F15" s="1834"/>
      <c r="G15" s="1834"/>
      <c r="H15" s="1834"/>
      <c r="I15" s="1833" t="s">
        <v>927</v>
      </c>
      <c r="J15" s="1834"/>
      <c r="K15" s="1834"/>
      <c r="L15" s="1834"/>
    </row>
    <row r="16" spans="1:12" ht="69" customHeight="1">
      <c r="B16" s="1838" t="s">
        <v>1725</v>
      </c>
      <c r="C16" s="1838"/>
      <c r="D16" s="1838"/>
      <c r="E16" s="1839"/>
      <c r="F16" s="1839"/>
      <c r="G16" s="1839"/>
      <c r="H16" s="1839"/>
      <c r="I16" s="1833" t="s">
        <v>922</v>
      </c>
      <c r="J16" s="1834"/>
      <c r="K16" s="1834"/>
      <c r="L16" s="1834"/>
    </row>
    <row r="17" spans="2:17" ht="41.1" customHeight="1">
      <c r="B17" s="1818" t="s">
        <v>1726</v>
      </c>
      <c r="C17" s="1819"/>
      <c r="D17" s="1819"/>
      <c r="E17" s="1819"/>
      <c r="F17" s="1819"/>
      <c r="G17" s="1819"/>
      <c r="H17" s="1820"/>
      <c r="I17" s="1818" t="s">
        <v>930</v>
      </c>
      <c r="J17" s="1819"/>
      <c r="K17" s="1819"/>
      <c r="L17" s="1820"/>
    </row>
    <row r="18" spans="2:17" ht="27.95" customHeight="1">
      <c r="B18" s="1840" t="s">
        <v>1571</v>
      </c>
      <c r="C18" s="1841"/>
      <c r="D18" s="1841"/>
      <c r="E18" s="1841"/>
      <c r="F18" s="1841"/>
      <c r="G18" s="1841"/>
      <c r="H18" s="1842"/>
      <c r="I18" s="1821"/>
      <c r="J18" s="1822"/>
      <c r="K18" s="1822"/>
      <c r="L18" s="1823"/>
    </row>
    <row r="19" spans="2:17" ht="58.5" customHeight="1">
      <c r="B19" s="1835" t="s">
        <v>1727</v>
      </c>
      <c r="C19" s="1836"/>
      <c r="D19" s="1836"/>
      <c r="E19" s="1836"/>
      <c r="F19" s="1836"/>
      <c r="G19" s="1836"/>
      <c r="H19" s="1837"/>
      <c r="I19" s="1833" t="s">
        <v>923</v>
      </c>
      <c r="J19" s="1834"/>
      <c r="K19" s="1834"/>
      <c r="L19" s="1834"/>
      <c r="Q19" s="644"/>
    </row>
    <row r="20" spans="2:17" ht="67.5" customHeight="1">
      <c r="B20" s="1818" t="s">
        <v>1728</v>
      </c>
      <c r="C20" s="1819"/>
      <c r="D20" s="1819"/>
      <c r="E20" s="1819"/>
      <c r="F20" s="1819"/>
      <c r="G20" s="1819"/>
      <c r="H20" s="1820"/>
      <c r="I20" s="1818" t="s">
        <v>1250</v>
      </c>
      <c r="J20" s="1819"/>
      <c r="K20" s="1819"/>
      <c r="L20" s="1820"/>
      <c r="P20" s="645"/>
    </row>
    <row r="21" spans="2:17" ht="30" customHeight="1">
      <c r="B21" s="1824" t="s">
        <v>1572</v>
      </c>
      <c r="C21" s="1825"/>
      <c r="D21" s="1825"/>
      <c r="E21" s="1825"/>
      <c r="F21" s="1825"/>
      <c r="G21" s="1825"/>
      <c r="H21" s="1826"/>
      <c r="I21" s="1821"/>
      <c r="J21" s="1822"/>
      <c r="K21" s="1822"/>
      <c r="L21" s="1823"/>
      <c r="P21" s="645"/>
    </row>
  </sheetData>
  <mergeCells count="28">
    <mergeCell ref="B19:H19"/>
    <mergeCell ref="I19:L19"/>
    <mergeCell ref="B16:H16"/>
    <mergeCell ref="I16:L16"/>
    <mergeCell ref="B17:H17"/>
    <mergeCell ref="B18:H18"/>
    <mergeCell ref="I17:L18"/>
    <mergeCell ref="I13:L13"/>
    <mergeCell ref="B14:H14"/>
    <mergeCell ref="I14:L14"/>
    <mergeCell ref="B15:H15"/>
    <mergeCell ref="I15:L15"/>
    <mergeCell ref="B20:H20"/>
    <mergeCell ref="I20:L21"/>
    <mergeCell ref="B21:H21"/>
    <mergeCell ref="C7:D7"/>
    <mergeCell ref="K1:L1"/>
    <mergeCell ref="A2:L2"/>
    <mergeCell ref="C6:D6"/>
    <mergeCell ref="E6:F6"/>
    <mergeCell ref="H6:I6"/>
    <mergeCell ref="B10:H10"/>
    <mergeCell ref="I10:L10"/>
    <mergeCell ref="B11:H11"/>
    <mergeCell ref="I11:L11"/>
    <mergeCell ref="B12:H12"/>
    <mergeCell ref="I12:L12"/>
    <mergeCell ref="B13:H13"/>
  </mergeCells>
  <phoneticPr fontId="4"/>
  <hyperlinks>
    <hyperlink ref="B18" r:id="rId1" xr:uid="{DEA17798-8E24-47DE-8BAD-C82BEE3E4334}"/>
    <hyperlink ref="B21" r:id="rId2" xr:uid="{FA902EBB-0AE3-4355-965E-01F58141779B}"/>
  </hyperlinks>
  <pageMargins left="0.7" right="0.66" top="0.75" bottom="0.28000000000000003" header="0.3" footer="0.2"/>
  <pageSetup paperSize="9" orientation="portrait"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9934EB-06A7-46CF-832B-E5C6E9CDF148}">
  <sheetPr>
    <tabColor theme="7" tint="0.59999389629810485"/>
    <pageSetUpPr fitToPage="1"/>
  </sheetPr>
  <dimension ref="A1:BY73"/>
  <sheetViews>
    <sheetView showGridLines="0" showZeros="0" view="pageBreakPreview" zoomScaleNormal="100" zoomScaleSheetLayoutView="100" workbookViewId="0">
      <selection sqref="A1:AK1"/>
    </sheetView>
  </sheetViews>
  <sheetFormatPr defaultColWidth="8" defaultRowHeight="12"/>
  <cols>
    <col min="1" max="1" width="1.375" style="54" customWidth="1"/>
    <col min="2" max="37" width="2.625" style="54" customWidth="1"/>
    <col min="38" max="38" width="1.375" style="54" customWidth="1"/>
    <col min="39" max="43" width="2.625" style="54" customWidth="1"/>
    <col min="44" max="52" width="3.75" style="54" customWidth="1"/>
    <col min="53" max="16384" width="8" style="54"/>
  </cols>
  <sheetData>
    <row r="1" spans="1:63" ht="14.1" customHeight="1">
      <c r="A1" s="1780" t="s">
        <v>1255</v>
      </c>
      <c r="B1" s="1780"/>
      <c r="C1" s="1780"/>
      <c r="D1" s="1780"/>
      <c r="E1" s="1780"/>
      <c r="F1" s="1780"/>
      <c r="G1" s="1780"/>
      <c r="H1" s="1780"/>
      <c r="I1" s="1780"/>
      <c r="J1" s="1780"/>
      <c r="K1" s="1780"/>
      <c r="L1" s="1780"/>
      <c r="M1" s="1780"/>
      <c r="N1" s="1780"/>
      <c r="O1" s="1780"/>
      <c r="P1" s="1780"/>
      <c r="Q1" s="1780"/>
      <c r="R1" s="1780"/>
      <c r="S1" s="1780"/>
      <c r="T1" s="1780"/>
      <c r="U1" s="1780"/>
      <c r="V1" s="1780"/>
      <c r="W1" s="1780"/>
      <c r="X1" s="1780"/>
      <c r="Y1" s="1780"/>
      <c r="Z1" s="1780"/>
      <c r="AA1" s="1780"/>
      <c r="AB1" s="1780"/>
      <c r="AC1" s="1780"/>
      <c r="AD1" s="1780"/>
      <c r="AE1" s="1780"/>
      <c r="AF1" s="1780"/>
      <c r="AG1" s="1780"/>
      <c r="AH1" s="1780"/>
      <c r="AI1" s="1780"/>
      <c r="AJ1" s="1780"/>
      <c r="AK1" s="1780"/>
      <c r="AM1" s="646"/>
      <c r="AN1" s="646"/>
      <c r="AO1" s="646"/>
      <c r="AP1" s="646"/>
      <c r="AQ1" s="646"/>
    </row>
    <row r="2" spans="1:63" ht="5.0999999999999996" customHeight="1" thickBot="1">
      <c r="AK2" s="128"/>
    </row>
    <row r="3" spans="1:63" ht="14.1" customHeight="1">
      <c r="B3" s="1782" t="s">
        <v>346</v>
      </c>
      <c r="C3" s="1783"/>
      <c r="D3" s="1783"/>
      <c r="E3" s="1783"/>
      <c r="F3" s="1783"/>
      <c r="G3" s="1783"/>
      <c r="H3" s="1783"/>
      <c r="I3" s="1783"/>
      <c r="J3" s="1783"/>
      <c r="K3" s="1783"/>
      <c r="L3" s="1783"/>
      <c r="M3" s="1783"/>
      <c r="N3" s="1783"/>
      <c r="O3" s="1783"/>
      <c r="P3" s="1783"/>
      <c r="Q3" s="1783"/>
      <c r="R3" s="1783"/>
      <c r="S3" s="1783"/>
      <c r="T3" s="1783"/>
      <c r="U3" s="1783"/>
      <c r="V3" s="1783"/>
      <c r="W3" s="1783"/>
      <c r="X3" s="1783"/>
      <c r="Y3" s="1783"/>
      <c r="Z3" s="1783"/>
      <c r="AA3" s="1868" t="s">
        <v>119</v>
      </c>
      <c r="AB3" s="1783"/>
      <c r="AC3" s="1783"/>
      <c r="AD3" s="1783"/>
      <c r="AE3" s="1783"/>
      <c r="AF3" s="1783"/>
      <c r="AG3" s="1783"/>
      <c r="AH3" s="1783"/>
      <c r="AI3" s="1783"/>
      <c r="AJ3" s="1783"/>
      <c r="AK3" s="1869"/>
    </row>
    <row r="4" spans="1:63" ht="14.1" customHeight="1">
      <c r="A4" s="55"/>
      <c r="B4" s="647">
        <v>1</v>
      </c>
      <c r="C4" s="1870" t="s">
        <v>440</v>
      </c>
      <c r="D4" s="1870"/>
      <c r="E4" s="1870"/>
      <c r="F4" s="1870"/>
      <c r="G4" s="1870"/>
      <c r="H4" s="1870"/>
      <c r="I4" s="1870"/>
      <c r="J4" s="1870"/>
      <c r="K4" s="1870"/>
      <c r="L4" s="1870"/>
      <c r="M4" s="1870"/>
      <c r="N4" s="1870"/>
      <c r="O4" s="1870"/>
      <c r="P4" s="1870"/>
      <c r="Q4" s="1870"/>
      <c r="R4" s="1870"/>
      <c r="S4" s="1870"/>
      <c r="T4" s="1870"/>
      <c r="U4" s="1870"/>
      <c r="V4" s="1870"/>
      <c r="W4" s="1870"/>
      <c r="X4" s="1870"/>
      <c r="Y4" s="1870"/>
      <c r="Z4" s="648"/>
      <c r="AA4" s="649"/>
      <c r="AB4" s="649"/>
      <c r="AC4" s="649"/>
      <c r="AD4" s="649"/>
      <c r="AE4" s="649"/>
      <c r="AF4" s="649"/>
      <c r="AG4" s="649"/>
      <c r="AH4" s="649"/>
      <c r="AI4" s="649"/>
      <c r="AJ4" s="649"/>
      <c r="AK4" s="60"/>
    </row>
    <row r="5" spans="1:63" ht="5.0999999999999996" customHeight="1">
      <c r="A5" s="55"/>
      <c r="B5" s="61"/>
      <c r="C5" s="55"/>
      <c r="D5" s="55"/>
      <c r="E5" s="55"/>
      <c r="F5" s="55"/>
      <c r="G5" s="55"/>
      <c r="H5" s="55"/>
      <c r="I5" s="55"/>
      <c r="J5" s="55"/>
      <c r="K5" s="55"/>
      <c r="L5" s="55"/>
      <c r="M5" s="55"/>
      <c r="N5" s="55"/>
      <c r="O5" s="55"/>
      <c r="P5" s="55"/>
      <c r="Q5" s="55"/>
      <c r="R5" s="58"/>
      <c r="S5" s="58"/>
      <c r="T5" s="55"/>
      <c r="U5" s="58"/>
      <c r="V5" s="58"/>
      <c r="Y5" s="571"/>
      <c r="Z5" s="62"/>
      <c r="AB5" s="619"/>
      <c r="AC5" s="619"/>
      <c r="AD5" s="619"/>
      <c r="AE5" s="619"/>
      <c r="AF5" s="619"/>
      <c r="AG5" s="619"/>
      <c r="AH5" s="619"/>
      <c r="AI5" s="619"/>
      <c r="AJ5" s="619"/>
      <c r="AK5" s="60"/>
    </row>
    <row r="6" spans="1:63" ht="14.1" customHeight="1">
      <c r="A6" s="55"/>
      <c r="B6" s="1851" t="s">
        <v>444</v>
      </c>
      <c r="C6" s="1871"/>
      <c r="D6" s="1852" t="s">
        <v>783</v>
      </c>
      <c r="E6" s="1852"/>
      <c r="F6" s="1852"/>
      <c r="G6" s="1852"/>
      <c r="H6" s="1852"/>
      <c r="I6" s="1852"/>
      <c r="J6" s="1852"/>
      <c r="K6" s="1852"/>
      <c r="L6" s="1852"/>
      <c r="M6" s="1852"/>
      <c r="N6" s="1852"/>
      <c r="O6" s="1852"/>
      <c r="P6" s="1852"/>
      <c r="Q6" s="1852"/>
      <c r="R6" s="1852"/>
      <c r="S6" s="1852"/>
      <c r="T6" s="1852"/>
      <c r="U6" s="1852"/>
      <c r="V6" s="1852"/>
      <c r="W6" s="1852"/>
      <c r="X6" s="55"/>
      <c r="Y6" s="634"/>
      <c r="Z6" s="62"/>
      <c r="AK6" s="651"/>
    </row>
    <row r="7" spans="1:63" ht="14.1" customHeight="1">
      <c r="A7" s="55"/>
      <c r="B7" s="61"/>
      <c r="C7" s="55"/>
      <c r="D7" s="1607" t="s">
        <v>926</v>
      </c>
      <c r="E7" s="1607"/>
      <c r="F7" s="1864"/>
      <c r="G7" s="1864"/>
      <c r="H7" s="54" t="s">
        <v>21</v>
      </c>
      <c r="I7" s="1872"/>
      <c r="J7" s="1872"/>
      <c r="K7" s="137" t="s">
        <v>28</v>
      </c>
      <c r="L7" s="1873" t="s">
        <v>432</v>
      </c>
      <c r="M7" s="1873"/>
      <c r="N7" s="1873"/>
      <c r="O7" s="1873"/>
      <c r="P7" s="55"/>
      <c r="Q7" s="55"/>
      <c r="Z7" s="618"/>
      <c r="AK7" s="651"/>
    </row>
    <row r="8" spans="1:63" ht="14.1" customHeight="1">
      <c r="A8" s="55"/>
      <c r="B8" s="61"/>
      <c r="C8" s="1767" t="s">
        <v>144</v>
      </c>
      <c r="D8" s="1768"/>
      <c r="E8" s="1768"/>
      <c r="F8" s="1768"/>
      <c r="G8" s="1769"/>
      <c r="H8" s="1767" t="s">
        <v>274</v>
      </c>
      <c r="I8" s="1769"/>
      <c r="J8" s="1767" t="s">
        <v>373</v>
      </c>
      <c r="K8" s="1769"/>
      <c r="L8" s="1767" t="s">
        <v>434</v>
      </c>
      <c r="M8" s="1769"/>
      <c r="N8" s="1767" t="s">
        <v>435</v>
      </c>
      <c r="O8" s="1769"/>
      <c r="P8" s="1767" t="s">
        <v>436</v>
      </c>
      <c r="Q8" s="1769"/>
      <c r="R8" s="1767" t="s">
        <v>437</v>
      </c>
      <c r="S8" s="1769"/>
      <c r="T8" s="1767" t="s">
        <v>145</v>
      </c>
      <c r="U8" s="1768"/>
      <c r="V8" s="1768"/>
      <c r="W8" s="1769"/>
      <c r="X8" s="544"/>
      <c r="Z8" s="62"/>
      <c r="AA8" s="634" t="s">
        <v>127</v>
      </c>
      <c r="AB8" s="1849" t="s">
        <v>1389</v>
      </c>
      <c r="AC8" s="1849"/>
      <c r="AD8" s="1849"/>
      <c r="AE8" s="1849"/>
      <c r="AF8" s="1849"/>
      <c r="AG8" s="1849"/>
      <c r="AH8" s="1849"/>
      <c r="AI8" s="1849"/>
      <c r="AJ8" s="1849"/>
      <c r="AK8" s="64"/>
    </row>
    <row r="9" spans="1:63" ht="15.75" customHeight="1">
      <c r="A9" s="55"/>
      <c r="B9" s="61"/>
      <c r="C9" s="1625"/>
      <c r="D9" s="1626"/>
      <c r="E9" s="1626"/>
      <c r="F9" s="1626"/>
      <c r="G9" s="1770"/>
      <c r="H9" s="1625"/>
      <c r="I9" s="1770"/>
      <c r="J9" s="1625"/>
      <c r="K9" s="1770"/>
      <c r="L9" s="1625"/>
      <c r="M9" s="1770"/>
      <c r="N9" s="1625"/>
      <c r="O9" s="1770"/>
      <c r="P9" s="1625"/>
      <c r="Q9" s="1770"/>
      <c r="R9" s="1625"/>
      <c r="S9" s="1770"/>
      <c r="T9" s="1874"/>
      <c r="U9" s="1607"/>
      <c r="V9" s="1607"/>
      <c r="W9" s="1721"/>
      <c r="X9" s="544"/>
      <c r="Z9" s="62"/>
      <c r="AB9" s="1849"/>
      <c r="AC9" s="1849"/>
      <c r="AD9" s="1849"/>
      <c r="AE9" s="1849"/>
      <c r="AF9" s="1849"/>
      <c r="AG9" s="1849"/>
      <c r="AH9" s="1849"/>
      <c r="AI9" s="1849"/>
      <c r="AJ9" s="1849"/>
      <c r="AK9" s="64"/>
    </row>
    <row r="10" spans="1:63" ht="15.75" customHeight="1">
      <c r="A10" s="55"/>
      <c r="B10" s="61"/>
      <c r="C10" s="1793" t="s">
        <v>352</v>
      </c>
      <c r="D10" s="1794"/>
      <c r="E10" s="1771" t="s">
        <v>1220</v>
      </c>
      <c r="F10" s="1778"/>
      <c r="G10" s="1779"/>
      <c r="H10" s="1875"/>
      <c r="I10" s="1876"/>
      <c r="J10" s="1877"/>
      <c r="K10" s="1878"/>
      <c r="L10" s="1875"/>
      <c r="M10" s="1876"/>
      <c r="N10" s="1875"/>
      <c r="O10" s="1876"/>
      <c r="P10" s="1875"/>
      <c r="Q10" s="1876"/>
      <c r="R10" s="1875"/>
      <c r="S10" s="1879"/>
      <c r="T10" s="1880">
        <f>SUM(H10,J10,L10,N10,P10,R10)</f>
        <v>0</v>
      </c>
      <c r="U10" s="1881"/>
      <c r="V10" s="1882">
        <f>T10+T11</f>
        <v>0</v>
      </c>
      <c r="W10" s="1883"/>
      <c r="X10" s="652"/>
      <c r="Y10" s="653" t="str">
        <f>IF(ISERROR(R10/R12),"",R10/R12*100)</f>
        <v/>
      </c>
      <c r="Z10" s="654"/>
      <c r="AA10" s="570" t="s">
        <v>459</v>
      </c>
      <c r="AB10" s="1849" t="s">
        <v>775</v>
      </c>
      <c r="AC10" s="1849"/>
      <c r="AD10" s="1849"/>
      <c r="AE10" s="1849"/>
      <c r="AF10" s="1849"/>
      <c r="AG10" s="1849"/>
      <c r="AH10" s="1849"/>
      <c r="AI10" s="1849"/>
      <c r="AJ10" s="1849"/>
      <c r="AK10" s="64"/>
    </row>
    <row r="11" spans="1:63" ht="15.75" customHeight="1">
      <c r="A11" s="55"/>
      <c r="B11" s="61"/>
      <c r="C11" s="1790"/>
      <c r="D11" s="1791"/>
      <c r="E11" s="1756" t="s">
        <v>1221</v>
      </c>
      <c r="F11" s="1757"/>
      <c r="G11" s="1758"/>
      <c r="H11" s="1884"/>
      <c r="I11" s="1885"/>
      <c r="J11" s="1886"/>
      <c r="K11" s="1887"/>
      <c r="L11" s="1884"/>
      <c r="M11" s="1885"/>
      <c r="N11" s="1884"/>
      <c r="O11" s="1885"/>
      <c r="P11" s="1884"/>
      <c r="Q11" s="1885"/>
      <c r="R11" s="1884"/>
      <c r="S11" s="1885"/>
      <c r="T11" s="1888">
        <f>SUM(H11:S11)</f>
        <v>0</v>
      </c>
      <c r="U11" s="1889"/>
      <c r="V11" s="1883"/>
      <c r="W11" s="1883"/>
      <c r="X11" s="652"/>
      <c r="Y11" s="653" t="str">
        <f>IF(ISERROR(R10/R13*100),"",R10/R13*100)</f>
        <v/>
      </c>
      <c r="Z11" s="654"/>
      <c r="AA11" s="619"/>
      <c r="AB11" s="1849"/>
      <c r="AC11" s="1849"/>
      <c r="AD11" s="1849"/>
      <c r="AE11" s="1849"/>
      <c r="AF11" s="1849"/>
      <c r="AG11" s="1849"/>
      <c r="AH11" s="1849"/>
      <c r="AI11" s="1849"/>
      <c r="AJ11" s="1849"/>
      <c r="AK11" s="64"/>
    </row>
    <row r="12" spans="1:63" ht="15.75" customHeight="1">
      <c r="A12" s="55"/>
      <c r="B12" s="61"/>
      <c r="C12" s="1892" t="s">
        <v>1222</v>
      </c>
      <c r="D12" s="1788"/>
      <c r="E12" s="1893" t="s">
        <v>1220</v>
      </c>
      <c r="F12" s="1894"/>
      <c r="G12" s="1895"/>
      <c r="H12" s="1875"/>
      <c r="I12" s="1876"/>
      <c r="J12" s="1875"/>
      <c r="K12" s="1876"/>
      <c r="L12" s="1875"/>
      <c r="M12" s="1876"/>
      <c r="N12" s="1771"/>
      <c r="O12" s="1779"/>
      <c r="P12" s="1771"/>
      <c r="Q12" s="1779"/>
      <c r="R12" s="1771"/>
      <c r="S12" s="1779"/>
      <c r="T12" s="1880">
        <f>SUM(H12:S12)</f>
        <v>0</v>
      </c>
      <c r="U12" s="1881"/>
      <c r="V12" s="1882">
        <f>T12+T13</f>
        <v>0</v>
      </c>
      <c r="W12" s="1883"/>
      <c r="X12" s="619"/>
      <c r="Y12" s="619"/>
      <c r="Z12" s="618"/>
      <c r="AB12" s="1849"/>
      <c r="AC12" s="1849"/>
      <c r="AD12" s="1849"/>
      <c r="AE12" s="1849"/>
      <c r="AF12" s="1849"/>
      <c r="AG12" s="1849"/>
      <c r="AH12" s="1849"/>
      <c r="AI12" s="1849"/>
      <c r="AJ12" s="1849"/>
      <c r="AK12" s="64"/>
    </row>
    <row r="13" spans="1:63" ht="15.75" customHeight="1">
      <c r="B13" s="66"/>
      <c r="C13" s="1790"/>
      <c r="D13" s="1791"/>
      <c r="E13" s="1756" t="s">
        <v>1221</v>
      </c>
      <c r="F13" s="1757"/>
      <c r="G13" s="1758"/>
      <c r="H13" s="1890"/>
      <c r="I13" s="1891"/>
      <c r="J13" s="1890"/>
      <c r="K13" s="1891"/>
      <c r="L13" s="1890"/>
      <c r="M13" s="1891"/>
      <c r="N13" s="1790"/>
      <c r="O13" s="1792"/>
      <c r="P13" s="1790"/>
      <c r="Q13" s="1792"/>
      <c r="R13" s="1790"/>
      <c r="S13" s="1792"/>
      <c r="T13" s="1896">
        <f>SUM(H13:S13)</f>
        <v>0</v>
      </c>
      <c r="U13" s="1897"/>
      <c r="V13" s="1883"/>
      <c r="W13" s="1883"/>
      <c r="X13" s="619"/>
      <c r="Y13" s="619"/>
      <c r="Z13" s="618"/>
      <c r="AA13" s="619"/>
      <c r="AB13" s="619"/>
      <c r="AC13" s="619"/>
      <c r="AD13" s="619"/>
      <c r="AE13" s="619"/>
      <c r="AF13" s="619"/>
      <c r="AG13" s="619"/>
      <c r="AH13" s="619"/>
      <c r="AI13" s="630"/>
      <c r="AK13" s="64"/>
      <c r="BI13" s="625"/>
    </row>
    <row r="14" spans="1:63" ht="8.1" customHeight="1">
      <c r="A14" s="55"/>
      <c r="B14" s="61"/>
      <c r="C14" s="55"/>
      <c r="D14" s="626"/>
      <c r="E14" s="655"/>
      <c r="F14" s="655"/>
      <c r="G14" s="655"/>
      <c r="H14" s="655"/>
      <c r="I14" s="655"/>
      <c r="J14" s="655"/>
      <c r="K14" s="655"/>
      <c r="L14" s="655"/>
      <c r="M14" s="655"/>
      <c r="N14" s="655"/>
      <c r="O14" s="655"/>
      <c r="P14" s="655"/>
      <c r="Q14" s="655"/>
      <c r="R14" s="655"/>
      <c r="S14" s="655"/>
      <c r="T14" s="655"/>
      <c r="U14" s="655"/>
      <c r="V14" s="655"/>
      <c r="W14" s="655"/>
      <c r="X14" s="655"/>
      <c r="Y14" s="67"/>
      <c r="Z14" s="618"/>
      <c r="AA14" s="619"/>
      <c r="AB14" s="619"/>
      <c r="AC14" s="619"/>
      <c r="AD14" s="619"/>
      <c r="AE14" s="619"/>
      <c r="AF14" s="619"/>
      <c r="AG14" s="619"/>
      <c r="AH14" s="619"/>
      <c r="AI14" s="619"/>
      <c r="AJ14" s="619"/>
      <c r="AK14" s="621"/>
      <c r="BK14" s="625"/>
    </row>
    <row r="15" spans="1:63" ht="14.1" customHeight="1">
      <c r="A15" s="55"/>
      <c r="B15" s="647">
        <v>2</v>
      </c>
      <c r="C15" s="1898" t="s">
        <v>441</v>
      </c>
      <c r="D15" s="1898"/>
      <c r="E15" s="1898"/>
      <c r="F15" s="1898"/>
      <c r="G15" s="1898"/>
      <c r="H15" s="1898"/>
      <c r="I15" s="1898"/>
      <c r="J15" s="1898"/>
      <c r="K15" s="1898"/>
      <c r="L15" s="1898"/>
      <c r="M15" s="1898"/>
      <c r="N15" s="1898"/>
      <c r="O15" s="1898"/>
      <c r="P15" s="1898"/>
      <c r="Q15" s="1898"/>
      <c r="R15" s="1898"/>
      <c r="S15" s="1898"/>
      <c r="T15" s="1898"/>
      <c r="U15" s="1898"/>
      <c r="V15" s="1898"/>
      <c r="W15" s="1898"/>
      <c r="X15" s="1898"/>
      <c r="Y15" s="634"/>
      <c r="Z15" s="618"/>
      <c r="AA15" s="619"/>
      <c r="AB15" s="619"/>
      <c r="AC15" s="619"/>
      <c r="AD15" s="619"/>
      <c r="AE15" s="619"/>
      <c r="AF15" s="619"/>
      <c r="AG15" s="619"/>
      <c r="AH15" s="619"/>
      <c r="AI15" s="619"/>
      <c r="AJ15" s="619"/>
      <c r="AK15" s="656"/>
    </row>
    <row r="16" spans="1:63" ht="14.1" customHeight="1">
      <c r="A16" s="55"/>
      <c r="B16" s="1851" t="s">
        <v>444</v>
      </c>
      <c r="C16" s="1871"/>
      <c r="D16" s="1848" t="s">
        <v>1242</v>
      </c>
      <c r="E16" s="1848"/>
      <c r="F16" s="1848"/>
      <c r="G16" s="1848"/>
      <c r="H16" s="1848"/>
      <c r="I16" s="1848"/>
      <c r="J16" s="1848"/>
      <c r="K16" s="1848"/>
      <c r="L16" s="1848"/>
      <c r="M16" s="1848"/>
      <c r="N16" s="1848"/>
      <c r="O16" s="1848"/>
      <c r="P16" s="1848"/>
      <c r="Q16" s="1848"/>
      <c r="R16" s="1848"/>
      <c r="S16" s="1848"/>
      <c r="T16" s="1848"/>
      <c r="U16" s="1848"/>
      <c r="V16" s="1848"/>
      <c r="W16" s="1848"/>
      <c r="Y16" s="634"/>
      <c r="Z16" s="657"/>
      <c r="AA16" s="634" t="s">
        <v>127</v>
      </c>
      <c r="AB16" s="1603" t="s">
        <v>1194</v>
      </c>
      <c r="AC16" s="1603"/>
      <c r="AD16" s="1603"/>
      <c r="AE16" s="1603"/>
      <c r="AF16" s="1603"/>
      <c r="AG16" s="1603"/>
      <c r="AH16" s="1603"/>
      <c r="AI16" s="1603"/>
      <c r="AJ16" s="1603"/>
      <c r="AK16" s="621"/>
    </row>
    <row r="17" spans="1:77" ht="6.95" customHeight="1">
      <c r="A17" s="55"/>
      <c r="B17" s="61"/>
      <c r="C17" s="55"/>
      <c r="D17" s="633"/>
      <c r="E17" s="633"/>
      <c r="F17" s="633"/>
      <c r="G17" s="633"/>
      <c r="H17" s="633"/>
      <c r="I17" s="633"/>
      <c r="J17" s="633"/>
      <c r="K17" s="633"/>
      <c r="L17" s="633"/>
      <c r="M17" s="633"/>
      <c r="N17" s="633"/>
      <c r="O17" s="633"/>
      <c r="P17" s="633"/>
      <c r="Q17" s="633"/>
      <c r="R17" s="1607"/>
      <c r="S17" s="1607"/>
      <c r="T17" s="55"/>
      <c r="U17" s="1607"/>
      <c r="V17" s="1607"/>
      <c r="W17" s="55"/>
      <c r="X17" s="55"/>
      <c r="Y17" s="67"/>
      <c r="Z17" s="657"/>
      <c r="AA17" s="574"/>
      <c r="AB17" s="1603"/>
      <c r="AC17" s="1603"/>
      <c r="AD17" s="1603"/>
      <c r="AE17" s="1603"/>
      <c r="AF17" s="1603"/>
      <c r="AG17" s="1603"/>
      <c r="AH17" s="1603"/>
      <c r="AI17" s="1603"/>
      <c r="AJ17" s="1603"/>
      <c r="AK17" s="621"/>
    </row>
    <row r="18" spans="1:77" ht="14.1" customHeight="1">
      <c r="A18" s="55"/>
      <c r="B18" s="1851" t="s">
        <v>443</v>
      </c>
      <c r="C18" s="1871"/>
      <c r="D18" s="1852" t="s">
        <v>442</v>
      </c>
      <c r="E18" s="1852"/>
      <c r="F18" s="1852"/>
      <c r="G18" s="1852"/>
      <c r="H18" s="1852"/>
      <c r="I18" s="1852"/>
      <c r="J18" s="1852"/>
      <c r="K18" s="1852"/>
      <c r="L18" s="1852"/>
      <c r="M18" s="1852"/>
      <c r="N18" s="1852"/>
      <c r="O18" s="1852"/>
      <c r="P18" s="1852"/>
      <c r="Q18" s="1852"/>
      <c r="R18" s="1852"/>
      <c r="S18" s="1852"/>
      <c r="T18" s="1852"/>
      <c r="U18" s="1852"/>
      <c r="V18" s="1852"/>
      <c r="W18" s="1852"/>
      <c r="X18" s="55"/>
      <c r="Y18" s="55"/>
      <c r="Z18" s="657"/>
      <c r="AA18" s="574"/>
      <c r="AB18" s="1603"/>
      <c r="AC18" s="1603"/>
      <c r="AD18" s="1603"/>
      <c r="AE18" s="1603"/>
      <c r="AF18" s="1603"/>
      <c r="AG18" s="1603"/>
      <c r="AH18" s="1603"/>
      <c r="AI18" s="1603"/>
      <c r="AJ18" s="1603"/>
      <c r="AK18" s="621"/>
    </row>
    <row r="19" spans="1:77" ht="14.1" customHeight="1">
      <c r="A19" s="55"/>
      <c r="B19" s="61"/>
      <c r="C19" s="531" t="s">
        <v>35</v>
      </c>
      <c r="D19" s="1899" t="s">
        <v>1393</v>
      </c>
      <c r="E19" s="1899"/>
      <c r="F19" s="1899"/>
      <c r="G19" s="1899"/>
      <c r="H19" s="1899"/>
      <c r="I19" s="1899"/>
      <c r="J19" s="1899"/>
      <c r="K19" s="1899"/>
      <c r="L19" s="1899"/>
      <c r="M19" s="1899"/>
      <c r="N19" s="1899"/>
      <c r="O19" s="1899"/>
      <c r="P19" s="1899"/>
      <c r="Q19" s="1899"/>
      <c r="R19" s="1899"/>
      <c r="S19" s="1899"/>
      <c r="T19" s="1899"/>
      <c r="U19" s="1899"/>
      <c r="V19" s="1899"/>
      <c r="W19" s="1899"/>
      <c r="X19" s="1899"/>
      <c r="Y19" s="1899"/>
      <c r="Z19" s="1899"/>
      <c r="AA19" s="1899"/>
      <c r="AB19" s="1899"/>
      <c r="AC19" s="1899"/>
      <c r="AD19" s="1899"/>
      <c r="AE19" s="1899"/>
      <c r="AF19" s="1899"/>
      <c r="AG19" s="1899"/>
      <c r="AH19" s="1899"/>
      <c r="AI19" s="1899"/>
      <c r="AJ19" s="1899"/>
      <c r="AK19" s="60"/>
    </row>
    <row r="20" spans="1:77" s="666" customFormat="1" ht="27.75" customHeight="1">
      <c r="A20" s="658"/>
      <c r="B20" s="659"/>
      <c r="C20" s="1853" t="s">
        <v>7</v>
      </c>
      <c r="D20" s="1854"/>
      <c r="E20" s="1854"/>
      <c r="F20" s="1855"/>
      <c r="G20" s="1900" t="s">
        <v>31</v>
      </c>
      <c r="H20" s="1901"/>
      <c r="I20" s="1902"/>
      <c r="J20" s="1853" t="s">
        <v>776</v>
      </c>
      <c r="K20" s="1854"/>
      <c r="L20" s="1854"/>
      <c r="M20" s="660"/>
      <c r="N20" s="1901" t="s">
        <v>1615</v>
      </c>
      <c r="O20" s="1854"/>
      <c r="P20" s="1854"/>
      <c r="Q20" s="1854"/>
      <c r="R20" s="1854"/>
      <c r="S20" s="1854"/>
      <c r="T20" s="1854"/>
      <c r="U20" s="1854"/>
      <c r="V20" s="1854"/>
      <c r="W20" s="1854"/>
      <c r="X20" s="1854"/>
      <c r="Y20" s="1854"/>
      <c r="Z20" s="1854"/>
      <c r="AA20" s="1854"/>
      <c r="AB20" s="1854"/>
      <c r="AC20" s="1854"/>
      <c r="AD20" s="1854"/>
      <c r="AE20" s="1854"/>
      <c r="AF20" s="1854"/>
      <c r="AG20" s="1855"/>
      <c r="AH20" s="1853" t="s">
        <v>361</v>
      </c>
      <c r="AI20" s="1854"/>
      <c r="AJ20" s="1855"/>
      <c r="AK20" s="662"/>
      <c r="AL20" s="663"/>
      <c r="AM20" s="664"/>
      <c r="AN20" s="665"/>
    </row>
    <row r="21" spans="1:77" s="666" customFormat="1" ht="24" customHeight="1" thickBot="1">
      <c r="A21" s="658"/>
      <c r="B21" s="659"/>
      <c r="C21" s="1932" t="s">
        <v>1042</v>
      </c>
      <c r="D21" s="1935" t="s">
        <v>146</v>
      </c>
      <c r="E21" s="1936"/>
      <c r="F21" s="1937"/>
      <c r="G21" s="1915"/>
      <c r="H21" s="1916"/>
      <c r="I21" s="1917"/>
      <c r="J21" s="1938"/>
      <c r="K21" s="1939"/>
      <c r="L21" s="1940"/>
      <c r="M21" s="667"/>
      <c r="N21" s="1941" t="s">
        <v>372</v>
      </c>
      <c r="O21" s="1941"/>
      <c r="P21" s="1941"/>
      <c r="Q21" s="1941"/>
      <c r="R21" s="1941"/>
      <c r="S21" s="1941"/>
      <c r="T21" s="1941"/>
      <c r="U21" s="1941"/>
      <c r="V21" s="1942"/>
      <c r="W21" s="1943"/>
      <c r="X21" s="1976">
        <v>3.3</v>
      </c>
      <c r="Y21" s="1976"/>
      <c r="Z21" s="1976"/>
      <c r="AA21" s="1976"/>
      <c r="AB21" s="1976"/>
      <c r="AC21" s="1977">
        <f>V21*X21</f>
        <v>0</v>
      </c>
      <c r="AD21" s="1977"/>
      <c r="AE21" s="1977"/>
      <c r="AF21" s="1978" t="s">
        <v>362</v>
      </c>
      <c r="AG21" s="1979"/>
      <c r="AH21" s="1980" t="str">
        <f>IF(V21&gt;0,IF(AC21&lt;=J21,"○","×"),"")</f>
        <v/>
      </c>
      <c r="AI21" s="1981"/>
      <c r="AJ21" s="1982"/>
      <c r="AK21" s="662"/>
      <c r="AL21" s="663"/>
      <c r="AM21" s="664"/>
      <c r="AN21" s="665"/>
    </row>
    <row r="22" spans="1:77" s="666" customFormat="1" ht="14.1" customHeight="1" thickBot="1">
      <c r="A22" s="658"/>
      <c r="B22" s="659"/>
      <c r="C22" s="1933"/>
      <c r="D22" s="1903" t="s">
        <v>368</v>
      </c>
      <c r="E22" s="1904"/>
      <c r="F22" s="1905"/>
      <c r="G22" s="1912"/>
      <c r="H22" s="1913"/>
      <c r="I22" s="1914"/>
      <c r="J22" s="1921"/>
      <c r="K22" s="1922"/>
      <c r="L22" s="1922"/>
      <c r="M22" s="668"/>
      <c r="N22" s="1929" t="s">
        <v>1243</v>
      </c>
      <c r="O22" s="1929"/>
      <c r="P22" s="1929"/>
      <c r="Q22" s="1929"/>
      <c r="R22" s="1929"/>
      <c r="S22" s="1929"/>
      <c r="T22" s="1929"/>
      <c r="U22" s="1929"/>
      <c r="V22" s="1930"/>
      <c r="W22" s="1930"/>
      <c r="X22" s="1931">
        <v>3.3</v>
      </c>
      <c r="Y22" s="1931"/>
      <c r="Z22" s="1931"/>
      <c r="AA22" s="1931"/>
      <c r="AB22" s="1931"/>
      <c r="AC22" s="1960">
        <f>V22*X22</f>
        <v>0</v>
      </c>
      <c r="AD22" s="1960"/>
      <c r="AE22" s="1960"/>
      <c r="AF22" s="1961" t="s">
        <v>147</v>
      </c>
      <c r="AG22" s="1962"/>
      <c r="AH22" s="1987" t="str">
        <f>IF(V22&gt;0,IF(AC22&lt;=J22,"○","×"),"")</f>
        <v/>
      </c>
      <c r="AI22" s="1988"/>
      <c r="AJ22" s="1989"/>
      <c r="AK22" s="662"/>
      <c r="AL22" s="663"/>
      <c r="AM22" s="664"/>
      <c r="AN22" s="665"/>
    </row>
    <row r="23" spans="1:77" s="666" customFormat="1" ht="14.1" customHeight="1">
      <c r="A23" s="658"/>
      <c r="B23" s="659"/>
      <c r="C23" s="1933"/>
      <c r="D23" s="1906"/>
      <c r="E23" s="1907"/>
      <c r="F23" s="1908"/>
      <c r="G23" s="1915"/>
      <c r="H23" s="1916"/>
      <c r="I23" s="1917"/>
      <c r="J23" s="1923"/>
      <c r="K23" s="1924"/>
      <c r="L23" s="1925"/>
      <c r="M23" s="669"/>
      <c r="N23" s="1968" t="s">
        <v>1043</v>
      </c>
      <c r="O23" s="1968"/>
      <c r="P23" s="1968"/>
      <c r="Q23" s="1968"/>
      <c r="R23" s="1968"/>
      <c r="S23" s="1968"/>
      <c r="T23" s="1968"/>
      <c r="U23" s="1968"/>
      <c r="V23" s="1969"/>
      <c r="W23" s="1969"/>
      <c r="X23" s="1970">
        <v>3.3</v>
      </c>
      <c r="Y23" s="1970"/>
      <c r="Z23" s="1970"/>
      <c r="AA23" s="1970"/>
      <c r="AB23" s="1970"/>
      <c r="AC23" s="1957">
        <f>V23*X23</f>
        <v>0</v>
      </c>
      <c r="AD23" s="1957"/>
      <c r="AE23" s="1957"/>
      <c r="AF23" s="1958" t="s">
        <v>147</v>
      </c>
      <c r="AG23" s="1959"/>
      <c r="AH23" s="1990" t="str">
        <f>IF(OR(V23&gt;0,V24&gt;0),IF(AC25&lt;=J22,"○","×"),"")</f>
        <v/>
      </c>
      <c r="AI23" s="1991"/>
      <c r="AJ23" s="1992"/>
      <c r="AK23" s="662"/>
      <c r="AL23" s="663"/>
      <c r="AM23" s="664"/>
      <c r="AN23" s="665"/>
    </row>
    <row r="24" spans="1:77" s="666" customFormat="1" ht="14.1" customHeight="1">
      <c r="A24" s="658"/>
      <c r="B24" s="659"/>
      <c r="C24" s="1933"/>
      <c r="D24" s="1906"/>
      <c r="E24" s="1907"/>
      <c r="F24" s="1908"/>
      <c r="G24" s="1915"/>
      <c r="H24" s="1916"/>
      <c r="I24" s="1917"/>
      <c r="J24" s="1923"/>
      <c r="K24" s="1924"/>
      <c r="L24" s="1925"/>
      <c r="M24" s="670"/>
      <c r="N24" s="1971" t="s">
        <v>1044</v>
      </c>
      <c r="O24" s="1971"/>
      <c r="P24" s="1971"/>
      <c r="Q24" s="1971"/>
      <c r="R24" s="1971"/>
      <c r="S24" s="1971"/>
      <c r="T24" s="1971"/>
      <c r="U24" s="1971"/>
      <c r="V24" s="1944"/>
      <c r="W24" s="1944"/>
      <c r="X24" s="1983">
        <v>1.98</v>
      </c>
      <c r="Y24" s="1983"/>
      <c r="Z24" s="1983"/>
      <c r="AA24" s="1983"/>
      <c r="AB24" s="1983"/>
      <c r="AC24" s="1984">
        <f>V24*X24</f>
        <v>0</v>
      </c>
      <c r="AD24" s="1984"/>
      <c r="AE24" s="1984"/>
      <c r="AF24" s="1985" t="s">
        <v>147</v>
      </c>
      <c r="AG24" s="1986"/>
      <c r="AH24" s="1990"/>
      <c r="AI24" s="1991"/>
      <c r="AJ24" s="1992"/>
      <c r="AK24" s="662"/>
      <c r="AL24" s="663"/>
      <c r="AM24" s="664"/>
      <c r="AN24" s="665"/>
      <c r="AQ24" s="671"/>
    </row>
    <row r="25" spans="1:77" s="666" customFormat="1" ht="14.1" customHeight="1">
      <c r="A25" s="658"/>
      <c r="B25" s="659"/>
      <c r="C25" s="1933"/>
      <c r="D25" s="1909"/>
      <c r="E25" s="1910"/>
      <c r="F25" s="1911"/>
      <c r="G25" s="1918"/>
      <c r="H25" s="1919"/>
      <c r="I25" s="1920"/>
      <c r="J25" s="1926"/>
      <c r="K25" s="1927"/>
      <c r="L25" s="1928"/>
      <c r="M25" s="669"/>
      <c r="N25" s="1954" t="s">
        <v>117</v>
      </c>
      <c r="O25" s="1954"/>
      <c r="P25" s="1954"/>
      <c r="Q25" s="1954"/>
      <c r="R25" s="1954"/>
      <c r="S25" s="1954"/>
      <c r="T25" s="1954"/>
      <c r="U25" s="672"/>
      <c r="V25" s="1955">
        <f>V23+V24</f>
        <v>0</v>
      </c>
      <c r="W25" s="1955"/>
      <c r="X25" s="1956" t="s">
        <v>109</v>
      </c>
      <c r="Y25" s="1956"/>
      <c r="Z25" s="1956"/>
      <c r="AA25" s="1956"/>
      <c r="AB25" s="1956"/>
      <c r="AC25" s="1957">
        <f>AC23+AC24</f>
        <v>0</v>
      </c>
      <c r="AD25" s="1957"/>
      <c r="AE25" s="1957"/>
      <c r="AF25" s="1958" t="s">
        <v>147</v>
      </c>
      <c r="AG25" s="1959"/>
      <c r="AH25" s="1993"/>
      <c r="AI25" s="1994"/>
      <c r="AJ25" s="1995"/>
      <c r="AK25" s="662"/>
      <c r="AL25" s="663"/>
      <c r="AM25" s="664"/>
      <c r="AN25" s="665"/>
    </row>
    <row r="26" spans="1:77" s="666" customFormat="1" ht="28.5" customHeight="1">
      <c r="A26" s="658"/>
      <c r="B26" s="659"/>
      <c r="C26" s="1934"/>
      <c r="D26" s="1945" t="s">
        <v>1045</v>
      </c>
      <c r="E26" s="1946"/>
      <c r="F26" s="1947"/>
      <c r="G26" s="1948">
        <f>COUNTA(G21:I25)</f>
        <v>0</v>
      </c>
      <c r="H26" s="1949"/>
      <c r="I26" s="1950"/>
      <c r="J26" s="1951">
        <f>SUM(J21:L25)</f>
        <v>0</v>
      </c>
      <c r="K26" s="1952"/>
      <c r="L26" s="1953"/>
      <c r="M26" s="1963"/>
      <c r="N26" s="1964"/>
      <c r="O26" s="1964"/>
      <c r="P26" s="1964"/>
      <c r="Q26" s="1964"/>
      <c r="R26" s="1964"/>
      <c r="S26" s="1964"/>
      <c r="T26" s="1964"/>
      <c r="U26" s="1964"/>
      <c r="V26" s="1965">
        <f>V21+V25</f>
        <v>0</v>
      </c>
      <c r="W26" s="1966"/>
      <c r="X26" s="1967" t="s">
        <v>109</v>
      </c>
      <c r="Y26" s="1967"/>
      <c r="Z26" s="1967"/>
      <c r="AA26" s="1967"/>
      <c r="AB26" s="1967"/>
      <c r="AC26" s="1972">
        <f>AC21+AC25</f>
        <v>0</v>
      </c>
      <c r="AD26" s="1972"/>
      <c r="AE26" s="1972"/>
      <c r="AF26" s="673" t="s">
        <v>362</v>
      </c>
      <c r="AG26" s="674"/>
      <c r="AH26" s="1973" t="s">
        <v>576</v>
      </c>
      <c r="AI26" s="1974"/>
      <c r="AJ26" s="1975"/>
      <c r="AK26" s="662"/>
      <c r="AL26" s="663"/>
      <c r="AM26" s="664"/>
      <c r="AN26" s="665"/>
    </row>
    <row r="27" spans="1:77" s="666" customFormat="1" ht="14.1" customHeight="1">
      <c r="A27" s="658"/>
      <c r="B27" s="659"/>
      <c r="C27" s="1932" t="s">
        <v>106</v>
      </c>
      <c r="D27" s="1935" t="s">
        <v>23</v>
      </c>
      <c r="E27" s="1936"/>
      <c r="F27" s="1937"/>
      <c r="G27" s="1918"/>
      <c r="H27" s="1919"/>
      <c r="I27" s="1920"/>
      <c r="J27" s="1926"/>
      <c r="K27" s="1927"/>
      <c r="L27" s="1928"/>
      <c r="M27" s="675" t="s">
        <v>1006</v>
      </c>
      <c r="N27" s="2029" t="s">
        <v>1046</v>
      </c>
      <c r="O27" s="2029"/>
      <c r="P27" s="2029"/>
      <c r="Q27" s="2029"/>
      <c r="R27" s="2029"/>
      <c r="S27" s="2029"/>
      <c r="T27" s="2029"/>
      <c r="U27" s="2029"/>
      <c r="V27" s="2031"/>
      <c r="W27" s="2031"/>
      <c r="X27" s="1956">
        <v>1.98</v>
      </c>
      <c r="Y27" s="1956"/>
      <c r="Z27" s="1956"/>
      <c r="AA27" s="1956"/>
      <c r="AB27" s="1956"/>
      <c r="AC27" s="1996">
        <f>V27*X27</f>
        <v>0</v>
      </c>
      <c r="AD27" s="1996"/>
      <c r="AE27" s="1996"/>
      <c r="AF27" s="676" t="s">
        <v>362</v>
      </c>
      <c r="AG27" s="677"/>
      <c r="AH27" s="1993" t="str">
        <f>IF(V27&gt;0,IF(AC27&lt;=J27,"○","×"),"")</f>
        <v/>
      </c>
      <c r="AI27" s="1994"/>
      <c r="AJ27" s="1995"/>
      <c r="AK27" s="662"/>
      <c r="AL27" s="663"/>
      <c r="AM27" s="664"/>
      <c r="AN27" s="665"/>
    </row>
    <row r="28" spans="1:77" s="666" customFormat="1" ht="14.1" customHeight="1">
      <c r="A28" s="658"/>
      <c r="B28" s="659"/>
      <c r="C28" s="1933"/>
      <c r="D28" s="1997" t="s">
        <v>24</v>
      </c>
      <c r="E28" s="1998"/>
      <c r="F28" s="1999"/>
      <c r="G28" s="2015"/>
      <c r="H28" s="2016"/>
      <c r="I28" s="2017"/>
      <c r="J28" s="2018"/>
      <c r="K28" s="2019"/>
      <c r="L28" s="2020"/>
      <c r="M28" s="678"/>
      <c r="N28" s="2030"/>
      <c r="O28" s="2030"/>
      <c r="P28" s="2030"/>
      <c r="Q28" s="2030"/>
      <c r="R28" s="2030"/>
      <c r="S28" s="2030"/>
      <c r="T28" s="2030"/>
      <c r="U28" s="2030"/>
      <c r="V28" s="1944"/>
      <c r="W28" s="1944"/>
      <c r="X28" s="1983">
        <v>1.98</v>
      </c>
      <c r="Y28" s="1983"/>
      <c r="Z28" s="1983"/>
      <c r="AA28" s="1983"/>
      <c r="AB28" s="1983"/>
      <c r="AC28" s="2021">
        <f>V28*X28</f>
        <v>0</v>
      </c>
      <c r="AD28" s="2021"/>
      <c r="AE28" s="2021"/>
      <c r="AF28" s="631" t="s">
        <v>362</v>
      </c>
      <c r="AG28" s="679"/>
      <c r="AH28" s="2022" t="str">
        <f>IF(V28&gt;0,IF(AC28&lt;=J28,"○","×"),"")</f>
        <v/>
      </c>
      <c r="AI28" s="2023"/>
      <c r="AJ28" s="2024"/>
      <c r="AK28" s="662"/>
      <c r="AL28" s="663"/>
      <c r="AM28" s="664"/>
      <c r="AN28" s="665"/>
    </row>
    <row r="29" spans="1:77" s="666" customFormat="1" ht="28.5" customHeight="1">
      <c r="A29" s="658"/>
      <c r="B29" s="659"/>
      <c r="C29" s="1934"/>
      <c r="D29" s="2025" t="s">
        <v>107</v>
      </c>
      <c r="E29" s="1974"/>
      <c r="F29" s="1975"/>
      <c r="G29" s="2026">
        <f>COUNTA(G27:I28)</f>
        <v>0</v>
      </c>
      <c r="H29" s="2027"/>
      <c r="I29" s="2028"/>
      <c r="J29" s="2032">
        <f>SUM(J27:L28)</f>
        <v>0</v>
      </c>
      <c r="K29" s="2033"/>
      <c r="L29" s="2034"/>
      <c r="M29" s="680"/>
      <c r="N29" s="681"/>
      <c r="O29" s="2035"/>
      <c r="P29" s="2035"/>
      <c r="Q29" s="2035"/>
      <c r="R29" s="2035"/>
      <c r="S29" s="2035"/>
      <c r="T29" s="2036" t="s">
        <v>107</v>
      </c>
      <c r="U29" s="2036"/>
      <c r="V29" s="1965">
        <f>SUM(V27:W28)</f>
        <v>0</v>
      </c>
      <c r="W29" s="1965"/>
      <c r="X29" s="1967" t="s">
        <v>109</v>
      </c>
      <c r="Y29" s="1967"/>
      <c r="Z29" s="1967"/>
      <c r="AA29" s="1967"/>
      <c r="AB29" s="1967"/>
      <c r="AC29" s="1972">
        <f>SUM(AC27:AE28)</f>
        <v>0</v>
      </c>
      <c r="AD29" s="1972"/>
      <c r="AE29" s="1972"/>
      <c r="AF29" s="682" t="s">
        <v>362</v>
      </c>
      <c r="AG29" s="674"/>
      <c r="AH29" s="1973" t="s">
        <v>576</v>
      </c>
      <c r="AI29" s="1974"/>
      <c r="AJ29" s="1975"/>
      <c r="AK29" s="662"/>
      <c r="AL29" s="663"/>
      <c r="AM29" s="664"/>
      <c r="AN29" s="665"/>
    </row>
    <row r="30" spans="1:77" s="666" customFormat="1" ht="28.5" customHeight="1">
      <c r="A30" s="658"/>
      <c r="B30" s="659"/>
      <c r="C30" s="2001" t="s">
        <v>8</v>
      </c>
      <c r="D30" s="2002"/>
      <c r="E30" s="2002"/>
      <c r="F30" s="2003"/>
      <c r="G30" s="2011"/>
      <c r="H30" s="2012"/>
      <c r="I30" s="2013"/>
      <c r="J30" s="1856"/>
      <c r="K30" s="1857"/>
      <c r="L30" s="1858"/>
      <c r="M30" s="683" t="s">
        <v>1006</v>
      </c>
      <c r="N30" s="1859" t="s">
        <v>1047</v>
      </c>
      <c r="O30" s="1859"/>
      <c r="P30" s="1859"/>
      <c r="Q30" s="1859"/>
      <c r="R30" s="1859"/>
      <c r="S30" s="1859"/>
      <c r="T30" s="1859"/>
      <c r="U30" s="1859"/>
      <c r="V30" s="2014">
        <f>V29+V24</f>
        <v>0</v>
      </c>
      <c r="W30" s="2014"/>
      <c r="X30" s="1983">
        <v>1.98</v>
      </c>
      <c r="Y30" s="1983"/>
      <c r="Z30" s="1983"/>
      <c r="AA30" s="1983"/>
      <c r="AB30" s="1983"/>
      <c r="AC30" s="2000">
        <f>V30*X30</f>
        <v>0</v>
      </c>
      <c r="AD30" s="2000"/>
      <c r="AE30" s="2000"/>
      <c r="AF30" s="661" t="s">
        <v>362</v>
      </c>
      <c r="AG30" s="684"/>
      <c r="AH30" s="1843" t="str">
        <f>IF(J30="","",IF(J30&gt;=0,IF(AC30&lt;=J30,"○","△"),""))</f>
        <v/>
      </c>
      <c r="AI30" s="1844"/>
      <c r="AJ30" s="1845"/>
      <c r="AK30" s="662"/>
      <c r="AL30" s="663"/>
      <c r="AM30" s="664"/>
      <c r="AN30" s="665"/>
    </row>
    <row r="31" spans="1:77" s="685" customFormat="1" ht="14.1" customHeight="1">
      <c r="B31" s="686"/>
      <c r="C31" s="2001" t="s">
        <v>26</v>
      </c>
      <c r="D31" s="2002"/>
      <c r="E31" s="2002"/>
      <c r="F31" s="2003"/>
      <c r="G31" s="1948">
        <f>SUM(G26+G29+G30)</f>
        <v>0</v>
      </c>
      <c r="H31" s="1949"/>
      <c r="I31" s="1950"/>
      <c r="J31" s="2004">
        <f>J26+J29+J30</f>
        <v>0</v>
      </c>
      <c r="K31" s="2005"/>
      <c r="L31" s="2006"/>
      <c r="M31" s="2007"/>
      <c r="N31" s="2008"/>
      <c r="O31" s="2008"/>
      <c r="P31" s="2008"/>
      <c r="Q31" s="2008"/>
      <c r="R31" s="2008"/>
      <c r="S31" s="2008"/>
      <c r="T31" s="2008"/>
      <c r="U31" s="2008"/>
      <c r="V31" s="2008"/>
      <c r="W31" s="2008"/>
      <c r="X31" s="2008"/>
      <c r="Y31" s="2008"/>
      <c r="Z31" s="2008"/>
      <c r="AA31" s="2008"/>
      <c r="AB31" s="2008"/>
      <c r="AC31" s="2008"/>
      <c r="AD31" s="2008"/>
      <c r="AE31" s="2008"/>
      <c r="AF31" s="2008"/>
      <c r="AG31" s="2009"/>
      <c r="AH31" s="2010" t="s">
        <v>576</v>
      </c>
      <c r="AI31" s="2010"/>
      <c r="AJ31" s="2010"/>
      <c r="AK31" s="687"/>
      <c r="AL31" s="688"/>
      <c r="AM31" s="689"/>
      <c r="AP31" s="666"/>
      <c r="AQ31" s="666"/>
      <c r="AR31" s="666"/>
      <c r="AS31" s="690"/>
      <c r="AT31" s="690"/>
      <c r="AU31" s="690"/>
      <c r="AV31" s="690"/>
      <c r="AW31" s="690"/>
      <c r="AX31" s="690"/>
      <c r="AY31" s="690"/>
      <c r="AZ31" s="690"/>
      <c r="BA31" s="690"/>
      <c r="BB31" s="690"/>
      <c r="BC31" s="690"/>
      <c r="BD31" s="690"/>
      <c r="BE31" s="666"/>
      <c r="BF31" s="666"/>
      <c r="BG31" s="666"/>
      <c r="BH31" s="666"/>
      <c r="BI31" s="666"/>
      <c r="BJ31" s="666"/>
      <c r="BK31" s="666"/>
      <c r="BL31" s="666"/>
      <c r="BM31" s="666"/>
      <c r="BN31" s="666"/>
      <c r="BO31" s="666"/>
      <c r="BP31" s="666"/>
      <c r="BQ31" s="666"/>
      <c r="BR31" s="666"/>
      <c r="BS31" s="666"/>
      <c r="BT31" s="666"/>
      <c r="BU31" s="666"/>
      <c r="BV31" s="666"/>
      <c r="BW31" s="666"/>
      <c r="BX31" s="666"/>
      <c r="BY31" s="666"/>
    </row>
    <row r="32" spans="1:77" s="685" customFormat="1" ht="28.5" customHeight="1">
      <c r="B32" s="686"/>
      <c r="C32" s="1853" t="s">
        <v>784</v>
      </c>
      <c r="D32" s="1854"/>
      <c r="E32" s="1854"/>
      <c r="F32" s="1854"/>
      <c r="G32" s="1854"/>
      <c r="H32" s="1854"/>
      <c r="I32" s="1855"/>
      <c r="J32" s="1856"/>
      <c r="K32" s="1857"/>
      <c r="L32" s="1858"/>
      <c r="M32" s="683" t="s">
        <v>1006</v>
      </c>
      <c r="N32" s="1859" t="s">
        <v>1047</v>
      </c>
      <c r="O32" s="1859"/>
      <c r="P32" s="1859"/>
      <c r="Q32" s="1859"/>
      <c r="R32" s="1859"/>
      <c r="S32" s="1859"/>
      <c r="T32" s="1859"/>
      <c r="U32" s="1859"/>
      <c r="V32" s="1860">
        <f>V29+V24</f>
        <v>0</v>
      </c>
      <c r="W32" s="1860"/>
      <c r="X32" s="1861">
        <v>3.3</v>
      </c>
      <c r="Y32" s="1861"/>
      <c r="Z32" s="1861"/>
      <c r="AA32" s="1861"/>
      <c r="AB32" s="1861"/>
      <c r="AC32" s="1862">
        <f>V32*X32</f>
        <v>0</v>
      </c>
      <c r="AD32" s="1862"/>
      <c r="AE32" s="1862"/>
      <c r="AF32" s="691" t="s">
        <v>362</v>
      </c>
      <c r="AG32" s="691"/>
      <c r="AH32" s="1843" t="str">
        <f>IF(J32="","",IF(J32&gt;=0,IF(AC32&lt;=J32,"○","×"),""))</f>
        <v/>
      </c>
      <c r="AI32" s="1844"/>
      <c r="AJ32" s="1845"/>
      <c r="AK32" s="692"/>
      <c r="AL32" s="693"/>
      <c r="AM32" s="694"/>
      <c r="AO32" s="1603"/>
      <c r="AP32" s="1603"/>
      <c r="AQ32" s="1603"/>
      <c r="AR32" s="1603"/>
      <c r="AS32" s="1603"/>
      <c r="AT32" s="1603"/>
      <c r="AU32" s="1603"/>
      <c r="AV32" s="1603"/>
      <c r="AW32" s="1603"/>
      <c r="AX32" s="690"/>
      <c r="AY32" s="690"/>
      <c r="AZ32" s="690"/>
      <c r="BA32" s="690"/>
      <c r="BB32" s="690"/>
      <c r="BC32" s="690"/>
      <c r="BD32" s="690"/>
      <c r="BE32" s="666"/>
      <c r="BF32" s="666"/>
      <c r="BG32" s="666"/>
      <c r="BH32" s="666"/>
      <c r="BI32" s="666"/>
      <c r="BJ32" s="666"/>
      <c r="BK32" s="666"/>
      <c r="BL32" s="666"/>
      <c r="BM32" s="666"/>
      <c r="BN32" s="666"/>
      <c r="BO32" s="666"/>
      <c r="BP32" s="666"/>
      <c r="BQ32" s="666"/>
      <c r="BR32" s="666"/>
      <c r="BS32" s="666"/>
      <c r="BT32" s="666"/>
      <c r="BU32" s="666"/>
      <c r="BV32" s="666"/>
      <c r="BW32" s="666"/>
      <c r="BX32" s="666"/>
      <c r="BY32" s="666"/>
    </row>
    <row r="33" spans="2:49" s="105" customFormat="1" ht="3.75" customHeight="1">
      <c r="B33" s="106"/>
      <c r="C33" s="107"/>
      <c r="D33" s="1846"/>
      <c r="E33" s="1846"/>
      <c r="F33" s="1846"/>
      <c r="G33" s="1846"/>
      <c r="H33" s="1846"/>
      <c r="I33" s="1846"/>
      <c r="J33" s="1846"/>
      <c r="K33" s="1846"/>
      <c r="L33" s="1846"/>
      <c r="M33" s="1846"/>
      <c r="N33" s="1846"/>
      <c r="O33" s="1846"/>
      <c r="P33" s="1846"/>
      <c r="Q33" s="1846"/>
      <c r="R33" s="1846"/>
      <c r="S33" s="1846"/>
      <c r="T33" s="1846"/>
      <c r="U33" s="1846"/>
      <c r="V33" s="1846"/>
      <c r="W33" s="1846"/>
      <c r="X33" s="1846"/>
      <c r="Y33" s="1846"/>
      <c r="Z33" s="1846"/>
      <c r="AA33" s="1846"/>
      <c r="AB33" s="1846"/>
      <c r="AC33" s="1846"/>
      <c r="AD33" s="1846"/>
      <c r="AE33" s="1846"/>
      <c r="AF33" s="1846"/>
      <c r="AG33" s="1846"/>
      <c r="AH33" s="1846"/>
      <c r="AI33" s="1846"/>
      <c r="AJ33" s="1846"/>
      <c r="AK33" s="108"/>
      <c r="AO33" s="1603"/>
      <c r="AP33" s="1603"/>
      <c r="AQ33" s="1603"/>
      <c r="AR33" s="1603"/>
      <c r="AS33" s="1603"/>
      <c r="AT33" s="1603"/>
      <c r="AU33" s="1603"/>
      <c r="AV33" s="1603"/>
      <c r="AW33" s="1603"/>
    </row>
    <row r="34" spans="2:49" s="105" customFormat="1" ht="12" customHeight="1">
      <c r="B34" s="106"/>
      <c r="C34" s="531" t="s">
        <v>32</v>
      </c>
      <c r="D34" s="1847" t="s">
        <v>1244</v>
      </c>
      <c r="E34" s="1847"/>
      <c r="F34" s="1847"/>
      <c r="G34" s="1847"/>
      <c r="H34" s="1847"/>
      <c r="I34" s="1847"/>
      <c r="J34" s="1847"/>
      <c r="K34" s="1847"/>
      <c r="L34" s="1847"/>
      <c r="M34" s="1847"/>
      <c r="N34" s="1847"/>
      <c r="O34" s="1847"/>
      <c r="P34" s="1847"/>
      <c r="Q34" s="1847"/>
      <c r="R34" s="1847"/>
      <c r="S34" s="1847"/>
      <c r="T34" s="1847"/>
      <c r="U34" s="1847"/>
      <c r="V34" s="1847"/>
      <c r="W34" s="1847"/>
      <c r="X34" s="695"/>
      <c r="Y34" s="696"/>
      <c r="Z34" s="697"/>
      <c r="AA34" s="568" t="s">
        <v>459</v>
      </c>
      <c r="AB34" s="119" t="s">
        <v>1579</v>
      </c>
      <c r="AC34" s="116"/>
      <c r="AD34" s="116"/>
      <c r="AE34" s="116"/>
      <c r="AF34" s="116"/>
      <c r="AG34" s="116"/>
      <c r="AH34" s="116"/>
      <c r="AI34" s="116"/>
      <c r="AJ34" s="116"/>
      <c r="AK34" s="698"/>
    </row>
    <row r="35" spans="2:49" s="105" customFormat="1" ht="12" customHeight="1">
      <c r="B35" s="106"/>
      <c r="C35" s="107"/>
      <c r="D35" s="1848" t="s">
        <v>777</v>
      </c>
      <c r="E35" s="1848"/>
      <c r="F35" s="1848"/>
      <c r="G35" s="55"/>
      <c r="H35" s="137" t="s">
        <v>778</v>
      </c>
      <c r="I35" s="137" t="s">
        <v>127</v>
      </c>
      <c r="J35" s="137"/>
      <c r="K35" s="531" t="s">
        <v>779</v>
      </c>
      <c r="L35" s="55" t="s">
        <v>140</v>
      </c>
      <c r="M35" s="531" t="s">
        <v>127</v>
      </c>
      <c r="N35" s="1848" t="s">
        <v>1245</v>
      </c>
      <c r="O35" s="1848"/>
      <c r="P35" s="1848"/>
      <c r="Q35" s="137" t="s">
        <v>116</v>
      </c>
      <c r="R35" s="55"/>
      <c r="S35" s="54" t="s">
        <v>778</v>
      </c>
      <c r="T35" s="137" t="s">
        <v>127</v>
      </c>
      <c r="U35" s="137"/>
      <c r="V35" s="55" t="s">
        <v>779</v>
      </c>
      <c r="W35" s="699" t="s">
        <v>140</v>
      </c>
      <c r="Y35" s="700"/>
      <c r="Z35" s="701"/>
      <c r="AA35" s="568" t="s">
        <v>459</v>
      </c>
      <c r="AB35" s="1603" t="s">
        <v>1580</v>
      </c>
      <c r="AC35" s="1603"/>
      <c r="AD35" s="1603"/>
      <c r="AE35" s="1603"/>
      <c r="AF35" s="1603"/>
      <c r="AG35" s="1603"/>
      <c r="AH35" s="1603"/>
      <c r="AI35" s="1603"/>
      <c r="AJ35" s="1603"/>
      <c r="AK35" s="698"/>
    </row>
    <row r="36" spans="2:49" s="105" customFormat="1" ht="12" customHeight="1">
      <c r="B36" s="106"/>
      <c r="C36" s="107"/>
      <c r="D36" s="1848" t="s">
        <v>780</v>
      </c>
      <c r="E36" s="1848"/>
      <c r="F36" s="1848"/>
      <c r="G36" s="55"/>
      <c r="H36" s="137" t="s">
        <v>521</v>
      </c>
      <c r="I36" s="137" t="s">
        <v>127</v>
      </c>
      <c r="J36" s="137"/>
      <c r="K36" s="531" t="s">
        <v>779</v>
      </c>
      <c r="L36" s="67" t="s">
        <v>140</v>
      </c>
      <c r="M36" s="531" t="s">
        <v>127</v>
      </c>
      <c r="N36" s="1852" t="s">
        <v>781</v>
      </c>
      <c r="O36" s="1852"/>
      <c r="P36" s="1852"/>
      <c r="Q36" s="137" t="s">
        <v>116</v>
      </c>
      <c r="R36" s="55"/>
      <c r="S36" s="54" t="s">
        <v>521</v>
      </c>
      <c r="T36" s="137" t="s">
        <v>127</v>
      </c>
      <c r="U36" s="137"/>
      <c r="V36" s="55" t="s">
        <v>779</v>
      </c>
      <c r="W36" s="699" t="s">
        <v>140</v>
      </c>
      <c r="Y36" s="696"/>
      <c r="Z36" s="697"/>
      <c r="AA36" s="702"/>
      <c r="AB36" s="1603"/>
      <c r="AC36" s="1603"/>
      <c r="AD36" s="1603"/>
      <c r="AE36" s="1603"/>
      <c r="AF36" s="1603"/>
      <c r="AG36" s="1603"/>
      <c r="AH36" s="1603"/>
      <c r="AI36" s="1603"/>
      <c r="AJ36" s="1603"/>
      <c r="AK36" s="117"/>
    </row>
    <row r="37" spans="2:49" s="105" customFormat="1" ht="12" customHeight="1">
      <c r="B37" s="106"/>
      <c r="C37" s="107"/>
      <c r="D37" s="1848" t="s">
        <v>782</v>
      </c>
      <c r="E37" s="1848"/>
      <c r="F37" s="1848"/>
      <c r="G37" s="55"/>
      <c r="H37" s="137" t="s">
        <v>521</v>
      </c>
      <c r="I37" s="137" t="s">
        <v>127</v>
      </c>
      <c r="J37" s="137"/>
      <c r="K37" s="531" t="s">
        <v>779</v>
      </c>
      <c r="L37" s="67" t="s">
        <v>140</v>
      </c>
      <c r="N37" s="55"/>
      <c r="O37" s="55"/>
      <c r="P37" s="55"/>
      <c r="Q37" s="142"/>
      <c r="R37" s="142"/>
      <c r="S37" s="55"/>
      <c r="T37" s="54"/>
      <c r="U37" s="54"/>
      <c r="V37" s="137"/>
      <c r="W37" s="67"/>
      <c r="X37" s="699"/>
      <c r="Y37" s="700"/>
      <c r="Z37" s="703"/>
      <c r="AA37" s="115"/>
      <c r="AB37" s="113"/>
      <c r="AC37" s="113"/>
      <c r="AD37" s="113"/>
      <c r="AE37" s="113"/>
      <c r="AF37" s="113"/>
      <c r="AG37" s="113"/>
      <c r="AH37" s="113"/>
      <c r="AI37" s="113"/>
      <c r="AJ37" s="113"/>
      <c r="AK37" s="114"/>
    </row>
    <row r="38" spans="2:49" s="105" customFormat="1" ht="8.1" customHeight="1">
      <c r="B38" s="106"/>
      <c r="C38" s="107"/>
      <c r="D38" s="55"/>
      <c r="E38" s="55"/>
      <c r="F38" s="55"/>
      <c r="G38" s="55"/>
      <c r="H38" s="72"/>
      <c r="I38" s="72"/>
      <c r="J38" s="72"/>
      <c r="K38" s="72"/>
      <c r="L38" s="111"/>
      <c r="M38" s="112"/>
      <c r="N38" s="55"/>
      <c r="O38" s="55"/>
      <c r="P38" s="55"/>
      <c r="S38" s="55"/>
      <c r="T38" s="54"/>
      <c r="U38" s="54"/>
      <c r="V38" s="137"/>
      <c r="W38" s="112"/>
      <c r="X38" s="699"/>
      <c r="Y38" s="700"/>
      <c r="Z38" s="703"/>
      <c r="AA38" s="704"/>
      <c r="AB38" s="113"/>
      <c r="AC38" s="113"/>
      <c r="AD38" s="113"/>
      <c r="AE38" s="113"/>
      <c r="AF38" s="113"/>
      <c r="AG38" s="113"/>
      <c r="AH38" s="113"/>
      <c r="AI38" s="113"/>
      <c r="AJ38" s="113"/>
      <c r="AK38" s="114"/>
    </row>
    <row r="39" spans="2:49" s="105" customFormat="1" ht="12" customHeight="1">
      <c r="B39" s="106"/>
      <c r="C39" s="531" t="s">
        <v>38</v>
      </c>
      <c r="D39" s="1848" t="s">
        <v>445</v>
      </c>
      <c r="E39" s="1848"/>
      <c r="F39" s="1848"/>
      <c r="G39" s="1848"/>
      <c r="H39" s="1848"/>
      <c r="I39" s="1848"/>
      <c r="J39" s="1848"/>
      <c r="K39" s="1848"/>
      <c r="L39" s="1848"/>
      <c r="M39" s="1848"/>
      <c r="N39" s="1848"/>
      <c r="O39" s="1848"/>
      <c r="P39" s="1848"/>
      <c r="Q39" s="1848"/>
      <c r="R39" s="1848"/>
      <c r="S39" s="1848"/>
      <c r="T39" s="1848"/>
      <c r="U39" s="705"/>
      <c r="V39" s="705"/>
      <c r="W39" s="705"/>
      <c r="X39" s="705"/>
      <c r="Y39" s="705"/>
      <c r="Z39" s="697"/>
      <c r="AA39" s="551" t="s">
        <v>15</v>
      </c>
      <c r="AB39" s="1849" t="s">
        <v>1195</v>
      </c>
      <c r="AC39" s="1849"/>
      <c r="AD39" s="1849"/>
      <c r="AE39" s="1849"/>
      <c r="AF39" s="1849"/>
      <c r="AG39" s="1849"/>
      <c r="AH39" s="1849"/>
      <c r="AI39" s="1849"/>
      <c r="AJ39" s="1849"/>
      <c r="AK39" s="651"/>
      <c r="AL39" s="619"/>
      <c r="AM39" s="48"/>
      <c r="AN39" s="48"/>
      <c r="AO39" s="48"/>
    </row>
    <row r="40" spans="2:49" s="105" customFormat="1" ht="12.95" customHeight="1">
      <c r="B40" s="106"/>
      <c r="C40" s="705"/>
      <c r="D40" s="705"/>
      <c r="E40" s="705"/>
      <c r="F40" s="705"/>
      <c r="G40" s="705"/>
      <c r="H40" s="705"/>
      <c r="I40" s="705"/>
      <c r="J40" s="705"/>
      <c r="K40" s="705"/>
      <c r="L40" s="705"/>
      <c r="M40" s="705"/>
      <c r="N40" s="705"/>
      <c r="O40" s="705"/>
      <c r="P40" s="705"/>
      <c r="Q40" s="705"/>
      <c r="R40" s="705"/>
      <c r="S40" s="705"/>
      <c r="T40" s="705"/>
      <c r="U40" s="705"/>
      <c r="V40" s="705"/>
      <c r="W40" s="705"/>
      <c r="X40" s="705"/>
      <c r="Y40" s="705"/>
      <c r="Z40" s="701"/>
      <c r="AA40" s="568"/>
      <c r="AB40" s="1849"/>
      <c r="AC40" s="1849"/>
      <c r="AD40" s="1849"/>
      <c r="AE40" s="1849"/>
      <c r="AF40" s="1849"/>
      <c r="AG40" s="1849"/>
      <c r="AH40" s="1849"/>
      <c r="AI40" s="1849"/>
      <c r="AJ40" s="1849"/>
      <c r="AK40" s="651"/>
      <c r="AL40" s="619"/>
      <c r="AM40" s="48"/>
      <c r="AN40" s="48"/>
      <c r="AO40" s="48"/>
    </row>
    <row r="41" spans="2:49" s="105" customFormat="1" ht="12" customHeight="1">
      <c r="B41" s="106"/>
      <c r="C41" s="531" t="s">
        <v>306</v>
      </c>
      <c r="D41" s="1852" t="s">
        <v>1616</v>
      </c>
      <c r="E41" s="1852"/>
      <c r="F41" s="1852"/>
      <c r="G41" s="1852"/>
      <c r="H41" s="1852"/>
      <c r="I41" s="1852"/>
      <c r="J41" s="1852"/>
      <c r="K41" s="1852"/>
      <c r="L41" s="1852"/>
      <c r="M41" s="1852"/>
      <c r="N41" s="1852"/>
      <c r="O41" s="1852"/>
      <c r="P41" s="1852"/>
      <c r="Q41" s="1852"/>
      <c r="R41" s="1852"/>
      <c r="S41" s="1852"/>
      <c r="T41" s="1852"/>
      <c r="U41" s="1852"/>
      <c r="V41" s="1852"/>
      <c r="W41" s="1852"/>
      <c r="X41" s="1852"/>
      <c r="Y41" s="1852"/>
      <c r="Z41" s="54"/>
      <c r="AA41" s="115"/>
      <c r="AB41" s="1849"/>
      <c r="AC41" s="1849"/>
      <c r="AD41" s="1849"/>
      <c r="AE41" s="1849"/>
      <c r="AF41" s="1849"/>
      <c r="AG41" s="1849"/>
      <c r="AH41" s="1849"/>
      <c r="AI41" s="1849"/>
      <c r="AJ41" s="1849"/>
      <c r="AK41" s="651"/>
      <c r="AL41" s="619"/>
    </row>
    <row r="42" spans="2:49" s="105" customFormat="1" ht="12" customHeight="1">
      <c r="B42" s="106"/>
      <c r="C42" s="55"/>
      <c r="D42" s="531" t="s">
        <v>447</v>
      </c>
      <c r="E42" s="1852" t="s">
        <v>1010</v>
      </c>
      <c r="F42" s="1852"/>
      <c r="G42" s="1852"/>
      <c r="H42" s="1852"/>
      <c r="I42" s="1852"/>
      <c r="J42" s="1852"/>
      <c r="K42" s="1852"/>
      <c r="L42" s="1852"/>
      <c r="M42" s="1852"/>
      <c r="N42" s="1852"/>
      <c r="O42" s="1852"/>
      <c r="P42" s="1852"/>
      <c r="Q42" s="1852"/>
      <c r="R42" s="1852"/>
      <c r="S42" s="1852"/>
      <c r="T42" s="1852"/>
      <c r="U42" s="1852"/>
      <c r="V42" s="1852"/>
      <c r="W42" s="1852"/>
      <c r="X42" s="1852"/>
      <c r="Y42" s="1852"/>
      <c r="Z42" s="55"/>
      <c r="AA42" s="551"/>
      <c r="AB42" s="1849"/>
      <c r="AC42" s="1849"/>
      <c r="AD42" s="1849"/>
      <c r="AE42" s="1849"/>
      <c r="AF42" s="1849"/>
      <c r="AG42" s="1849"/>
      <c r="AH42" s="1849"/>
      <c r="AI42" s="1849"/>
      <c r="AJ42" s="1849"/>
      <c r="AK42" s="651"/>
      <c r="AL42" s="619"/>
      <c r="AM42" s="634"/>
      <c r="AN42" s="1849"/>
      <c r="AO42" s="1849"/>
      <c r="AP42" s="1849"/>
      <c r="AQ42" s="1849"/>
      <c r="AR42" s="1849"/>
      <c r="AS42" s="1849"/>
      <c r="AT42" s="1849"/>
      <c r="AU42" s="1849"/>
      <c r="AV42" s="1849"/>
    </row>
    <row r="43" spans="2:49" s="105" customFormat="1" ht="8.1" customHeight="1">
      <c r="B43" s="106"/>
      <c r="C43" s="55"/>
      <c r="D43" s="55"/>
      <c r="E43" s="55"/>
      <c r="F43" s="55"/>
      <c r="G43" s="55"/>
      <c r="H43" s="55"/>
      <c r="I43" s="55"/>
      <c r="J43" s="55"/>
      <c r="K43" s="55"/>
      <c r="L43" s="55"/>
      <c r="M43" s="55"/>
      <c r="N43" s="55"/>
      <c r="O43" s="55"/>
      <c r="P43" s="55"/>
      <c r="Q43" s="55"/>
      <c r="R43" s="55"/>
      <c r="S43" s="55"/>
      <c r="T43" s="55"/>
      <c r="U43" s="55"/>
      <c r="V43" s="55"/>
      <c r="W43" s="54"/>
      <c r="X43" s="54"/>
      <c r="Y43" s="54"/>
      <c r="Z43" s="54"/>
      <c r="AA43" s="1850" t="s">
        <v>459</v>
      </c>
      <c r="AB43" s="1849" t="s">
        <v>785</v>
      </c>
      <c r="AC43" s="1849"/>
      <c r="AD43" s="1849"/>
      <c r="AE43" s="1849"/>
      <c r="AF43" s="1849"/>
      <c r="AG43" s="1849"/>
      <c r="AH43" s="1849"/>
      <c r="AI43" s="1849"/>
      <c r="AJ43" s="1849"/>
      <c r="AK43" s="651"/>
      <c r="AL43" s="619"/>
      <c r="AM43" s="138"/>
      <c r="AN43" s="1849"/>
      <c r="AO43" s="1849"/>
      <c r="AP43" s="1849"/>
      <c r="AQ43" s="1849"/>
      <c r="AR43" s="1849"/>
      <c r="AS43" s="1849"/>
      <c r="AT43" s="1849"/>
      <c r="AU43" s="1849"/>
      <c r="AV43" s="1849"/>
    </row>
    <row r="44" spans="2:49" s="105" customFormat="1" ht="12" customHeight="1">
      <c r="B44" s="106"/>
      <c r="C44" s="55"/>
      <c r="D44" s="531" t="s">
        <v>448</v>
      </c>
      <c r="E44" s="2037" t="s">
        <v>1009</v>
      </c>
      <c r="F44" s="2037"/>
      <c r="G44" s="2037"/>
      <c r="H44" s="2037"/>
      <c r="I44" s="2037"/>
      <c r="J44" s="2037"/>
      <c r="K44" s="2037"/>
      <c r="L44" s="2037"/>
      <c r="M44" s="2037"/>
      <c r="N44" s="2037"/>
      <c r="O44" s="2037"/>
      <c r="P44" s="2037"/>
      <c r="Q44" s="2037"/>
      <c r="R44" s="2037"/>
      <c r="S44" s="2037"/>
      <c r="T44" s="2037"/>
      <c r="U44" s="2037"/>
      <c r="V44" s="2037"/>
      <c r="W44" s="2037"/>
      <c r="X44" s="2037"/>
      <c r="Y44" s="2037"/>
      <c r="Z44" s="577"/>
      <c r="AA44" s="1850"/>
      <c r="AB44" s="1849"/>
      <c r="AC44" s="1849"/>
      <c r="AD44" s="1849"/>
      <c r="AE44" s="1849"/>
      <c r="AF44" s="1849"/>
      <c r="AG44" s="1849"/>
      <c r="AH44" s="1849"/>
      <c r="AI44" s="1849"/>
      <c r="AJ44" s="1849"/>
      <c r="AK44" s="651"/>
      <c r="AL44" s="619"/>
      <c r="AM44" s="2038"/>
      <c r="AN44" s="2038"/>
      <c r="AO44" s="1849"/>
      <c r="AP44" s="1849"/>
      <c r="AQ44" s="1849"/>
      <c r="AR44" s="1849"/>
      <c r="AS44" s="1849"/>
      <c r="AT44" s="1849"/>
      <c r="AU44" s="1849"/>
      <c r="AV44" s="1849"/>
    </row>
    <row r="45" spans="2:49" s="105" customFormat="1" ht="12" customHeight="1">
      <c r="B45" s="106"/>
      <c r="C45" s="55"/>
      <c r="D45" s="531"/>
      <c r="E45" s="2037"/>
      <c r="F45" s="2037"/>
      <c r="G45" s="2037"/>
      <c r="H45" s="2037"/>
      <c r="I45" s="2037"/>
      <c r="J45" s="2037"/>
      <c r="K45" s="2037"/>
      <c r="L45" s="2037"/>
      <c r="M45" s="2037"/>
      <c r="N45" s="2037"/>
      <c r="O45" s="2037"/>
      <c r="P45" s="2037"/>
      <c r="Q45" s="2037"/>
      <c r="R45" s="2037"/>
      <c r="S45" s="2037"/>
      <c r="T45" s="2037"/>
      <c r="U45" s="2037"/>
      <c r="V45" s="2037"/>
      <c r="W45" s="2037"/>
      <c r="X45" s="2037"/>
      <c r="Y45" s="2037"/>
      <c r="Z45" s="577"/>
      <c r="AA45" s="63"/>
      <c r="AB45" s="1849"/>
      <c r="AC45" s="1849"/>
      <c r="AD45" s="1849"/>
      <c r="AE45" s="1849"/>
      <c r="AF45" s="1849"/>
      <c r="AG45" s="1849"/>
      <c r="AH45" s="1849"/>
      <c r="AI45" s="1849"/>
      <c r="AJ45" s="1849"/>
      <c r="AK45" s="628"/>
      <c r="AL45" s="619"/>
      <c r="AM45" s="54"/>
      <c r="AN45" s="54"/>
      <c r="AO45" s="1849"/>
      <c r="AP45" s="1849"/>
      <c r="AQ45" s="1849"/>
      <c r="AR45" s="1849"/>
      <c r="AS45" s="1849"/>
      <c r="AT45" s="1849"/>
      <c r="AU45" s="1849"/>
      <c r="AV45" s="1849"/>
    </row>
    <row r="46" spans="2:49" s="105" customFormat="1" ht="8.1" customHeight="1">
      <c r="B46" s="106"/>
      <c r="C46" s="55"/>
      <c r="D46" s="531"/>
      <c r="E46" s="2037"/>
      <c r="F46" s="2037"/>
      <c r="G46" s="2037"/>
      <c r="H46" s="2037"/>
      <c r="I46" s="2037"/>
      <c r="J46" s="2037"/>
      <c r="K46" s="2037"/>
      <c r="L46" s="2037"/>
      <c r="M46" s="2037"/>
      <c r="N46" s="2037"/>
      <c r="O46" s="2037"/>
      <c r="P46" s="2037"/>
      <c r="Q46" s="2037"/>
      <c r="R46" s="2037"/>
      <c r="S46" s="2037"/>
      <c r="T46" s="2037"/>
      <c r="U46" s="2037"/>
      <c r="V46" s="2037"/>
      <c r="W46" s="2037"/>
      <c r="X46" s="2037"/>
      <c r="Y46" s="2037"/>
      <c r="Z46" s="55"/>
      <c r="AA46" s="1866" t="s">
        <v>1360</v>
      </c>
      <c r="AB46" s="1867"/>
      <c r="AC46" s="1849" t="s">
        <v>1011</v>
      </c>
      <c r="AD46" s="1849"/>
      <c r="AE46" s="1849"/>
      <c r="AF46" s="1849"/>
      <c r="AG46" s="1849"/>
      <c r="AH46" s="1849"/>
      <c r="AI46" s="1849"/>
      <c r="AJ46" s="1849"/>
      <c r="AK46" s="651"/>
      <c r="AL46" s="619"/>
      <c r="AM46" s="2038"/>
      <c r="AN46" s="2038"/>
      <c r="AO46" s="1849"/>
      <c r="AP46" s="1849"/>
      <c r="AQ46" s="1849"/>
      <c r="AR46" s="1849"/>
      <c r="AS46" s="1849"/>
      <c r="AT46" s="1849"/>
      <c r="AU46" s="1849"/>
      <c r="AV46" s="1849"/>
    </row>
    <row r="47" spans="2:49" s="105" customFormat="1" ht="7.5" customHeight="1">
      <c r="B47" s="106"/>
      <c r="C47" s="55"/>
      <c r="D47" s="55"/>
      <c r="E47" s="55"/>
      <c r="F47" s="55"/>
      <c r="G47" s="55"/>
      <c r="H47" s="55"/>
      <c r="I47" s="55"/>
      <c r="J47" s="55"/>
      <c r="K47" s="55"/>
      <c r="L47" s="55"/>
      <c r="M47" s="55"/>
      <c r="N47" s="55"/>
      <c r="O47" s="55"/>
      <c r="P47" s="55"/>
      <c r="Q47" s="55"/>
      <c r="R47" s="55"/>
      <c r="S47" s="55"/>
      <c r="T47" s="55"/>
      <c r="U47" s="55"/>
      <c r="V47" s="55"/>
      <c r="W47" s="54"/>
      <c r="X47" s="54"/>
      <c r="Y47" s="54"/>
      <c r="Z47" s="54"/>
      <c r="AA47" s="1866"/>
      <c r="AB47" s="1867"/>
      <c r="AC47" s="1849"/>
      <c r="AD47" s="1849"/>
      <c r="AE47" s="1849"/>
      <c r="AF47" s="1849"/>
      <c r="AG47" s="1849"/>
      <c r="AH47" s="1849"/>
      <c r="AI47" s="1849"/>
      <c r="AJ47" s="1849"/>
      <c r="AK47" s="651"/>
      <c r="AM47" s="138"/>
      <c r="AN47" s="118"/>
      <c r="AO47" s="1849"/>
      <c r="AP47" s="1849"/>
      <c r="AQ47" s="1849"/>
      <c r="AR47" s="1849"/>
      <c r="AS47" s="1849"/>
      <c r="AT47" s="1849"/>
      <c r="AU47" s="1849"/>
      <c r="AV47" s="1849"/>
    </row>
    <row r="48" spans="2:49" s="105" customFormat="1" ht="12" customHeight="1">
      <c r="B48" s="106"/>
      <c r="C48" s="531" t="s">
        <v>307</v>
      </c>
      <c r="D48" s="1852" t="s">
        <v>1617</v>
      </c>
      <c r="E48" s="1852"/>
      <c r="F48" s="1852"/>
      <c r="G48" s="1852"/>
      <c r="H48" s="1852"/>
      <c r="I48" s="1852"/>
      <c r="J48" s="1852"/>
      <c r="K48" s="1852"/>
      <c r="L48" s="1852"/>
      <c r="M48" s="1852"/>
      <c r="N48" s="1852"/>
      <c r="O48" s="1852"/>
      <c r="P48" s="1852"/>
      <c r="Q48" s="1852"/>
      <c r="R48" s="1852"/>
      <c r="S48" s="1852"/>
      <c r="T48" s="1852"/>
      <c r="U48" s="1852"/>
      <c r="V48" s="1852"/>
      <c r="W48" s="1852"/>
      <c r="X48" s="1852"/>
      <c r="Y48" s="1852"/>
      <c r="Z48" s="54"/>
      <c r="AA48" s="706"/>
      <c r="AB48" s="54"/>
      <c r="AC48" s="1849"/>
      <c r="AD48" s="1849"/>
      <c r="AE48" s="1849"/>
      <c r="AF48" s="1849"/>
      <c r="AG48" s="1849"/>
      <c r="AH48" s="1849"/>
      <c r="AI48" s="1849"/>
      <c r="AJ48" s="1849"/>
      <c r="AK48" s="628"/>
      <c r="AM48" s="55"/>
      <c r="AN48" s="707"/>
      <c r="AO48" s="1849"/>
      <c r="AP48" s="1849"/>
      <c r="AQ48" s="1849"/>
      <c r="AR48" s="1849"/>
      <c r="AS48" s="1849"/>
      <c r="AT48" s="1849"/>
      <c r="AU48" s="1849"/>
      <c r="AV48" s="1849"/>
    </row>
    <row r="49" spans="1:48" s="105" customFormat="1" ht="12" customHeight="1">
      <c r="B49" s="106"/>
      <c r="C49" s="55"/>
      <c r="D49" s="531" t="s">
        <v>447</v>
      </c>
      <c r="E49" s="1852" t="s">
        <v>449</v>
      </c>
      <c r="F49" s="1852"/>
      <c r="G49" s="1852"/>
      <c r="H49" s="1852"/>
      <c r="I49" s="1852"/>
      <c r="J49" s="1852"/>
      <c r="K49" s="1852"/>
      <c r="L49" s="1852"/>
      <c r="M49" s="1852"/>
      <c r="N49" s="1852"/>
      <c r="O49" s="1852"/>
      <c r="P49" s="1852"/>
      <c r="Q49" s="1852"/>
      <c r="R49" s="1852"/>
      <c r="S49" s="1852"/>
      <c r="T49" s="1852"/>
      <c r="U49" s="1852"/>
      <c r="V49" s="1852"/>
      <c r="W49" s="1852"/>
      <c r="X49" s="1852"/>
      <c r="Y49" s="1852"/>
      <c r="Z49" s="54"/>
      <c r="AA49" s="1866" t="s">
        <v>1361</v>
      </c>
      <c r="AB49" s="1867"/>
      <c r="AC49" s="1849" t="s">
        <v>1012</v>
      </c>
      <c r="AD49" s="1849"/>
      <c r="AE49" s="1849"/>
      <c r="AF49" s="1849"/>
      <c r="AG49" s="1849"/>
      <c r="AH49" s="1849"/>
      <c r="AI49" s="1849"/>
      <c r="AJ49" s="1849"/>
      <c r="AK49" s="627"/>
      <c r="AM49" s="1867"/>
      <c r="AN49" s="1867"/>
      <c r="AO49" s="1849"/>
      <c r="AP49" s="1849"/>
      <c r="AQ49" s="1849"/>
      <c r="AR49" s="1849"/>
      <c r="AS49" s="1849"/>
      <c r="AT49" s="1849"/>
      <c r="AU49" s="1849"/>
      <c r="AV49" s="1849"/>
    </row>
    <row r="50" spans="1:48" s="105" customFormat="1" ht="8.1" customHeight="1">
      <c r="B50" s="106"/>
      <c r="C50" s="55"/>
      <c r="D50" s="55"/>
      <c r="E50" s="55"/>
      <c r="F50" s="55"/>
      <c r="G50" s="55"/>
      <c r="H50" s="55"/>
      <c r="I50" s="55"/>
      <c r="J50" s="55"/>
      <c r="K50" s="55"/>
      <c r="L50" s="55"/>
      <c r="M50" s="55"/>
      <c r="N50" s="55"/>
      <c r="O50" s="55"/>
      <c r="P50" s="55"/>
      <c r="Q50" s="55"/>
      <c r="R50" s="55"/>
      <c r="S50" s="55"/>
      <c r="T50" s="72"/>
      <c r="U50" s="72"/>
      <c r="V50" s="58"/>
      <c r="W50" s="73"/>
      <c r="X50" s="73"/>
      <c r="Y50" s="55"/>
      <c r="Z50" s="55"/>
      <c r="AA50" s="1866"/>
      <c r="AB50" s="1867"/>
      <c r="AC50" s="1849"/>
      <c r="AD50" s="1849"/>
      <c r="AE50" s="1849"/>
      <c r="AF50" s="1849"/>
      <c r="AG50" s="1849"/>
      <c r="AH50" s="1849"/>
      <c r="AI50" s="1849"/>
      <c r="AJ50" s="1849"/>
      <c r="AK50" s="117"/>
      <c r="AM50" s="138"/>
      <c r="AN50" s="619"/>
      <c r="AO50" s="1849"/>
      <c r="AP50" s="1849"/>
      <c r="AQ50" s="1849"/>
      <c r="AR50" s="1849"/>
      <c r="AS50" s="1849"/>
      <c r="AT50" s="1849"/>
      <c r="AU50" s="1849"/>
      <c r="AV50" s="1849"/>
    </row>
    <row r="51" spans="1:48" s="105" customFormat="1" ht="12" customHeight="1">
      <c r="B51" s="106"/>
      <c r="C51" s="55"/>
      <c r="D51" s="531" t="s">
        <v>448</v>
      </c>
      <c r="E51" s="2037" t="s">
        <v>1017</v>
      </c>
      <c r="F51" s="2037"/>
      <c r="G51" s="2037"/>
      <c r="H51" s="2037"/>
      <c r="I51" s="2037"/>
      <c r="J51" s="2037"/>
      <c r="K51" s="2037"/>
      <c r="L51" s="2037"/>
      <c r="M51" s="2037"/>
      <c r="N51" s="2037"/>
      <c r="O51" s="2037"/>
      <c r="P51" s="2037"/>
      <c r="Q51" s="2037"/>
      <c r="R51" s="2037"/>
      <c r="S51" s="2037"/>
      <c r="T51" s="2037"/>
      <c r="U51" s="2037"/>
      <c r="V51" s="2037"/>
      <c r="W51" s="2037"/>
      <c r="X51" s="2037"/>
      <c r="Y51" s="2037"/>
      <c r="Z51" s="577"/>
      <c r="AA51" s="74"/>
      <c r="AB51" s="707"/>
      <c r="AC51" s="1849"/>
      <c r="AD51" s="1849"/>
      <c r="AE51" s="1849"/>
      <c r="AF51" s="1849"/>
      <c r="AG51" s="1849"/>
      <c r="AH51" s="1849"/>
      <c r="AI51" s="1849"/>
      <c r="AJ51" s="1849"/>
      <c r="AK51" s="117"/>
      <c r="AM51" s="67"/>
      <c r="AN51" s="619"/>
      <c r="AO51" s="1849"/>
      <c r="AP51" s="1849"/>
      <c r="AQ51" s="1849"/>
      <c r="AR51" s="1849"/>
      <c r="AS51" s="1849"/>
      <c r="AT51" s="1849"/>
      <c r="AU51" s="1849"/>
      <c r="AV51" s="1849"/>
    </row>
    <row r="52" spans="1:48" s="105" customFormat="1" ht="9" customHeight="1">
      <c r="B52" s="106"/>
      <c r="C52" s="55"/>
      <c r="D52" s="55"/>
      <c r="E52" s="2037"/>
      <c r="F52" s="2037"/>
      <c r="G52" s="2037"/>
      <c r="H52" s="2037"/>
      <c r="I52" s="2037"/>
      <c r="J52" s="2037"/>
      <c r="K52" s="2037"/>
      <c r="L52" s="2037"/>
      <c r="M52" s="2037"/>
      <c r="N52" s="2037"/>
      <c r="O52" s="2037"/>
      <c r="P52" s="2037"/>
      <c r="Q52" s="2037"/>
      <c r="R52" s="2037"/>
      <c r="S52" s="2037"/>
      <c r="T52" s="2037"/>
      <c r="U52" s="2037"/>
      <c r="V52" s="2037"/>
      <c r="W52" s="2037"/>
      <c r="X52" s="2037"/>
      <c r="Y52" s="2037"/>
      <c r="Z52" s="577"/>
      <c r="AA52" s="1866" t="s">
        <v>1231</v>
      </c>
      <c r="AB52" s="1867"/>
      <c r="AC52" s="1849" t="s">
        <v>1232</v>
      </c>
      <c r="AD52" s="1849"/>
      <c r="AE52" s="1849"/>
      <c r="AF52" s="1849"/>
      <c r="AG52" s="1849"/>
      <c r="AH52" s="1849"/>
      <c r="AI52" s="1849"/>
      <c r="AJ52" s="1849"/>
      <c r="AK52" s="117"/>
      <c r="AO52" s="1849"/>
      <c r="AP52" s="1849"/>
      <c r="AQ52" s="1849"/>
      <c r="AR52" s="1849"/>
      <c r="AS52" s="1849"/>
      <c r="AT52" s="1849"/>
      <c r="AU52" s="1849"/>
      <c r="AV52" s="1849"/>
    </row>
    <row r="53" spans="1:48" s="105" customFormat="1" ht="12" customHeight="1">
      <c r="B53" s="106"/>
      <c r="C53" s="55"/>
      <c r="D53" s="55"/>
      <c r="E53" s="2037"/>
      <c r="F53" s="2037"/>
      <c r="G53" s="2037"/>
      <c r="H53" s="2037"/>
      <c r="I53" s="2037"/>
      <c r="J53" s="2037"/>
      <c r="K53" s="2037"/>
      <c r="L53" s="2037"/>
      <c r="M53" s="2037"/>
      <c r="N53" s="2037"/>
      <c r="O53" s="2037"/>
      <c r="P53" s="2037"/>
      <c r="Q53" s="2037"/>
      <c r="R53" s="2037"/>
      <c r="S53" s="2037"/>
      <c r="T53" s="2037"/>
      <c r="U53" s="2037"/>
      <c r="V53" s="2037"/>
      <c r="W53" s="2037"/>
      <c r="X53" s="2037"/>
      <c r="Y53" s="2037"/>
      <c r="Z53" s="577"/>
      <c r="AA53" s="1866"/>
      <c r="AB53" s="1867"/>
      <c r="AC53" s="1849"/>
      <c r="AD53" s="1849"/>
      <c r="AE53" s="1849"/>
      <c r="AF53" s="1849"/>
      <c r="AG53" s="1849"/>
      <c r="AH53" s="1849"/>
      <c r="AI53" s="1849"/>
      <c r="AJ53" s="1849"/>
      <c r="AK53" s="117"/>
      <c r="AO53" s="1849"/>
      <c r="AP53" s="1849"/>
      <c r="AQ53" s="1849"/>
      <c r="AR53" s="1849"/>
      <c r="AS53" s="1849"/>
      <c r="AT53" s="1849"/>
      <c r="AU53" s="1849"/>
      <c r="AV53" s="1849"/>
    </row>
    <row r="54" spans="1:48" s="105" customFormat="1" ht="12" customHeight="1">
      <c r="B54" s="106"/>
      <c r="C54" s="55"/>
      <c r="D54" s="55"/>
      <c r="E54" s="2037"/>
      <c r="F54" s="2037"/>
      <c r="G54" s="2037"/>
      <c r="H54" s="2037"/>
      <c r="I54" s="2037"/>
      <c r="J54" s="2037"/>
      <c r="K54" s="2037"/>
      <c r="L54" s="2037"/>
      <c r="M54" s="2037"/>
      <c r="N54" s="2037"/>
      <c r="O54" s="2037"/>
      <c r="P54" s="2037"/>
      <c r="Q54" s="2037"/>
      <c r="R54" s="2037"/>
      <c r="S54" s="2037"/>
      <c r="T54" s="2037"/>
      <c r="U54" s="2037"/>
      <c r="V54" s="2037"/>
      <c r="W54" s="2037"/>
      <c r="X54" s="2037"/>
      <c r="Y54" s="2037"/>
      <c r="Z54" s="577"/>
      <c r="AA54" s="71"/>
      <c r="AB54" s="619"/>
      <c r="AC54" s="1849"/>
      <c r="AD54" s="1849"/>
      <c r="AE54" s="1849"/>
      <c r="AF54" s="1849"/>
      <c r="AG54" s="1849"/>
      <c r="AH54" s="1849"/>
      <c r="AI54" s="1849"/>
      <c r="AJ54" s="1849"/>
      <c r="AK54" s="117"/>
      <c r="AM54" s="1867"/>
      <c r="AN54" s="1867"/>
      <c r="AO54" s="1849"/>
      <c r="AP54" s="1849"/>
      <c r="AQ54" s="1849"/>
      <c r="AR54" s="1849"/>
      <c r="AS54" s="1849"/>
      <c r="AT54" s="1849"/>
      <c r="AU54" s="1849"/>
      <c r="AV54" s="1849"/>
    </row>
    <row r="55" spans="1:48" s="105" customFormat="1" ht="6.75" customHeight="1">
      <c r="B55" s="106"/>
      <c r="C55" s="55"/>
      <c r="D55" s="55"/>
      <c r="E55" s="632"/>
      <c r="F55" s="632"/>
      <c r="G55" s="632"/>
      <c r="H55" s="632"/>
      <c r="I55" s="632"/>
      <c r="J55" s="632"/>
      <c r="K55" s="632"/>
      <c r="L55" s="632"/>
      <c r="M55" s="632"/>
      <c r="N55" s="632"/>
      <c r="O55" s="632"/>
      <c r="P55" s="632"/>
      <c r="Q55" s="632"/>
      <c r="R55" s="632"/>
      <c r="S55" s="632"/>
      <c r="T55" s="632"/>
      <c r="U55" s="632"/>
      <c r="V55" s="632"/>
      <c r="W55" s="632"/>
      <c r="X55" s="632"/>
      <c r="Y55" s="632"/>
      <c r="Z55" s="577"/>
      <c r="AA55" s="115"/>
      <c r="AC55" s="1849"/>
      <c r="AD55" s="1849"/>
      <c r="AE55" s="1849"/>
      <c r="AF55" s="1849"/>
      <c r="AG55" s="1849"/>
      <c r="AH55" s="1849"/>
      <c r="AI55" s="1849"/>
      <c r="AJ55" s="1849"/>
      <c r="AK55" s="708"/>
      <c r="AM55" s="1867"/>
      <c r="AN55" s="1867"/>
      <c r="AO55" s="1849"/>
      <c r="AP55" s="1849"/>
      <c r="AQ55" s="1849"/>
      <c r="AR55" s="1849"/>
      <c r="AS55" s="1849"/>
      <c r="AT55" s="1849"/>
      <c r="AU55" s="1849"/>
      <c r="AV55" s="1849"/>
    </row>
    <row r="56" spans="1:48" s="105" customFormat="1" ht="12" customHeight="1">
      <c r="B56" s="1851" t="s">
        <v>438</v>
      </c>
      <c r="C56" s="1712"/>
      <c r="D56" s="1852" t="s">
        <v>453</v>
      </c>
      <c r="E56" s="1852"/>
      <c r="F56" s="1852"/>
      <c r="G56" s="1852"/>
      <c r="H56" s="1852"/>
      <c r="I56" s="1852"/>
      <c r="J56" s="1852"/>
      <c r="K56" s="1852"/>
      <c r="L56" s="1852"/>
      <c r="M56" s="1852"/>
      <c r="N56" s="1852"/>
      <c r="O56" s="1852"/>
      <c r="P56" s="1852"/>
      <c r="Q56" s="1852"/>
      <c r="R56" s="1852"/>
      <c r="S56" s="1852"/>
      <c r="T56" s="1852"/>
      <c r="U56" s="1852"/>
      <c r="V56" s="1852"/>
      <c r="W56" s="1852"/>
      <c r="X56" s="1852"/>
      <c r="Y56" s="1852"/>
      <c r="Z56" s="55"/>
      <c r="AA56" s="115"/>
      <c r="AC56" s="1849"/>
      <c r="AD56" s="1849"/>
      <c r="AE56" s="1849"/>
      <c r="AF56" s="1849"/>
      <c r="AG56" s="1849"/>
      <c r="AH56" s="1849"/>
      <c r="AI56" s="1849"/>
      <c r="AJ56" s="1849"/>
      <c r="AK56" s="708"/>
      <c r="AM56" s="55"/>
      <c r="AN56" s="116"/>
      <c r="AO56" s="1849"/>
      <c r="AP56" s="1849"/>
      <c r="AQ56" s="1849"/>
      <c r="AR56" s="1849"/>
      <c r="AS56" s="1849"/>
      <c r="AT56" s="1849"/>
      <c r="AU56" s="1849"/>
      <c r="AV56" s="1849"/>
    </row>
    <row r="57" spans="1:48" ht="8.25" customHeight="1">
      <c r="A57" s="55"/>
      <c r="B57" s="61"/>
      <c r="C57" s="55"/>
      <c r="D57" s="55"/>
      <c r="E57" s="55"/>
      <c r="F57" s="55"/>
      <c r="G57" s="55"/>
      <c r="H57" s="55"/>
      <c r="I57" s="55"/>
      <c r="J57" s="55"/>
      <c r="K57" s="55"/>
      <c r="L57" s="55"/>
      <c r="M57" s="55"/>
      <c r="N57" s="55"/>
      <c r="O57" s="55"/>
      <c r="P57" s="55"/>
      <c r="Q57" s="55"/>
      <c r="R57" s="55"/>
      <c r="S57" s="55"/>
      <c r="T57" s="55"/>
      <c r="U57" s="55"/>
      <c r="V57" s="55"/>
      <c r="AA57" s="1866" t="s">
        <v>1233</v>
      </c>
      <c r="AB57" s="1867"/>
      <c r="AC57" s="1849" t="s">
        <v>1234</v>
      </c>
      <c r="AD57" s="1849"/>
      <c r="AE57" s="1849"/>
      <c r="AF57" s="1849"/>
      <c r="AG57" s="1849"/>
      <c r="AH57" s="1849"/>
      <c r="AI57" s="1849"/>
      <c r="AJ57" s="1849"/>
      <c r="AK57" s="708"/>
    </row>
    <row r="58" spans="1:48" ht="12" customHeight="1">
      <c r="A58" s="55"/>
      <c r="B58" s="1851" t="s">
        <v>455</v>
      </c>
      <c r="C58" s="1712"/>
      <c r="D58" s="1852" t="s">
        <v>454</v>
      </c>
      <c r="E58" s="1852"/>
      <c r="F58" s="1852"/>
      <c r="G58" s="1852"/>
      <c r="H58" s="1852"/>
      <c r="I58" s="1852"/>
      <c r="J58" s="1852"/>
      <c r="K58" s="1852"/>
      <c r="L58" s="1852"/>
      <c r="M58" s="1852"/>
      <c r="N58" s="1852"/>
      <c r="O58" s="1852"/>
      <c r="P58" s="1852"/>
      <c r="Q58" s="1852"/>
      <c r="R58" s="1852"/>
      <c r="S58" s="1852"/>
      <c r="T58" s="1852"/>
      <c r="U58" s="1852"/>
      <c r="V58" s="1852"/>
      <c r="W58" s="1852"/>
      <c r="X58" s="1852"/>
      <c r="Y58" s="1852"/>
      <c r="Z58" s="55"/>
      <c r="AA58" s="1866"/>
      <c r="AB58" s="1867"/>
      <c r="AC58" s="1849"/>
      <c r="AD58" s="1849"/>
      <c r="AE58" s="1849"/>
      <c r="AF58" s="1849"/>
      <c r="AG58" s="1849"/>
      <c r="AH58" s="1849"/>
      <c r="AI58" s="1849"/>
      <c r="AJ58" s="1849"/>
      <c r="AK58" s="120"/>
    </row>
    <row r="59" spans="1:48" ht="12" customHeight="1">
      <c r="A59" s="55"/>
      <c r="B59" s="61"/>
      <c r="C59" s="55"/>
      <c r="D59" s="531" t="s">
        <v>457</v>
      </c>
      <c r="E59" s="1852" t="s">
        <v>456</v>
      </c>
      <c r="F59" s="1852"/>
      <c r="G59" s="1852"/>
      <c r="H59" s="1852"/>
      <c r="I59" s="1852"/>
      <c r="J59" s="1852"/>
      <c r="K59" s="1852"/>
      <c r="L59" s="1852"/>
      <c r="M59" s="1852"/>
      <c r="N59" s="1852"/>
      <c r="O59" s="1852"/>
      <c r="P59" s="1852"/>
      <c r="Q59" s="1852"/>
      <c r="R59" s="1852"/>
      <c r="S59" s="1852"/>
      <c r="T59" s="1852"/>
      <c r="U59" s="1852"/>
      <c r="V59" s="1852"/>
      <c r="W59" s="1852"/>
      <c r="X59" s="1852"/>
      <c r="Y59" s="1852"/>
      <c r="AA59" s="74"/>
      <c r="AB59" s="116"/>
      <c r="AC59" s="1849"/>
      <c r="AD59" s="1849"/>
      <c r="AE59" s="1849"/>
      <c r="AF59" s="1849"/>
      <c r="AG59" s="1849"/>
      <c r="AH59" s="1849"/>
      <c r="AI59" s="1849"/>
      <c r="AJ59" s="1849"/>
      <c r="AK59" s="120"/>
    </row>
    <row r="60" spans="1:48" ht="14.1" customHeight="1">
      <c r="A60" s="55"/>
      <c r="B60" s="61"/>
      <c r="C60" s="55"/>
      <c r="D60" s="55"/>
      <c r="E60" s="709"/>
      <c r="F60" s="709"/>
      <c r="G60" s="709"/>
      <c r="H60" s="709"/>
      <c r="I60" s="709"/>
      <c r="J60" s="709"/>
      <c r="K60" s="709"/>
      <c r="L60" s="709"/>
      <c r="M60" s="709"/>
      <c r="N60" s="709"/>
      <c r="O60" s="709"/>
      <c r="P60" s="709"/>
      <c r="Q60" s="709"/>
      <c r="R60" s="709"/>
      <c r="S60" s="709"/>
      <c r="T60" s="709"/>
      <c r="U60" s="709"/>
      <c r="V60" s="709"/>
      <c r="W60" s="709"/>
      <c r="X60" s="709"/>
      <c r="Y60" s="709"/>
      <c r="Z60" s="577"/>
      <c r="AA60" s="74"/>
      <c r="AK60" s="120"/>
      <c r="AL60" s="116"/>
    </row>
    <row r="61" spans="1:48" ht="9.9499999999999993" customHeight="1">
      <c r="A61" s="55"/>
      <c r="B61" s="61"/>
      <c r="C61" s="55"/>
      <c r="D61" s="55"/>
      <c r="E61" s="709"/>
      <c r="F61" s="709"/>
      <c r="G61" s="709"/>
      <c r="H61" s="709"/>
      <c r="I61" s="709"/>
      <c r="J61" s="709"/>
      <c r="K61" s="709"/>
      <c r="L61" s="709"/>
      <c r="M61" s="709"/>
      <c r="N61" s="709"/>
      <c r="O61" s="709"/>
      <c r="P61" s="709"/>
      <c r="Q61" s="709"/>
      <c r="R61" s="709"/>
      <c r="S61" s="709"/>
      <c r="T61" s="709"/>
      <c r="U61" s="709"/>
      <c r="V61" s="709"/>
      <c r="W61" s="709"/>
      <c r="X61" s="709"/>
      <c r="Y61" s="709"/>
      <c r="Z61" s="577"/>
      <c r="AA61" s="74"/>
      <c r="AB61" s="116"/>
      <c r="AC61" s="116"/>
      <c r="AD61" s="116"/>
      <c r="AE61" s="116"/>
      <c r="AF61" s="116"/>
      <c r="AG61" s="116"/>
      <c r="AH61" s="116"/>
      <c r="AI61" s="116"/>
      <c r="AJ61" s="116"/>
      <c r="AK61" s="117"/>
      <c r="AL61" s="116"/>
    </row>
    <row r="62" spans="1:48" ht="13.5" customHeight="1">
      <c r="A62" s="55"/>
      <c r="B62" s="1851" t="s">
        <v>430</v>
      </c>
      <c r="C62" s="1712"/>
      <c r="D62" s="1852" t="s">
        <v>1573</v>
      </c>
      <c r="E62" s="1852"/>
      <c r="F62" s="1852"/>
      <c r="G62" s="1852"/>
      <c r="H62" s="1852"/>
      <c r="I62" s="1852"/>
      <c r="J62" s="1852"/>
      <c r="K62" s="1852"/>
      <c r="L62" s="1852"/>
      <c r="M62" s="1852"/>
      <c r="N62" s="1852"/>
      <c r="O62" s="1852"/>
      <c r="P62" s="1852"/>
      <c r="Q62" s="1852"/>
      <c r="R62" s="1852"/>
      <c r="S62" s="1852"/>
      <c r="T62" s="1852"/>
      <c r="U62" s="1852"/>
      <c r="V62" s="1852"/>
      <c r="W62" s="1852"/>
      <c r="X62" s="1852"/>
      <c r="Y62" s="1852"/>
      <c r="Z62" s="577"/>
      <c r="AA62" s="74"/>
      <c r="AB62" s="116"/>
      <c r="AC62" s="116"/>
      <c r="AD62" s="116"/>
      <c r="AE62" s="116"/>
      <c r="AF62" s="116"/>
      <c r="AG62" s="116"/>
      <c r="AH62" s="116"/>
      <c r="AI62" s="116"/>
      <c r="AJ62" s="116"/>
      <c r="AK62" s="117"/>
    </row>
    <row r="63" spans="1:48" ht="13.5" customHeight="1">
      <c r="A63" s="55"/>
      <c r="B63" s="710"/>
      <c r="D63" s="54" t="s">
        <v>1574</v>
      </c>
      <c r="Z63" s="577"/>
      <c r="AA63" s="706"/>
      <c r="AK63" s="628"/>
    </row>
    <row r="64" spans="1:48" ht="13.5" customHeight="1">
      <c r="A64" s="55"/>
      <c r="B64" s="650"/>
      <c r="C64" s="531"/>
      <c r="D64" s="55"/>
      <c r="E64" s="55"/>
      <c r="F64" s="55"/>
      <c r="G64" s="55"/>
      <c r="H64" s="55"/>
      <c r="I64" s="55"/>
      <c r="J64" s="55"/>
      <c r="K64" s="55"/>
      <c r="L64" s="55"/>
      <c r="M64" s="55"/>
      <c r="N64" s="55"/>
      <c r="O64" s="55"/>
      <c r="P64" s="55"/>
      <c r="Q64" s="55"/>
      <c r="R64" s="55"/>
      <c r="S64" s="55"/>
      <c r="T64" s="55"/>
      <c r="U64" s="55"/>
      <c r="V64" s="55"/>
      <c r="W64" s="55"/>
      <c r="X64" s="55"/>
      <c r="Y64" s="55"/>
      <c r="Z64" s="577"/>
      <c r="AA64" s="706"/>
      <c r="AK64" s="628"/>
    </row>
    <row r="65" spans="1:38" ht="13.5" customHeight="1">
      <c r="A65" s="55"/>
      <c r="B65" s="650"/>
      <c r="C65" s="531"/>
      <c r="D65" s="55"/>
      <c r="E65" s="55"/>
      <c r="F65" s="55"/>
      <c r="G65" s="55"/>
      <c r="H65" s="55"/>
      <c r="I65" s="55"/>
      <c r="J65" s="55"/>
      <c r="K65" s="55"/>
      <c r="L65" s="55"/>
      <c r="M65" s="55"/>
      <c r="N65" s="55"/>
      <c r="O65" s="55"/>
      <c r="P65" s="55"/>
      <c r="Q65" s="55"/>
      <c r="R65" s="55"/>
      <c r="S65" s="55"/>
      <c r="T65" s="55"/>
      <c r="U65" s="55"/>
      <c r="V65" s="55"/>
      <c r="W65" s="55"/>
      <c r="X65" s="55"/>
      <c r="Y65" s="55"/>
      <c r="Z65" s="577"/>
      <c r="AA65" s="706"/>
      <c r="AK65" s="628"/>
    </row>
    <row r="66" spans="1:38" ht="13.5" customHeight="1">
      <c r="A66" s="55"/>
      <c r="B66" s="61"/>
      <c r="C66" s="55"/>
      <c r="D66" s="55"/>
      <c r="E66" s="711"/>
      <c r="F66" s="711"/>
      <c r="G66" s="711"/>
      <c r="H66" s="711"/>
      <c r="I66" s="711"/>
      <c r="J66" s="711"/>
      <c r="K66" s="711"/>
      <c r="L66" s="711"/>
      <c r="M66" s="711"/>
      <c r="N66" s="711"/>
      <c r="O66" s="711"/>
      <c r="P66" s="711"/>
      <c r="Q66" s="711"/>
      <c r="R66" s="711"/>
      <c r="S66" s="711"/>
      <c r="T66" s="711"/>
      <c r="U66" s="711"/>
      <c r="V66" s="711"/>
      <c r="W66" s="711"/>
      <c r="X66" s="711"/>
      <c r="Y66" s="711"/>
      <c r="Z66" s="577"/>
      <c r="AA66" s="706"/>
      <c r="AK66" s="628"/>
    </row>
    <row r="67" spans="1:38" ht="13.5" customHeight="1">
      <c r="A67" s="55"/>
      <c r="B67" s="61"/>
      <c r="C67" s="55"/>
      <c r="D67" s="55"/>
      <c r="E67" s="711"/>
      <c r="F67" s="711"/>
      <c r="G67" s="711"/>
      <c r="H67" s="711"/>
      <c r="I67" s="711"/>
      <c r="J67" s="711"/>
      <c r="K67" s="711"/>
      <c r="L67" s="711"/>
      <c r="M67" s="711"/>
      <c r="N67" s="711"/>
      <c r="O67" s="711"/>
      <c r="P67" s="711"/>
      <c r="Q67" s="711"/>
      <c r="R67" s="711"/>
      <c r="S67" s="711"/>
      <c r="T67" s="711"/>
      <c r="U67" s="711"/>
      <c r="V67" s="711"/>
      <c r="W67" s="711"/>
      <c r="X67" s="711"/>
      <c r="Y67" s="711"/>
      <c r="Z67" s="577"/>
      <c r="AA67" s="706"/>
      <c r="AK67" s="628"/>
    </row>
    <row r="68" spans="1:38" ht="6" customHeight="1">
      <c r="A68" s="55"/>
      <c r="B68" s="61"/>
      <c r="C68" s="55"/>
      <c r="D68" s="55"/>
      <c r="E68" s="711"/>
      <c r="F68" s="711"/>
      <c r="G68" s="711"/>
      <c r="H68" s="711"/>
      <c r="I68" s="711"/>
      <c r="J68" s="711"/>
      <c r="K68" s="711"/>
      <c r="L68" s="711"/>
      <c r="M68" s="711"/>
      <c r="N68" s="711"/>
      <c r="O68" s="711"/>
      <c r="P68" s="711"/>
      <c r="Q68" s="711"/>
      <c r="R68" s="711"/>
      <c r="S68" s="711"/>
      <c r="T68" s="711"/>
      <c r="U68" s="711"/>
      <c r="V68" s="711"/>
      <c r="W68" s="711"/>
      <c r="X68" s="711"/>
      <c r="Y68" s="711"/>
      <c r="Z68" s="577"/>
      <c r="AA68" s="706"/>
      <c r="AK68" s="628"/>
    </row>
    <row r="69" spans="1:38" ht="13.5" customHeight="1">
      <c r="A69" s="55"/>
      <c r="B69" s="61"/>
      <c r="D69" s="55" t="s">
        <v>1575</v>
      </c>
      <c r="E69" s="711"/>
      <c r="F69" s="711"/>
      <c r="G69" s="711"/>
      <c r="H69" s="711"/>
      <c r="I69" s="711"/>
      <c r="J69" s="711"/>
      <c r="K69" s="711"/>
      <c r="L69" s="711"/>
      <c r="M69" s="711"/>
      <c r="N69" s="711"/>
      <c r="O69" s="711"/>
      <c r="P69" s="711"/>
      <c r="Q69" s="711"/>
      <c r="R69" s="711"/>
      <c r="S69" s="711"/>
      <c r="T69" s="711"/>
      <c r="U69" s="711"/>
      <c r="V69" s="711"/>
      <c r="W69" s="711"/>
      <c r="X69" s="711"/>
      <c r="Y69" s="711"/>
      <c r="Z69" s="577"/>
      <c r="AA69" s="553" t="s">
        <v>127</v>
      </c>
      <c r="AB69" s="1863" t="s">
        <v>1576</v>
      </c>
      <c r="AC69" s="1863"/>
      <c r="AD69" s="1863"/>
      <c r="AE69" s="1863"/>
      <c r="AF69" s="1863"/>
      <c r="AG69" s="1863"/>
      <c r="AH69" s="1863"/>
      <c r="AI69" s="1863"/>
      <c r="AJ69" s="1863"/>
      <c r="AK69" s="628"/>
    </row>
    <row r="70" spans="1:38" ht="14.1" customHeight="1">
      <c r="A70" s="55"/>
      <c r="B70" s="61"/>
      <c r="C70" s="55"/>
      <c r="D70" s="55"/>
      <c r="E70" s="711"/>
      <c r="F70" s="711"/>
      <c r="G70" s="711"/>
      <c r="H70" s="711"/>
      <c r="I70" s="711"/>
      <c r="J70" s="711"/>
      <c r="K70" s="711"/>
      <c r="L70" s="711"/>
      <c r="M70" s="711"/>
      <c r="N70" s="711"/>
      <c r="O70" s="711"/>
      <c r="P70" s="711"/>
      <c r="Q70" s="711"/>
      <c r="R70" s="711"/>
      <c r="S70" s="711"/>
      <c r="T70" s="711"/>
      <c r="U70" s="711"/>
      <c r="V70" s="711"/>
      <c r="W70" s="711"/>
      <c r="X70" s="711"/>
      <c r="Y70" s="711"/>
      <c r="Z70" s="577"/>
      <c r="AA70" s="68"/>
      <c r="AB70" s="1863"/>
      <c r="AC70" s="1863"/>
      <c r="AD70" s="1863"/>
      <c r="AE70" s="1863"/>
      <c r="AF70" s="1863"/>
      <c r="AG70" s="1863"/>
      <c r="AH70" s="1863"/>
      <c r="AI70" s="1863"/>
      <c r="AJ70" s="1863"/>
      <c r="AK70" s="628"/>
    </row>
    <row r="71" spans="1:38" ht="6" customHeight="1">
      <c r="A71" s="55"/>
      <c r="B71" s="61"/>
      <c r="C71" s="55"/>
      <c r="D71" s="55"/>
      <c r="E71" s="711"/>
      <c r="F71" s="711"/>
      <c r="G71" s="711"/>
      <c r="H71" s="711"/>
      <c r="I71" s="711"/>
      <c r="J71" s="711"/>
      <c r="K71" s="711"/>
      <c r="L71" s="711"/>
      <c r="M71" s="711"/>
      <c r="N71" s="711"/>
      <c r="O71" s="711"/>
      <c r="P71" s="711"/>
      <c r="Q71" s="711"/>
      <c r="R71" s="711"/>
      <c r="S71" s="711"/>
      <c r="T71" s="711"/>
      <c r="U71" s="711"/>
      <c r="V71" s="711"/>
      <c r="W71" s="711"/>
      <c r="X71" s="711"/>
      <c r="Y71" s="711"/>
      <c r="Z71" s="577"/>
      <c r="AA71" s="74"/>
      <c r="AB71" s="1863"/>
      <c r="AC71" s="1863"/>
      <c r="AD71" s="1863"/>
      <c r="AE71" s="1863"/>
      <c r="AF71" s="1863"/>
      <c r="AG71" s="1863"/>
      <c r="AH71" s="1863"/>
      <c r="AI71" s="1863"/>
      <c r="AJ71" s="1863"/>
      <c r="AK71" s="628"/>
    </row>
    <row r="72" spans="1:38" ht="14.1" customHeight="1">
      <c r="A72" s="55"/>
      <c r="B72" s="61"/>
      <c r="D72" s="55" t="s">
        <v>1577</v>
      </c>
      <c r="E72" s="712"/>
      <c r="F72" s="712"/>
      <c r="G72" s="712"/>
      <c r="H72" s="712"/>
      <c r="I72" s="713"/>
      <c r="J72" s="1864" t="s">
        <v>821</v>
      </c>
      <c r="K72" s="1864"/>
      <c r="L72" s="1865"/>
      <c r="M72" s="1865"/>
      <c r="N72" s="712" t="s">
        <v>21</v>
      </c>
      <c r="O72" s="1865"/>
      <c r="P72" s="1865"/>
      <c r="Q72" s="712" t="s">
        <v>384</v>
      </c>
      <c r="R72" s="1865"/>
      <c r="S72" s="1865"/>
      <c r="T72" s="55" t="s">
        <v>125</v>
      </c>
      <c r="X72" s="711"/>
      <c r="Y72" s="711"/>
      <c r="Z72" s="577"/>
      <c r="AA72" s="68" t="s">
        <v>127</v>
      </c>
      <c r="AB72" s="1863" t="s">
        <v>1578</v>
      </c>
      <c r="AC72" s="1863"/>
      <c r="AD72" s="1863"/>
      <c r="AE72" s="1863"/>
      <c r="AF72" s="1863"/>
      <c r="AG72" s="1863"/>
      <c r="AH72" s="1863"/>
      <c r="AI72" s="1863"/>
      <c r="AJ72" s="1863"/>
      <c r="AK72" s="628"/>
      <c r="AL72" s="714"/>
    </row>
    <row r="73" spans="1:38" ht="6" customHeight="1" thickBot="1">
      <c r="A73" s="55"/>
      <c r="B73" s="623"/>
      <c r="C73" s="128"/>
      <c r="D73" s="128"/>
      <c r="E73" s="715"/>
      <c r="F73" s="715"/>
      <c r="G73" s="715"/>
      <c r="H73" s="715"/>
      <c r="I73" s="715"/>
      <c r="J73" s="715"/>
      <c r="K73" s="715"/>
      <c r="L73" s="715"/>
      <c r="M73" s="715"/>
      <c r="N73" s="715"/>
      <c r="O73" s="715"/>
      <c r="P73" s="715"/>
      <c r="Q73" s="715"/>
      <c r="R73" s="715"/>
      <c r="S73" s="715"/>
      <c r="T73" s="715"/>
      <c r="U73" s="715"/>
      <c r="V73" s="715"/>
      <c r="W73" s="715"/>
      <c r="X73" s="715"/>
      <c r="Y73" s="715"/>
      <c r="Z73" s="715"/>
      <c r="AA73" s="624"/>
      <c r="AB73" s="128"/>
      <c r="AC73" s="128"/>
      <c r="AD73" s="128"/>
      <c r="AE73" s="128"/>
      <c r="AF73" s="128"/>
      <c r="AG73" s="128"/>
      <c r="AH73" s="128"/>
      <c r="AI73" s="128"/>
      <c r="AJ73" s="128"/>
      <c r="AK73" s="629"/>
    </row>
  </sheetData>
  <sheetProtection algorithmName="SHA-512" hashValue="6U5lxPqnJ4cFcxRybDlT0Ww9E7l8lq+GKbTysWRbUwDsIFdoMAOcFcjucAdoYtGSAoB0CTu8aWk7j/h4GdiPSQ==" saltValue="l+3Smhj17crQW5OTRKpp0Q==" spinCount="100000" sheet="1" formatCells="0" formatColumns="0" formatRows="0"/>
  <mergeCells count="207">
    <mergeCell ref="AO32:AW33"/>
    <mergeCell ref="E59:Y59"/>
    <mergeCell ref="AA57:AB58"/>
    <mergeCell ref="AC57:AJ59"/>
    <mergeCell ref="B56:C56"/>
    <mergeCell ref="D56:Y56"/>
    <mergeCell ref="B58:C58"/>
    <mergeCell ref="D58:Y58"/>
    <mergeCell ref="AC49:AJ51"/>
    <mergeCell ref="E49:Y49"/>
    <mergeCell ref="AM49:AN49"/>
    <mergeCell ref="AO49:AV53"/>
    <mergeCell ref="AA52:AB53"/>
    <mergeCell ref="AC52:AJ56"/>
    <mergeCell ref="E51:Y54"/>
    <mergeCell ref="AM54:AN55"/>
    <mergeCell ref="AO54:AV56"/>
    <mergeCell ref="AN42:AV43"/>
    <mergeCell ref="E44:Y46"/>
    <mergeCell ref="AM44:AN44"/>
    <mergeCell ref="AO44:AV45"/>
    <mergeCell ref="AA46:AB47"/>
    <mergeCell ref="AM46:AN46"/>
    <mergeCell ref="AO46:AV48"/>
    <mergeCell ref="G27:I27"/>
    <mergeCell ref="J27:L27"/>
    <mergeCell ref="N27:U28"/>
    <mergeCell ref="V27:W27"/>
    <mergeCell ref="X27:AB27"/>
    <mergeCell ref="J29:L29"/>
    <mergeCell ref="O29:S29"/>
    <mergeCell ref="T29:U29"/>
    <mergeCell ref="V29:W29"/>
    <mergeCell ref="X29:AB29"/>
    <mergeCell ref="D28:F28"/>
    <mergeCell ref="AC30:AE30"/>
    <mergeCell ref="AH30:AJ30"/>
    <mergeCell ref="C31:F31"/>
    <mergeCell ref="G31:I31"/>
    <mergeCell ref="J31:L31"/>
    <mergeCell ref="M31:AG31"/>
    <mergeCell ref="AH31:AJ31"/>
    <mergeCell ref="C30:F30"/>
    <mergeCell ref="G30:I30"/>
    <mergeCell ref="J30:L30"/>
    <mergeCell ref="N30:U30"/>
    <mergeCell ref="V30:W30"/>
    <mergeCell ref="X30:AB30"/>
    <mergeCell ref="G28:I28"/>
    <mergeCell ref="J28:L28"/>
    <mergeCell ref="V28:W28"/>
    <mergeCell ref="X28:AB28"/>
    <mergeCell ref="AC28:AE28"/>
    <mergeCell ref="AH28:AJ28"/>
    <mergeCell ref="D29:F29"/>
    <mergeCell ref="G29:I29"/>
    <mergeCell ref="C27:C29"/>
    <mergeCell ref="D27:F27"/>
    <mergeCell ref="AC29:AE29"/>
    <mergeCell ref="AH29:AJ29"/>
    <mergeCell ref="X21:AB21"/>
    <mergeCell ref="AC21:AE21"/>
    <mergeCell ref="AF21:AG21"/>
    <mergeCell ref="AH21:AJ21"/>
    <mergeCell ref="X24:AB24"/>
    <mergeCell ref="AC24:AE24"/>
    <mergeCell ref="AF24:AG24"/>
    <mergeCell ref="AH22:AJ22"/>
    <mergeCell ref="AH23:AJ25"/>
    <mergeCell ref="AH26:AJ26"/>
    <mergeCell ref="AC27:AE27"/>
    <mergeCell ref="AH27:AJ27"/>
    <mergeCell ref="N25:T25"/>
    <mergeCell ref="V25:W25"/>
    <mergeCell ref="X25:AB25"/>
    <mergeCell ref="AC25:AE25"/>
    <mergeCell ref="AF25:AG25"/>
    <mergeCell ref="AC22:AE22"/>
    <mergeCell ref="AF22:AG22"/>
    <mergeCell ref="M26:U26"/>
    <mergeCell ref="V26:W26"/>
    <mergeCell ref="X26:AB26"/>
    <mergeCell ref="N23:U23"/>
    <mergeCell ref="V23:W23"/>
    <mergeCell ref="X23:AB23"/>
    <mergeCell ref="AC23:AE23"/>
    <mergeCell ref="AF23:AG23"/>
    <mergeCell ref="N24:U24"/>
    <mergeCell ref="AC26:AE26"/>
    <mergeCell ref="B18:C18"/>
    <mergeCell ref="D18:W18"/>
    <mergeCell ref="D19:AJ19"/>
    <mergeCell ref="C20:F20"/>
    <mergeCell ref="G20:I20"/>
    <mergeCell ref="J20:L20"/>
    <mergeCell ref="N20:AG20"/>
    <mergeCell ref="AH20:AJ20"/>
    <mergeCell ref="D22:F25"/>
    <mergeCell ref="G22:I25"/>
    <mergeCell ref="J22:L25"/>
    <mergeCell ref="N22:U22"/>
    <mergeCell ref="V22:W22"/>
    <mergeCell ref="X22:AB22"/>
    <mergeCell ref="C21:C26"/>
    <mergeCell ref="D21:F21"/>
    <mergeCell ref="G21:I21"/>
    <mergeCell ref="J21:L21"/>
    <mergeCell ref="N21:U21"/>
    <mergeCell ref="V21:W21"/>
    <mergeCell ref="V24:W24"/>
    <mergeCell ref="D26:F26"/>
    <mergeCell ref="G26:I26"/>
    <mergeCell ref="J26:L26"/>
    <mergeCell ref="B16:C16"/>
    <mergeCell ref="D16:W16"/>
    <mergeCell ref="R17:S17"/>
    <mergeCell ref="U17:V17"/>
    <mergeCell ref="R12:S12"/>
    <mergeCell ref="T12:U12"/>
    <mergeCell ref="V12:W13"/>
    <mergeCell ref="E13:G13"/>
    <mergeCell ref="H13:I13"/>
    <mergeCell ref="J13:K13"/>
    <mergeCell ref="L13:M13"/>
    <mergeCell ref="N13:O13"/>
    <mergeCell ref="P13:Q13"/>
    <mergeCell ref="R13:S13"/>
    <mergeCell ref="C12:D13"/>
    <mergeCell ref="E12:G12"/>
    <mergeCell ref="H12:I12"/>
    <mergeCell ref="J12:K12"/>
    <mergeCell ref="L12:M12"/>
    <mergeCell ref="N12:O12"/>
    <mergeCell ref="P12:Q12"/>
    <mergeCell ref="T13:U13"/>
    <mergeCell ref="C15:X15"/>
    <mergeCell ref="L10:M10"/>
    <mergeCell ref="N10:O10"/>
    <mergeCell ref="P10:Q10"/>
    <mergeCell ref="R10:S10"/>
    <mergeCell ref="T10:U10"/>
    <mergeCell ref="V10:W11"/>
    <mergeCell ref="AB10:AJ12"/>
    <mergeCell ref="E11:G11"/>
    <mergeCell ref="H11:I11"/>
    <mergeCell ref="J11:K11"/>
    <mergeCell ref="L11:M11"/>
    <mergeCell ref="N11:O11"/>
    <mergeCell ref="P11:Q11"/>
    <mergeCell ref="R11:S11"/>
    <mergeCell ref="T11:U11"/>
    <mergeCell ref="AB16:AJ18"/>
    <mergeCell ref="A1:AK1"/>
    <mergeCell ref="B3:Z3"/>
    <mergeCell ref="AA3:AK3"/>
    <mergeCell ref="C4:Y4"/>
    <mergeCell ref="B6:C6"/>
    <mergeCell ref="D6:W6"/>
    <mergeCell ref="D7:E7"/>
    <mergeCell ref="F7:G7"/>
    <mergeCell ref="I7:J7"/>
    <mergeCell ref="L7:O7"/>
    <mergeCell ref="C8:G9"/>
    <mergeCell ref="H8:I9"/>
    <mergeCell ref="J8:K9"/>
    <mergeCell ref="L8:M9"/>
    <mergeCell ref="N8:O9"/>
    <mergeCell ref="P8:Q9"/>
    <mergeCell ref="R8:S9"/>
    <mergeCell ref="T8:W9"/>
    <mergeCell ref="AB8:AJ9"/>
    <mergeCell ref="C10:D11"/>
    <mergeCell ref="E10:G10"/>
    <mergeCell ref="H10:I10"/>
    <mergeCell ref="J10:K10"/>
    <mergeCell ref="AB69:AJ71"/>
    <mergeCell ref="J72:K72"/>
    <mergeCell ref="L72:M72"/>
    <mergeCell ref="O72:P72"/>
    <mergeCell ref="R72:S72"/>
    <mergeCell ref="AB72:AJ72"/>
    <mergeCell ref="D36:F36"/>
    <mergeCell ref="N36:P36"/>
    <mergeCell ref="D37:F37"/>
    <mergeCell ref="D39:T39"/>
    <mergeCell ref="AB39:AJ42"/>
    <mergeCell ref="D41:Y41"/>
    <mergeCell ref="E42:Y42"/>
    <mergeCell ref="AA49:AB50"/>
    <mergeCell ref="D48:Y48"/>
    <mergeCell ref="AH32:AJ32"/>
    <mergeCell ref="D33:AJ33"/>
    <mergeCell ref="D34:W34"/>
    <mergeCell ref="D35:F35"/>
    <mergeCell ref="AB35:AJ36"/>
    <mergeCell ref="AC46:AJ48"/>
    <mergeCell ref="AB43:AJ45"/>
    <mergeCell ref="AA43:AA44"/>
    <mergeCell ref="B62:C62"/>
    <mergeCell ref="D62:Y62"/>
    <mergeCell ref="N35:P35"/>
    <mergeCell ref="C32:I32"/>
    <mergeCell ref="J32:L32"/>
    <mergeCell ref="N32:U32"/>
    <mergeCell ref="V32:W32"/>
    <mergeCell ref="X32:AB32"/>
    <mergeCell ref="AC32:AE32"/>
  </mergeCells>
  <phoneticPr fontId="4"/>
  <conditionalFormatting sqref="E60:Y61">
    <cfRule type="containsBlanks" dxfId="459" priority="3">
      <formula>LEN(TRIM(E60))=0</formula>
    </cfRule>
  </conditionalFormatting>
  <conditionalFormatting sqref="F7:G7">
    <cfRule type="containsBlanks" dxfId="458" priority="8">
      <formula>LEN(TRIM(F7))=0</formula>
    </cfRule>
  </conditionalFormatting>
  <conditionalFormatting sqref="G21:L21 G22 J22 G27:L28 G30:L30 J32:L32">
    <cfRule type="containsBlanks" dxfId="457" priority="5">
      <formula>LEN(TRIM(G21))=0</formula>
    </cfRule>
  </conditionalFormatting>
  <conditionalFormatting sqref="I7">
    <cfRule type="containsBlanks" dxfId="456" priority="7">
      <formula>LEN(TRIM(I7))=0</formula>
    </cfRule>
  </conditionalFormatting>
  <conditionalFormatting sqref="L72:M72 O72:P72 R72:S72">
    <cfRule type="containsBlanks" dxfId="455" priority="1">
      <formula>LEN(TRIM(L72))=0</formula>
    </cfRule>
  </conditionalFormatting>
  <conditionalFormatting sqref="N10:S11 H10:M13">
    <cfRule type="containsBlanks" dxfId="454" priority="2">
      <formula>LEN(TRIM(H10))=0</formula>
    </cfRule>
  </conditionalFormatting>
  <conditionalFormatting sqref="V21:W21 V22 V23:W24">
    <cfRule type="containsBlanks" dxfId="453" priority="4">
      <formula>LEN(TRIM(V21))=0</formula>
    </cfRule>
  </conditionalFormatting>
  <conditionalFormatting sqref="V27:W28">
    <cfRule type="containsBlanks" dxfId="452" priority="6">
      <formula>LEN(TRIM(V27))=0</formula>
    </cfRule>
  </conditionalFormatting>
  <dataValidations count="4">
    <dataValidation type="custom" imeMode="off" allowBlank="1" showInputMessage="1" showErrorMessage="1" error="「,」（カンマ）ではなく「.」（小数点・ピリオド）を使用してください" sqref="J32:L32 J30:L30 J27:L28 J21:L25" xr:uid="{D77BBD8F-D01E-4FBE-A142-7657829C1406}">
      <formula1>ISERROR(SEARCH(",",J21))</formula1>
    </dataValidation>
    <dataValidation type="list" allowBlank="1" showInputMessage="1" showErrorMessage="1" sqref="O72" xr:uid="{33C3BF4B-E31F-4ECF-8E5E-B1CE07F1C419}">
      <formula1>"1,２,３,４,５,６,７,８,９,10,11,12"</formula1>
    </dataValidation>
    <dataValidation type="list" allowBlank="1" showInputMessage="1" showErrorMessage="1" sqref="R72" xr:uid="{9E5A90AF-D100-460E-B214-C8E8A6D4A10A}">
      <formula1>"1,２,３,４,５,６,７,８,９,10,11,12,13,14,15,16,17,18,19,20,21,22,23,24,25,26,27,28,29,30,31"</formula1>
    </dataValidation>
    <dataValidation type="list" allowBlank="1" showInputMessage="1" showErrorMessage="1" sqref="L72" xr:uid="{2F79032A-1DA9-4F27-8F7A-159CFBA0CCF4}">
      <formula1>"元,２,３,４,５,６,７,８,９,10,11,12,13,14,15,16,17,18,19,20,21,22,23,24,25,26,27,28,29,30,31"</formula1>
    </dataValidation>
  </dataValidations>
  <printOptions horizontalCentered="1"/>
  <pageMargins left="0.70866141732283472" right="0.31496062992125984" top="0.39370078740157483" bottom="0.39370078740157483" header="0.51181102362204722" footer="0.31496062992125984"/>
  <pageSetup paperSize="9" scale="90" orientation="portrait" cellComments="asDisplayed"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260545" r:id="rId4" name="Check Box 1">
              <controlPr defaultSize="0" autoFill="0" autoLine="0" autoPict="0">
                <anchor moveWithCells="1">
                  <from>
                    <xdr:col>18</xdr:col>
                    <xdr:colOff>76200</xdr:colOff>
                    <xdr:row>14</xdr:row>
                    <xdr:rowOff>152400</xdr:rowOff>
                  </from>
                  <to>
                    <xdr:col>21</xdr:col>
                    <xdr:colOff>19050</xdr:colOff>
                    <xdr:row>16</xdr:row>
                    <xdr:rowOff>19050</xdr:rowOff>
                  </to>
                </anchor>
              </controlPr>
            </control>
          </mc:Choice>
        </mc:AlternateContent>
        <mc:AlternateContent xmlns:mc="http://schemas.openxmlformats.org/markup-compatibility/2006">
          <mc:Choice Requires="x14">
            <control shapeId="1260546" r:id="rId5" name="Check Box 2">
              <controlPr defaultSize="0" autoFill="0" autoLine="0" autoPict="0">
                <anchor moveWithCells="1">
                  <from>
                    <xdr:col>21</xdr:col>
                    <xdr:colOff>76200</xdr:colOff>
                    <xdr:row>14</xdr:row>
                    <xdr:rowOff>152400</xdr:rowOff>
                  </from>
                  <to>
                    <xdr:col>24</xdr:col>
                    <xdr:colOff>19050</xdr:colOff>
                    <xdr:row>16</xdr:row>
                    <xdr:rowOff>9525</xdr:rowOff>
                  </to>
                </anchor>
              </controlPr>
            </control>
          </mc:Choice>
        </mc:AlternateContent>
        <mc:AlternateContent xmlns:mc="http://schemas.openxmlformats.org/markup-compatibility/2006">
          <mc:Choice Requires="x14">
            <control shapeId="1260547" r:id="rId6" name="Check Box 34">
              <controlPr defaultSize="0" autoFill="0" autoLine="0" autoPict="0">
                <anchor moveWithCells="1" sizeWithCells="1">
                  <from>
                    <xdr:col>6</xdr:col>
                    <xdr:colOff>28575</xdr:colOff>
                    <xdr:row>33</xdr:row>
                    <xdr:rowOff>123825</xdr:rowOff>
                  </from>
                  <to>
                    <xdr:col>8</xdr:col>
                    <xdr:colOff>47625</xdr:colOff>
                    <xdr:row>35</xdr:row>
                    <xdr:rowOff>28575</xdr:rowOff>
                  </to>
                </anchor>
              </controlPr>
            </control>
          </mc:Choice>
        </mc:AlternateContent>
        <mc:AlternateContent xmlns:mc="http://schemas.openxmlformats.org/markup-compatibility/2006">
          <mc:Choice Requires="x14">
            <control shapeId="1260548" r:id="rId7" name="Check Box 12">
              <controlPr defaultSize="0" autoFill="0" autoLine="0" autoPict="0">
                <anchor moveWithCells="1" sizeWithCells="1">
                  <from>
                    <xdr:col>8</xdr:col>
                    <xdr:colOff>180975</xdr:colOff>
                    <xdr:row>33</xdr:row>
                    <xdr:rowOff>114300</xdr:rowOff>
                  </from>
                  <to>
                    <xdr:col>9</xdr:col>
                    <xdr:colOff>190500</xdr:colOff>
                    <xdr:row>35</xdr:row>
                    <xdr:rowOff>9525</xdr:rowOff>
                  </to>
                </anchor>
              </controlPr>
            </control>
          </mc:Choice>
        </mc:AlternateContent>
        <mc:AlternateContent xmlns:mc="http://schemas.openxmlformats.org/markup-compatibility/2006">
          <mc:Choice Requires="x14">
            <control shapeId="1260549" r:id="rId8" name="Check Box 13">
              <controlPr defaultSize="0" autoFill="0" autoLine="0" autoPict="0">
                <anchor moveWithCells="1" sizeWithCells="1">
                  <from>
                    <xdr:col>17</xdr:col>
                    <xdr:colOff>0</xdr:colOff>
                    <xdr:row>33</xdr:row>
                    <xdr:rowOff>114300</xdr:rowOff>
                  </from>
                  <to>
                    <xdr:col>19</xdr:col>
                    <xdr:colOff>19050</xdr:colOff>
                    <xdr:row>35</xdr:row>
                    <xdr:rowOff>19050</xdr:rowOff>
                  </to>
                </anchor>
              </controlPr>
            </control>
          </mc:Choice>
        </mc:AlternateContent>
        <mc:AlternateContent xmlns:mc="http://schemas.openxmlformats.org/markup-compatibility/2006">
          <mc:Choice Requires="x14">
            <control shapeId="1260550" r:id="rId9" name="Check Box 14">
              <controlPr defaultSize="0" autoFill="0" autoLine="0" autoPict="0">
                <anchor moveWithCells="1" sizeWithCells="1">
                  <from>
                    <xdr:col>19</xdr:col>
                    <xdr:colOff>190500</xdr:colOff>
                    <xdr:row>33</xdr:row>
                    <xdr:rowOff>114300</xdr:rowOff>
                  </from>
                  <to>
                    <xdr:col>22</xdr:col>
                    <xdr:colOff>9525</xdr:colOff>
                    <xdr:row>35</xdr:row>
                    <xdr:rowOff>19050</xdr:rowOff>
                  </to>
                </anchor>
              </controlPr>
            </control>
          </mc:Choice>
        </mc:AlternateContent>
        <mc:AlternateContent xmlns:mc="http://schemas.openxmlformats.org/markup-compatibility/2006">
          <mc:Choice Requires="x14">
            <control shapeId="1260551" r:id="rId10" name="Check Box 15">
              <controlPr defaultSize="0" autoFill="0" autoLine="0" autoPict="0">
                <anchor moveWithCells="1" sizeWithCells="1">
                  <from>
                    <xdr:col>6</xdr:col>
                    <xdr:colOff>28575</xdr:colOff>
                    <xdr:row>35</xdr:row>
                    <xdr:rowOff>133350</xdr:rowOff>
                  </from>
                  <to>
                    <xdr:col>8</xdr:col>
                    <xdr:colOff>47625</xdr:colOff>
                    <xdr:row>37</xdr:row>
                    <xdr:rowOff>38100</xdr:rowOff>
                  </to>
                </anchor>
              </controlPr>
            </control>
          </mc:Choice>
        </mc:AlternateContent>
        <mc:AlternateContent xmlns:mc="http://schemas.openxmlformats.org/markup-compatibility/2006">
          <mc:Choice Requires="x14">
            <control shapeId="1260552" r:id="rId11" name="Check Box 16">
              <controlPr defaultSize="0" autoFill="0" autoLine="0" autoPict="0">
                <anchor moveWithCells="1" sizeWithCells="1">
                  <from>
                    <xdr:col>6</xdr:col>
                    <xdr:colOff>28575</xdr:colOff>
                    <xdr:row>34</xdr:row>
                    <xdr:rowOff>123825</xdr:rowOff>
                  </from>
                  <to>
                    <xdr:col>8</xdr:col>
                    <xdr:colOff>47625</xdr:colOff>
                    <xdr:row>36</xdr:row>
                    <xdr:rowOff>28575</xdr:rowOff>
                  </to>
                </anchor>
              </controlPr>
            </control>
          </mc:Choice>
        </mc:AlternateContent>
        <mc:AlternateContent xmlns:mc="http://schemas.openxmlformats.org/markup-compatibility/2006">
          <mc:Choice Requires="x14">
            <control shapeId="1260553" r:id="rId12" name="Check Box 17">
              <controlPr defaultSize="0" autoFill="0" autoLine="0" autoPict="0">
                <anchor moveWithCells="1" sizeWithCells="1">
                  <from>
                    <xdr:col>8</xdr:col>
                    <xdr:colOff>180975</xdr:colOff>
                    <xdr:row>34</xdr:row>
                    <xdr:rowOff>123825</xdr:rowOff>
                  </from>
                  <to>
                    <xdr:col>12</xdr:col>
                    <xdr:colOff>0</xdr:colOff>
                    <xdr:row>36</xdr:row>
                    <xdr:rowOff>28575</xdr:rowOff>
                  </to>
                </anchor>
              </controlPr>
            </control>
          </mc:Choice>
        </mc:AlternateContent>
        <mc:AlternateContent xmlns:mc="http://schemas.openxmlformats.org/markup-compatibility/2006">
          <mc:Choice Requires="x14">
            <control shapeId="1260554" r:id="rId13" name="Check Box 18">
              <controlPr defaultSize="0" autoFill="0" autoLine="0" autoPict="0">
                <anchor moveWithCells="1" sizeWithCells="1">
                  <from>
                    <xdr:col>8</xdr:col>
                    <xdr:colOff>180975</xdr:colOff>
                    <xdr:row>35</xdr:row>
                    <xdr:rowOff>133350</xdr:rowOff>
                  </from>
                  <to>
                    <xdr:col>12</xdr:col>
                    <xdr:colOff>0</xdr:colOff>
                    <xdr:row>37</xdr:row>
                    <xdr:rowOff>38100</xdr:rowOff>
                  </to>
                </anchor>
              </controlPr>
            </control>
          </mc:Choice>
        </mc:AlternateContent>
        <mc:AlternateContent xmlns:mc="http://schemas.openxmlformats.org/markup-compatibility/2006">
          <mc:Choice Requires="x14">
            <control shapeId="1260555" r:id="rId14" name="Check Box 19">
              <controlPr defaultSize="0" autoFill="0" autoLine="0" autoPict="0">
                <anchor moveWithCells="1" sizeWithCells="1">
                  <from>
                    <xdr:col>17</xdr:col>
                    <xdr:colOff>0</xdr:colOff>
                    <xdr:row>34</xdr:row>
                    <xdr:rowOff>123825</xdr:rowOff>
                  </from>
                  <to>
                    <xdr:col>19</xdr:col>
                    <xdr:colOff>19050</xdr:colOff>
                    <xdr:row>36</xdr:row>
                    <xdr:rowOff>28575</xdr:rowOff>
                  </to>
                </anchor>
              </controlPr>
            </control>
          </mc:Choice>
        </mc:AlternateContent>
        <mc:AlternateContent xmlns:mc="http://schemas.openxmlformats.org/markup-compatibility/2006">
          <mc:Choice Requires="x14">
            <control shapeId="1260556" r:id="rId15" name="Check Box 20">
              <controlPr defaultSize="0" autoFill="0" autoLine="0" autoPict="0">
                <anchor moveWithCells="1" sizeWithCells="1">
                  <from>
                    <xdr:col>19</xdr:col>
                    <xdr:colOff>190500</xdr:colOff>
                    <xdr:row>34</xdr:row>
                    <xdr:rowOff>123825</xdr:rowOff>
                  </from>
                  <to>
                    <xdr:col>22</xdr:col>
                    <xdr:colOff>9525</xdr:colOff>
                    <xdr:row>36</xdr:row>
                    <xdr:rowOff>28575</xdr:rowOff>
                  </to>
                </anchor>
              </controlPr>
            </control>
          </mc:Choice>
        </mc:AlternateContent>
        <mc:AlternateContent xmlns:mc="http://schemas.openxmlformats.org/markup-compatibility/2006">
          <mc:Choice Requires="x14">
            <control shapeId="1260557" r:id="rId16" name="Check Box 13">
              <controlPr defaultSize="0" autoFill="0" autoLine="0" autoPict="0">
                <anchor moveWithCells="1">
                  <from>
                    <xdr:col>18</xdr:col>
                    <xdr:colOff>76200</xdr:colOff>
                    <xdr:row>38</xdr:row>
                    <xdr:rowOff>0</xdr:rowOff>
                  </from>
                  <to>
                    <xdr:col>21</xdr:col>
                    <xdr:colOff>19050</xdr:colOff>
                    <xdr:row>39</xdr:row>
                    <xdr:rowOff>47625</xdr:rowOff>
                  </to>
                </anchor>
              </controlPr>
            </control>
          </mc:Choice>
        </mc:AlternateContent>
        <mc:AlternateContent xmlns:mc="http://schemas.openxmlformats.org/markup-compatibility/2006">
          <mc:Choice Requires="x14">
            <control shapeId="1260558" r:id="rId17" name="Check Box 14">
              <controlPr defaultSize="0" autoFill="0" autoLine="0" autoPict="0">
                <anchor moveWithCells="1">
                  <from>
                    <xdr:col>21</xdr:col>
                    <xdr:colOff>76200</xdr:colOff>
                    <xdr:row>38</xdr:row>
                    <xdr:rowOff>0</xdr:rowOff>
                  </from>
                  <to>
                    <xdr:col>24</xdr:col>
                    <xdr:colOff>19050</xdr:colOff>
                    <xdr:row>39</xdr:row>
                    <xdr:rowOff>38100</xdr:rowOff>
                  </to>
                </anchor>
              </controlPr>
            </control>
          </mc:Choice>
        </mc:AlternateContent>
        <mc:AlternateContent xmlns:mc="http://schemas.openxmlformats.org/markup-compatibility/2006">
          <mc:Choice Requires="x14">
            <control shapeId="1260559" r:id="rId18" name="Check Box 15">
              <controlPr defaultSize="0" autoFill="0" autoLine="0" autoPict="0">
                <anchor moveWithCells="1">
                  <from>
                    <xdr:col>18</xdr:col>
                    <xdr:colOff>76200</xdr:colOff>
                    <xdr:row>40</xdr:row>
                    <xdr:rowOff>123825</xdr:rowOff>
                  </from>
                  <to>
                    <xdr:col>21</xdr:col>
                    <xdr:colOff>28575</xdr:colOff>
                    <xdr:row>42</xdr:row>
                    <xdr:rowOff>28575</xdr:rowOff>
                  </to>
                </anchor>
              </controlPr>
            </control>
          </mc:Choice>
        </mc:AlternateContent>
        <mc:AlternateContent xmlns:mc="http://schemas.openxmlformats.org/markup-compatibility/2006">
          <mc:Choice Requires="x14">
            <control shapeId="1260560" r:id="rId19" name="Check Box 16">
              <controlPr defaultSize="0" autoFill="0" autoLine="0" autoPict="0">
                <anchor moveWithCells="1">
                  <from>
                    <xdr:col>21</xdr:col>
                    <xdr:colOff>47625</xdr:colOff>
                    <xdr:row>40</xdr:row>
                    <xdr:rowOff>123825</xdr:rowOff>
                  </from>
                  <to>
                    <xdr:col>24</xdr:col>
                    <xdr:colOff>0</xdr:colOff>
                    <xdr:row>42</xdr:row>
                    <xdr:rowOff>19050</xdr:rowOff>
                  </to>
                </anchor>
              </controlPr>
            </control>
          </mc:Choice>
        </mc:AlternateContent>
        <mc:AlternateContent xmlns:mc="http://schemas.openxmlformats.org/markup-compatibility/2006">
          <mc:Choice Requires="x14">
            <control shapeId="1260561" r:id="rId20" name="Check Box 17">
              <controlPr defaultSize="0" autoFill="0" autoLine="0" autoPict="0">
                <anchor moveWithCells="1">
                  <from>
                    <xdr:col>18</xdr:col>
                    <xdr:colOff>76200</xdr:colOff>
                    <xdr:row>48</xdr:row>
                    <xdr:rowOff>0</xdr:rowOff>
                  </from>
                  <to>
                    <xdr:col>21</xdr:col>
                    <xdr:colOff>28575</xdr:colOff>
                    <xdr:row>49</xdr:row>
                    <xdr:rowOff>0</xdr:rowOff>
                  </to>
                </anchor>
              </controlPr>
            </control>
          </mc:Choice>
        </mc:AlternateContent>
        <mc:AlternateContent xmlns:mc="http://schemas.openxmlformats.org/markup-compatibility/2006">
          <mc:Choice Requires="x14">
            <control shapeId="1260562" r:id="rId21" name="Check Box 18">
              <controlPr defaultSize="0" autoFill="0" autoLine="0" autoPict="0">
                <anchor moveWithCells="1">
                  <from>
                    <xdr:col>21</xdr:col>
                    <xdr:colOff>47625</xdr:colOff>
                    <xdr:row>48</xdr:row>
                    <xdr:rowOff>0</xdr:rowOff>
                  </from>
                  <to>
                    <xdr:col>24</xdr:col>
                    <xdr:colOff>0</xdr:colOff>
                    <xdr:row>48</xdr:row>
                    <xdr:rowOff>142875</xdr:rowOff>
                  </to>
                </anchor>
              </controlPr>
            </control>
          </mc:Choice>
        </mc:AlternateContent>
        <mc:AlternateContent xmlns:mc="http://schemas.openxmlformats.org/markup-compatibility/2006">
          <mc:Choice Requires="x14">
            <control shapeId="1260563" r:id="rId22" name="Check Box 19">
              <controlPr defaultSize="0" autoFill="0" autoLine="0" autoPict="0">
                <anchor moveWithCells="1">
                  <from>
                    <xdr:col>18</xdr:col>
                    <xdr:colOff>76200</xdr:colOff>
                    <xdr:row>52</xdr:row>
                    <xdr:rowOff>114300</xdr:rowOff>
                  </from>
                  <to>
                    <xdr:col>21</xdr:col>
                    <xdr:colOff>28575</xdr:colOff>
                    <xdr:row>53</xdr:row>
                    <xdr:rowOff>114300</xdr:rowOff>
                  </to>
                </anchor>
              </controlPr>
            </control>
          </mc:Choice>
        </mc:AlternateContent>
        <mc:AlternateContent xmlns:mc="http://schemas.openxmlformats.org/markup-compatibility/2006">
          <mc:Choice Requires="x14">
            <control shapeId="1260564" r:id="rId23" name="Check Box 20">
              <controlPr defaultSize="0" autoFill="0" autoLine="0" autoPict="0">
                <anchor moveWithCells="1">
                  <from>
                    <xdr:col>21</xdr:col>
                    <xdr:colOff>47625</xdr:colOff>
                    <xdr:row>52</xdr:row>
                    <xdr:rowOff>114300</xdr:rowOff>
                  </from>
                  <to>
                    <xdr:col>24</xdr:col>
                    <xdr:colOff>0</xdr:colOff>
                    <xdr:row>53</xdr:row>
                    <xdr:rowOff>104775</xdr:rowOff>
                  </to>
                </anchor>
              </controlPr>
            </control>
          </mc:Choice>
        </mc:AlternateContent>
        <mc:AlternateContent xmlns:mc="http://schemas.openxmlformats.org/markup-compatibility/2006">
          <mc:Choice Requires="x14">
            <control shapeId="1260565" r:id="rId24" name="Check Box 21">
              <controlPr defaultSize="0" autoFill="0" autoLine="0" autoPict="0">
                <anchor moveWithCells="1">
                  <from>
                    <xdr:col>18</xdr:col>
                    <xdr:colOff>76200</xdr:colOff>
                    <xdr:row>55</xdr:row>
                    <xdr:rowOff>0</xdr:rowOff>
                  </from>
                  <to>
                    <xdr:col>21</xdr:col>
                    <xdr:colOff>28575</xdr:colOff>
                    <xdr:row>56</xdr:row>
                    <xdr:rowOff>47625</xdr:rowOff>
                  </to>
                </anchor>
              </controlPr>
            </control>
          </mc:Choice>
        </mc:AlternateContent>
        <mc:AlternateContent xmlns:mc="http://schemas.openxmlformats.org/markup-compatibility/2006">
          <mc:Choice Requires="x14">
            <control shapeId="1260566" r:id="rId25" name="Check Box 22">
              <controlPr defaultSize="0" autoFill="0" autoLine="0" autoPict="0">
                <anchor moveWithCells="1">
                  <from>
                    <xdr:col>21</xdr:col>
                    <xdr:colOff>47625</xdr:colOff>
                    <xdr:row>55</xdr:row>
                    <xdr:rowOff>0</xdr:rowOff>
                  </from>
                  <to>
                    <xdr:col>24</xdr:col>
                    <xdr:colOff>0</xdr:colOff>
                    <xdr:row>56</xdr:row>
                    <xdr:rowOff>38100</xdr:rowOff>
                  </to>
                </anchor>
              </controlPr>
            </control>
          </mc:Choice>
        </mc:AlternateContent>
        <mc:AlternateContent xmlns:mc="http://schemas.openxmlformats.org/markup-compatibility/2006">
          <mc:Choice Requires="x14">
            <control shapeId="1260567" r:id="rId26" name="Check Box 23">
              <controlPr defaultSize="0" autoFill="0" autoLine="0" autoPict="0">
                <anchor moveWithCells="1">
                  <from>
                    <xdr:col>18</xdr:col>
                    <xdr:colOff>76200</xdr:colOff>
                    <xdr:row>57</xdr:row>
                    <xdr:rowOff>0</xdr:rowOff>
                  </from>
                  <to>
                    <xdr:col>21</xdr:col>
                    <xdr:colOff>28575</xdr:colOff>
                    <xdr:row>58</xdr:row>
                    <xdr:rowOff>28575</xdr:rowOff>
                  </to>
                </anchor>
              </controlPr>
            </control>
          </mc:Choice>
        </mc:AlternateContent>
        <mc:AlternateContent xmlns:mc="http://schemas.openxmlformats.org/markup-compatibility/2006">
          <mc:Choice Requires="x14">
            <control shapeId="1260568" r:id="rId27" name="Check Box 24">
              <controlPr defaultSize="0" autoFill="0" autoLine="0" autoPict="0">
                <anchor moveWithCells="1">
                  <from>
                    <xdr:col>21</xdr:col>
                    <xdr:colOff>47625</xdr:colOff>
                    <xdr:row>57</xdr:row>
                    <xdr:rowOff>0</xdr:rowOff>
                  </from>
                  <to>
                    <xdr:col>24</xdr:col>
                    <xdr:colOff>0</xdr:colOff>
                    <xdr:row>58</xdr:row>
                    <xdr:rowOff>19050</xdr:rowOff>
                  </to>
                </anchor>
              </controlPr>
            </control>
          </mc:Choice>
        </mc:AlternateContent>
        <mc:AlternateContent xmlns:mc="http://schemas.openxmlformats.org/markup-compatibility/2006">
          <mc:Choice Requires="x14">
            <control shapeId="1260569" r:id="rId28" name="Check Box 25">
              <controlPr defaultSize="0" autoFill="0" autoLine="0" autoPict="0">
                <anchor moveWithCells="1">
                  <from>
                    <xdr:col>18</xdr:col>
                    <xdr:colOff>76200</xdr:colOff>
                    <xdr:row>44</xdr:row>
                    <xdr:rowOff>38100</xdr:rowOff>
                  </from>
                  <to>
                    <xdr:col>21</xdr:col>
                    <xdr:colOff>19050</xdr:colOff>
                    <xdr:row>45</xdr:row>
                    <xdr:rowOff>85725</xdr:rowOff>
                  </to>
                </anchor>
              </controlPr>
            </control>
          </mc:Choice>
        </mc:AlternateContent>
        <mc:AlternateContent xmlns:mc="http://schemas.openxmlformats.org/markup-compatibility/2006">
          <mc:Choice Requires="x14">
            <control shapeId="1260570" r:id="rId29" name="Check Box 26">
              <controlPr defaultSize="0" autoFill="0" autoLine="0" autoPict="0">
                <anchor moveWithCells="1">
                  <from>
                    <xdr:col>21</xdr:col>
                    <xdr:colOff>76200</xdr:colOff>
                    <xdr:row>44</xdr:row>
                    <xdr:rowOff>38100</xdr:rowOff>
                  </from>
                  <to>
                    <xdr:col>24</xdr:col>
                    <xdr:colOff>19050</xdr:colOff>
                    <xdr:row>45</xdr:row>
                    <xdr:rowOff>76200</xdr:rowOff>
                  </to>
                </anchor>
              </controlPr>
            </control>
          </mc:Choice>
        </mc:AlternateContent>
        <mc:AlternateContent xmlns:mc="http://schemas.openxmlformats.org/markup-compatibility/2006">
          <mc:Choice Requires="x14">
            <control shapeId="1260571" r:id="rId30" name="Check Box 27">
              <controlPr defaultSize="0" autoPict="0">
                <anchor moveWithCells="1" sizeWithCells="1">
                  <from>
                    <xdr:col>3</xdr:col>
                    <xdr:colOff>95250</xdr:colOff>
                    <xdr:row>66</xdr:row>
                    <xdr:rowOff>9525</xdr:rowOff>
                  </from>
                  <to>
                    <xdr:col>15</xdr:col>
                    <xdr:colOff>171450</xdr:colOff>
                    <xdr:row>67</xdr:row>
                    <xdr:rowOff>57150</xdr:rowOff>
                  </to>
                </anchor>
              </controlPr>
            </control>
          </mc:Choice>
        </mc:AlternateContent>
        <mc:AlternateContent xmlns:mc="http://schemas.openxmlformats.org/markup-compatibility/2006">
          <mc:Choice Requires="x14">
            <control shapeId="1260572" r:id="rId31" name="Check Box 33">
              <controlPr defaultSize="0" autoPict="0">
                <anchor moveWithCells="1" sizeWithCells="1">
                  <from>
                    <xdr:col>3</xdr:col>
                    <xdr:colOff>95250</xdr:colOff>
                    <xdr:row>62</xdr:row>
                    <xdr:rowOff>142875</xdr:rowOff>
                  </from>
                  <to>
                    <xdr:col>10</xdr:col>
                    <xdr:colOff>38100</xdr:colOff>
                    <xdr:row>64</xdr:row>
                    <xdr:rowOff>19050</xdr:rowOff>
                  </to>
                </anchor>
              </controlPr>
            </control>
          </mc:Choice>
        </mc:AlternateContent>
        <mc:AlternateContent xmlns:mc="http://schemas.openxmlformats.org/markup-compatibility/2006">
          <mc:Choice Requires="x14">
            <control shapeId="1260573" r:id="rId32" name="Check Box 29">
              <controlPr defaultSize="0" autoPict="0">
                <anchor moveWithCells="1" sizeWithCells="1">
                  <from>
                    <xdr:col>3</xdr:col>
                    <xdr:colOff>95250</xdr:colOff>
                    <xdr:row>63</xdr:row>
                    <xdr:rowOff>114300</xdr:rowOff>
                  </from>
                  <to>
                    <xdr:col>6</xdr:col>
                    <xdr:colOff>152400</xdr:colOff>
                    <xdr:row>65</xdr:row>
                    <xdr:rowOff>57150</xdr:rowOff>
                  </to>
                </anchor>
              </controlPr>
            </control>
          </mc:Choice>
        </mc:AlternateContent>
        <mc:AlternateContent xmlns:mc="http://schemas.openxmlformats.org/markup-compatibility/2006">
          <mc:Choice Requires="x14">
            <control shapeId="1260574" r:id="rId33" name="Check Box 30">
              <controlPr defaultSize="0" autoPict="0">
                <anchor moveWithCells="1" sizeWithCells="1">
                  <from>
                    <xdr:col>3</xdr:col>
                    <xdr:colOff>95250</xdr:colOff>
                    <xdr:row>65</xdr:row>
                    <xdr:rowOff>9525</xdr:rowOff>
                  </from>
                  <to>
                    <xdr:col>16</xdr:col>
                    <xdr:colOff>180975</xdr:colOff>
                    <xdr:row>66</xdr:row>
                    <xdr:rowOff>28575</xdr:rowOff>
                  </to>
                </anchor>
              </controlPr>
            </control>
          </mc:Choice>
        </mc:AlternateContent>
        <mc:AlternateContent xmlns:mc="http://schemas.openxmlformats.org/markup-compatibility/2006">
          <mc:Choice Requires="x14">
            <control shapeId="1260575" r:id="rId34" name="Check Box 31">
              <controlPr defaultSize="0" autoPict="0">
                <anchor moveWithCells="1" sizeWithCells="1">
                  <from>
                    <xdr:col>14</xdr:col>
                    <xdr:colOff>104775</xdr:colOff>
                    <xdr:row>62</xdr:row>
                    <xdr:rowOff>114300</xdr:rowOff>
                  </from>
                  <to>
                    <xdr:col>21</xdr:col>
                    <xdr:colOff>200025</xdr:colOff>
                    <xdr:row>64</xdr:row>
                    <xdr:rowOff>57150</xdr:rowOff>
                  </to>
                </anchor>
              </controlPr>
            </control>
          </mc:Choice>
        </mc:AlternateContent>
        <mc:AlternateContent xmlns:mc="http://schemas.openxmlformats.org/markup-compatibility/2006">
          <mc:Choice Requires="x14">
            <control shapeId="1260576" r:id="rId35" name="Check Box 32">
              <controlPr defaultSize="0" autoPict="0">
                <anchor moveWithCells="1" sizeWithCells="1">
                  <from>
                    <xdr:col>14</xdr:col>
                    <xdr:colOff>104775</xdr:colOff>
                    <xdr:row>63</xdr:row>
                    <xdr:rowOff>161925</xdr:rowOff>
                  </from>
                  <to>
                    <xdr:col>23</xdr:col>
                    <xdr:colOff>19050</xdr:colOff>
                    <xdr:row>65</xdr:row>
                    <xdr:rowOff>0</xdr:rowOff>
                  </to>
                </anchor>
              </controlPr>
            </control>
          </mc:Choice>
        </mc:AlternateContent>
        <mc:AlternateContent xmlns:mc="http://schemas.openxmlformats.org/markup-compatibility/2006">
          <mc:Choice Requires="x14">
            <control shapeId="1260577" r:id="rId36" name="Check Box 151">
              <controlPr defaultSize="0" autoPict="0">
                <anchor moveWithCells="1" sizeWithCells="1">
                  <from>
                    <xdr:col>17</xdr:col>
                    <xdr:colOff>161925</xdr:colOff>
                    <xdr:row>69</xdr:row>
                    <xdr:rowOff>19050</xdr:rowOff>
                  </from>
                  <to>
                    <xdr:col>21</xdr:col>
                    <xdr:colOff>95250</xdr:colOff>
                    <xdr:row>70</xdr:row>
                    <xdr:rowOff>28575</xdr:rowOff>
                  </to>
                </anchor>
              </controlPr>
            </control>
          </mc:Choice>
        </mc:AlternateContent>
        <mc:AlternateContent xmlns:mc="http://schemas.openxmlformats.org/markup-compatibility/2006">
          <mc:Choice Requires="x14">
            <control shapeId="1260578" r:id="rId37" name="Check Box 152">
              <controlPr defaultSize="0" autoPict="0">
                <anchor moveWithCells="1" sizeWithCells="1">
                  <from>
                    <xdr:col>21</xdr:col>
                    <xdr:colOff>190500</xdr:colOff>
                    <xdr:row>69</xdr:row>
                    <xdr:rowOff>9525</xdr:rowOff>
                  </from>
                  <to>
                    <xdr:col>25</xdr:col>
                    <xdr:colOff>47625</xdr:colOff>
                    <xdr:row>70</xdr:row>
                    <xdr:rowOff>28575</xdr:rowOff>
                  </to>
                </anchor>
              </controlPr>
            </control>
          </mc:Choice>
        </mc:AlternateContent>
        <mc:AlternateContent xmlns:mc="http://schemas.openxmlformats.org/markup-compatibility/2006">
          <mc:Choice Requires="x14">
            <control shapeId="1260579" r:id="rId38" name="Check Box 35">
              <controlPr defaultSize="0" autoPict="0">
                <anchor moveWithCells="1" sizeWithCells="1">
                  <from>
                    <xdr:col>14</xdr:col>
                    <xdr:colOff>9525</xdr:colOff>
                    <xdr:row>69</xdr:row>
                    <xdr:rowOff>9525</xdr:rowOff>
                  </from>
                  <to>
                    <xdr:col>17</xdr:col>
                    <xdr:colOff>114300</xdr:colOff>
                    <xdr:row>70</xdr:row>
                    <xdr:rowOff>28575</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0D6942-3E22-4668-BDA2-F6D34D1421C8}">
  <sheetPr>
    <tabColor rgb="FFFFCCFF"/>
  </sheetPr>
  <dimension ref="A1:DW167"/>
  <sheetViews>
    <sheetView showGridLines="0" view="pageBreakPreview" zoomScaleNormal="100" zoomScaleSheetLayoutView="100" workbookViewId="0">
      <selection activeCell="A2" sqref="A2:AK2"/>
    </sheetView>
  </sheetViews>
  <sheetFormatPr defaultColWidth="2.625" defaultRowHeight="12"/>
  <cols>
    <col min="1" max="32" width="2.5" style="538" customWidth="1"/>
    <col min="33" max="35" width="2.5" style="552" customWidth="1"/>
    <col min="36" max="38" width="2.5" style="538" customWidth="1"/>
    <col min="39" max="39" width="2.5" style="573" customWidth="1"/>
    <col min="40" max="50" width="2.5" style="538" customWidth="1"/>
    <col min="51" max="75" width="2.625" style="538" customWidth="1"/>
    <col min="76" max="76" width="2" style="538" customWidth="1"/>
    <col min="77" max="81" width="2.625" style="538" customWidth="1"/>
    <col min="82" max="86" width="6.125" style="538" customWidth="1"/>
    <col min="87" max="16384" width="2.625" style="538"/>
  </cols>
  <sheetData>
    <row r="1" spans="1:127" ht="14.1" customHeight="1" thickBot="1">
      <c r="A1" s="2323" t="s">
        <v>1362</v>
      </c>
      <c r="B1" s="2323"/>
      <c r="C1" s="2323"/>
      <c r="D1" s="2323"/>
      <c r="E1" s="2323"/>
      <c r="F1" s="2323"/>
      <c r="G1" s="2323"/>
      <c r="H1" s="2323"/>
      <c r="I1" s="2323"/>
      <c r="J1" s="2323"/>
      <c r="K1" s="2323"/>
      <c r="L1" s="2323"/>
      <c r="M1" s="2323"/>
      <c r="N1" s="2323"/>
      <c r="O1" s="2323"/>
      <c r="P1" s="2323"/>
      <c r="Q1" s="2323"/>
      <c r="R1" s="2323"/>
      <c r="S1" s="2323"/>
      <c r="T1" s="2323"/>
      <c r="U1" s="2323"/>
      <c r="V1" s="2323"/>
      <c r="W1" s="2323"/>
      <c r="X1" s="2323"/>
      <c r="Y1" s="2323"/>
      <c r="Z1" s="2323"/>
      <c r="AA1" s="2323"/>
      <c r="AB1" s="2323"/>
      <c r="AC1" s="2323"/>
      <c r="AD1" s="2323"/>
      <c r="AE1" s="2323"/>
      <c r="AF1" s="2323"/>
      <c r="AG1" s="2323"/>
      <c r="AH1" s="2323"/>
      <c r="AI1" s="2323"/>
      <c r="AJ1" s="2323"/>
      <c r="AK1" s="2323"/>
      <c r="AL1" s="2323"/>
      <c r="AM1" s="2323"/>
      <c r="AN1" s="2323"/>
      <c r="AO1" s="2323"/>
      <c r="AP1" s="2323"/>
      <c r="AQ1" s="2323"/>
      <c r="AR1" s="2323"/>
      <c r="AS1" s="2323"/>
      <c r="AT1" s="2323"/>
      <c r="AU1" s="2323"/>
      <c r="AV1" s="2323"/>
      <c r="AW1" s="2323"/>
      <c r="AX1" s="2323"/>
      <c r="AZ1" s="1194"/>
      <c r="BA1" s="1194"/>
      <c r="BB1" s="1194"/>
      <c r="BC1" s="1194"/>
      <c r="BD1" s="1194"/>
    </row>
    <row r="2" spans="1:127" ht="14.25" customHeight="1">
      <c r="A2" s="2324" t="s">
        <v>29</v>
      </c>
      <c r="B2" s="2325"/>
      <c r="C2" s="2325"/>
      <c r="D2" s="2325"/>
      <c r="E2" s="2325"/>
      <c r="F2" s="2325"/>
      <c r="G2" s="2325"/>
      <c r="H2" s="2325"/>
      <c r="I2" s="2325"/>
      <c r="J2" s="2325"/>
      <c r="K2" s="2325"/>
      <c r="L2" s="2325"/>
      <c r="M2" s="2325"/>
      <c r="N2" s="2325"/>
      <c r="O2" s="2325"/>
      <c r="P2" s="2325"/>
      <c r="Q2" s="2325"/>
      <c r="R2" s="2325"/>
      <c r="S2" s="2325"/>
      <c r="T2" s="2325"/>
      <c r="U2" s="2325"/>
      <c r="V2" s="2325"/>
      <c r="W2" s="2325"/>
      <c r="X2" s="2325"/>
      <c r="Y2" s="2325"/>
      <c r="Z2" s="2325"/>
      <c r="AA2" s="2325"/>
      <c r="AB2" s="2325"/>
      <c r="AC2" s="2325"/>
      <c r="AD2" s="2325"/>
      <c r="AE2" s="2325"/>
      <c r="AF2" s="2325"/>
      <c r="AG2" s="2325"/>
      <c r="AH2" s="2325"/>
      <c r="AI2" s="2325"/>
      <c r="AJ2" s="2325"/>
      <c r="AK2" s="2326"/>
      <c r="AL2" s="2327" t="s">
        <v>3</v>
      </c>
      <c r="AM2" s="2328"/>
      <c r="AN2" s="2328"/>
      <c r="AO2" s="2328"/>
      <c r="AP2" s="2328"/>
      <c r="AQ2" s="2328"/>
      <c r="AR2" s="2328"/>
      <c r="AS2" s="2328"/>
      <c r="AT2" s="2328"/>
      <c r="AU2" s="2328"/>
      <c r="AV2" s="2328"/>
      <c r="AW2" s="2328"/>
      <c r="AX2" s="2329"/>
      <c r="AZ2" s="1088"/>
    </row>
    <row r="3" spans="1:127" ht="15.95" customHeight="1">
      <c r="A3" s="537"/>
      <c r="C3" s="539"/>
      <c r="D3" s="539"/>
      <c r="E3" s="539"/>
      <c r="F3" s="539"/>
      <c r="G3" s="539"/>
      <c r="H3" s="539"/>
      <c r="I3" s="539"/>
      <c r="J3" s="539"/>
      <c r="K3" s="539"/>
      <c r="L3" s="539"/>
      <c r="M3" s="539"/>
      <c r="N3" s="539"/>
      <c r="O3" s="539"/>
      <c r="P3" s="539"/>
      <c r="Q3" s="539"/>
      <c r="R3" s="539"/>
      <c r="S3" s="539"/>
      <c r="T3" s="539"/>
      <c r="U3" s="539"/>
      <c r="V3" s="539"/>
      <c r="W3" s="539"/>
      <c r="X3" s="539"/>
      <c r="Y3" s="539"/>
      <c r="Z3" s="539"/>
      <c r="AA3" s="539"/>
      <c r="AB3" s="539"/>
      <c r="AC3" s="539"/>
      <c r="AD3" s="539"/>
      <c r="AE3" s="539"/>
      <c r="AF3" s="539"/>
      <c r="AG3" s="539"/>
      <c r="AH3" s="539"/>
      <c r="AI3" s="539"/>
      <c r="AJ3" s="539"/>
      <c r="AK3" s="540"/>
      <c r="AL3" s="539"/>
      <c r="AM3" s="539"/>
      <c r="AN3" s="539"/>
      <c r="AO3" s="539"/>
      <c r="AP3" s="539"/>
      <c r="AQ3" s="539"/>
      <c r="AR3" s="539"/>
      <c r="AS3" s="539"/>
      <c r="AT3" s="539"/>
      <c r="AU3" s="539"/>
      <c r="AV3" s="539"/>
      <c r="AW3" s="539"/>
      <c r="AX3" s="1251"/>
    </row>
    <row r="4" spans="1:127" ht="15.95" customHeight="1">
      <c r="A4" s="2330">
        <v>3</v>
      </c>
      <c r="B4" s="2331"/>
      <c r="C4" s="1898" t="s">
        <v>912</v>
      </c>
      <c r="D4" s="1898"/>
      <c r="E4" s="1898"/>
      <c r="F4" s="1898"/>
      <c r="G4" s="1898"/>
      <c r="H4" s="1898"/>
      <c r="I4" s="1898"/>
      <c r="J4" s="1898"/>
      <c r="K4" s="1898"/>
      <c r="L4" s="1898"/>
      <c r="M4" s="1898"/>
      <c r="N4" s="1898"/>
      <c r="O4" s="1898"/>
      <c r="P4" s="1898"/>
      <c r="Q4" s="1898"/>
      <c r="R4" s="1898"/>
      <c r="S4" s="1898"/>
      <c r="T4" s="1898"/>
      <c r="U4" s="1898"/>
      <c r="V4" s="1898"/>
      <c r="W4" s="1898"/>
      <c r="X4" s="1898"/>
      <c r="Y4" s="1898"/>
      <c r="Z4" s="1898"/>
      <c r="AA4" s="1898"/>
      <c r="AB4" s="1898"/>
      <c r="AC4" s="1898"/>
      <c r="AD4" s="1898"/>
      <c r="AE4" s="1898"/>
      <c r="AF4" s="1898"/>
      <c r="AG4" s="1898"/>
      <c r="AH4" s="1898"/>
      <c r="AI4" s="1898"/>
      <c r="AJ4" s="541"/>
      <c r="AK4" s="542"/>
      <c r="AM4" s="539"/>
      <c r="AN4" s="539"/>
      <c r="AO4" s="539"/>
      <c r="AP4" s="539"/>
      <c r="AQ4" s="539"/>
      <c r="AR4" s="539"/>
      <c r="AS4" s="539"/>
      <c r="AT4" s="539"/>
      <c r="AU4" s="539"/>
      <c r="AV4" s="539"/>
      <c r="AW4" s="539"/>
      <c r="AX4" s="1251"/>
      <c r="AZ4" s="1252"/>
      <c r="BA4" s="359" t="s">
        <v>1176</v>
      </c>
      <c r="BB4" s="359"/>
      <c r="BC4" s="359"/>
      <c r="BD4" s="359"/>
      <c r="BE4" s="359"/>
      <c r="BF4" s="359"/>
      <c r="BG4" s="359"/>
      <c r="BH4" s="359"/>
      <c r="BI4" s="359"/>
      <c r="BJ4" s="359"/>
      <c r="BK4" s="359"/>
      <c r="BL4" s="359"/>
      <c r="BM4" s="359"/>
      <c r="BN4" s="359"/>
      <c r="BO4" s="359"/>
      <c r="BP4" s="359"/>
      <c r="BQ4" s="359"/>
      <c r="BR4" s="359"/>
      <c r="BS4" s="359"/>
      <c r="BT4" s="359"/>
      <c r="BU4" s="359"/>
      <c r="BV4" s="359"/>
      <c r="BW4" s="359"/>
      <c r="BX4" s="359"/>
      <c r="BY4" s="359"/>
      <c r="BZ4" s="359"/>
      <c r="CA4" s="359"/>
      <c r="CB4" s="359"/>
      <c r="CC4" s="359"/>
      <c r="CD4" s="359"/>
      <c r="CE4" s="359"/>
      <c r="CF4" s="560"/>
      <c r="CG4" s="560"/>
      <c r="CI4" s="573"/>
    </row>
    <row r="5" spans="1:127" ht="15.95" customHeight="1">
      <c r="A5" s="2332" t="s">
        <v>444</v>
      </c>
      <c r="B5" s="2333"/>
      <c r="C5" s="2334" t="s">
        <v>1251</v>
      </c>
      <c r="D5" s="2334"/>
      <c r="E5" s="2334"/>
      <c r="F5" s="2334"/>
      <c r="G5" s="2334"/>
      <c r="H5" s="2334"/>
      <c r="I5" s="2334"/>
      <c r="J5" s="2334"/>
      <c r="K5" s="2334"/>
      <c r="L5" s="2334"/>
      <c r="M5" s="2334"/>
      <c r="N5" s="2334"/>
      <c r="O5" s="2334"/>
      <c r="P5" s="2334"/>
      <c r="Q5" s="2334"/>
      <c r="R5" s="2334"/>
      <c r="S5" s="2334"/>
      <c r="T5" s="2334"/>
      <c r="U5" s="2334"/>
      <c r="V5" s="2334"/>
      <c r="W5" s="2334"/>
      <c r="X5" s="2334"/>
      <c r="Y5" s="2334"/>
      <c r="Z5" s="2334"/>
      <c r="AA5" s="2334"/>
      <c r="AB5" s="2335" t="s">
        <v>823</v>
      </c>
      <c r="AC5" s="2335"/>
      <c r="AD5" s="2335"/>
      <c r="AE5" s="2335"/>
      <c r="AF5" s="2335"/>
      <c r="AG5" s="2335"/>
      <c r="AH5" s="2335"/>
      <c r="AI5" s="2335"/>
      <c r="AJ5" s="2335"/>
      <c r="AK5" s="2336"/>
      <c r="AL5" s="2336"/>
      <c r="AM5" s="2337" t="s">
        <v>824</v>
      </c>
      <c r="AN5" s="2337"/>
      <c r="AO5" s="2337"/>
      <c r="AP5" s="2337"/>
      <c r="AQ5" s="2337"/>
      <c r="AR5" s="2337"/>
      <c r="AS5" s="543"/>
      <c r="AT5" s="543"/>
      <c r="AU5" s="543"/>
      <c r="AV5" s="543"/>
      <c r="AW5" s="543"/>
      <c r="AX5" s="1253"/>
      <c r="BA5" s="2313" t="s">
        <v>152</v>
      </c>
      <c r="BB5" s="2314"/>
      <c r="BC5" s="2314"/>
      <c r="BD5" s="2314"/>
      <c r="BE5" s="2314"/>
      <c r="BF5" s="2314"/>
      <c r="BG5" s="1472"/>
      <c r="BH5" s="1472"/>
      <c r="BI5" s="1472"/>
      <c r="BJ5" s="1472"/>
      <c r="BK5" s="1472"/>
      <c r="BL5" s="1472"/>
      <c r="BM5" s="1472"/>
      <c r="BN5" s="1472"/>
      <c r="BO5" s="1472"/>
      <c r="BP5" s="1472"/>
      <c r="BQ5" s="1472"/>
      <c r="BR5" s="1472"/>
      <c r="BS5" s="1472"/>
      <c r="BT5" s="1472"/>
      <c r="BU5" s="1472"/>
      <c r="BV5" s="1472"/>
      <c r="BW5" s="1472"/>
      <c r="BX5" s="1472"/>
      <c r="BY5" s="1472"/>
      <c r="BZ5" s="1472"/>
      <c r="CA5" s="1472"/>
      <c r="CB5" s="1472"/>
      <c r="CC5" s="1472"/>
      <c r="CD5" s="1472"/>
      <c r="CE5" s="1472"/>
      <c r="CF5" s="1468"/>
      <c r="CG5" s="1468"/>
      <c r="CH5" s="1468"/>
      <c r="CI5" s="1468"/>
      <c r="CJ5" s="1469"/>
    </row>
    <row r="6" spans="1:127" s="359" customFormat="1" ht="15.95" customHeight="1">
      <c r="A6" s="537"/>
      <c r="B6" s="538"/>
      <c r="C6" s="1767" t="s">
        <v>14</v>
      </c>
      <c r="D6" s="1768"/>
      <c r="E6" s="1768"/>
      <c r="F6" s="1768"/>
      <c r="G6" s="1768"/>
      <c r="H6" s="1769"/>
      <c r="I6" s="1802" t="s">
        <v>319</v>
      </c>
      <c r="J6" s="1660"/>
      <c r="K6" s="1660"/>
      <c r="L6" s="1660"/>
      <c r="M6" s="1660"/>
      <c r="N6" s="1660"/>
      <c r="O6" s="1660"/>
      <c r="P6" s="1660"/>
      <c r="Q6" s="1660"/>
      <c r="R6" s="1660"/>
      <c r="S6" s="1660"/>
      <c r="T6" s="1660"/>
      <c r="U6" s="1660"/>
      <c r="V6" s="1660"/>
      <c r="W6" s="1660"/>
      <c r="X6" s="1660"/>
      <c r="Y6" s="1660"/>
      <c r="Z6" s="1660"/>
      <c r="AA6" s="1660"/>
      <c r="AB6" s="1660"/>
      <c r="AC6" s="1660"/>
      <c r="AD6" s="1660"/>
      <c r="AE6" s="1660"/>
      <c r="AF6" s="1660"/>
      <c r="AG6" s="1660"/>
      <c r="AH6" s="1660"/>
      <c r="AI6" s="1660"/>
      <c r="AJ6" s="1660"/>
      <c r="AK6" s="1660"/>
      <c r="AL6" s="1660"/>
      <c r="AM6" s="1660"/>
      <c r="AN6" s="1660"/>
      <c r="AO6" s="1660"/>
      <c r="AP6" s="1660"/>
      <c r="AQ6" s="1660"/>
      <c r="AR6" s="1660"/>
      <c r="AS6" s="1660"/>
      <c r="AT6" s="1661"/>
      <c r="AU6" s="54"/>
      <c r="AV6" s="54"/>
      <c r="AW6" s="54"/>
      <c r="AX6" s="64"/>
      <c r="AY6" s="54"/>
      <c r="BA6" s="2250" t="s">
        <v>447</v>
      </c>
      <c r="BB6" s="2251"/>
      <c r="BC6" s="2252" t="s">
        <v>928</v>
      </c>
      <c r="BD6" s="2252"/>
      <c r="BE6" s="2252"/>
      <c r="BF6" s="2252"/>
      <c r="BG6" s="2252"/>
      <c r="BH6" s="2252"/>
      <c r="BI6" s="2252"/>
      <c r="BJ6" s="2252"/>
      <c r="BK6" s="2252"/>
      <c r="BL6" s="2252"/>
      <c r="BM6" s="2252"/>
      <c r="BN6" s="2252"/>
      <c r="BO6" s="2252"/>
      <c r="BP6" s="2252"/>
      <c r="BQ6" s="2252"/>
      <c r="BR6" s="2252"/>
      <c r="BS6" s="2252"/>
      <c r="BT6" s="2252"/>
      <c r="BU6" s="2252"/>
      <c r="BV6" s="2252"/>
      <c r="BW6" s="2252"/>
      <c r="BX6" s="2252"/>
      <c r="BY6" s="2252"/>
      <c r="BZ6" s="2252"/>
      <c r="CA6" s="2252"/>
      <c r="CB6" s="2252"/>
      <c r="CC6" s="2252"/>
      <c r="CD6" s="2252"/>
      <c r="CE6" s="2252"/>
      <c r="CF6" s="2252"/>
      <c r="CG6" s="2252"/>
      <c r="CH6" s="2252"/>
      <c r="CI6" s="2252"/>
      <c r="CJ6" s="555"/>
      <c r="CK6" s="538"/>
    </row>
    <row r="7" spans="1:127" s="359" customFormat="1" ht="15.95" customHeight="1">
      <c r="A7" s="537"/>
      <c r="B7" s="545"/>
      <c r="C7" s="1874"/>
      <c r="D7" s="1607"/>
      <c r="E7" s="1607"/>
      <c r="F7" s="1607"/>
      <c r="G7" s="1607"/>
      <c r="H7" s="1721"/>
      <c r="I7" s="2305" t="s">
        <v>825</v>
      </c>
      <c r="J7" s="1739"/>
      <c r="K7" s="1739"/>
      <c r="L7" s="1739"/>
      <c r="M7" s="1739"/>
      <c r="N7" s="1740"/>
      <c r="O7" s="2305" t="s">
        <v>1752</v>
      </c>
      <c r="P7" s="1739"/>
      <c r="Q7" s="1739"/>
      <c r="R7" s="1739"/>
      <c r="S7" s="1739"/>
      <c r="T7" s="1739"/>
      <c r="U7" s="1739"/>
      <c r="V7" s="1739"/>
      <c r="W7" s="1739"/>
      <c r="X7" s="1740"/>
      <c r="Y7" s="2305" t="s">
        <v>1753</v>
      </c>
      <c r="Z7" s="1739"/>
      <c r="AA7" s="1739"/>
      <c r="AB7" s="1739"/>
      <c r="AC7" s="1739"/>
      <c r="AD7" s="1739"/>
      <c r="AE7" s="1739"/>
      <c r="AF7" s="1739"/>
      <c r="AG7" s="1739"/>
      <c r="AH7" s="1740"/>
      <c r="AI7" s="2315" t="s">
        <v>1754</v>
      </c>
      <c r="AJ7" s="2316"/>
      <c r="AK7" s="2316"/>
      <c r="AL7" s="2316"/>
      <c r="AM7" s="2316"/>
      <c r="AN7" s="2316"/>
      <c r="AO7" s="2317" t="s">
        <v>1252</v>
      </c>
      <c r="AP7" s="2318"/>
      <c r="AQ7" s="2318"/>
      <c r="AR7" s="2318"/>
      <c r="AS7" s="2318"/>
      <c r="AT7" s="2319"/>
      <c r="AU7" s="538"/>
      <c r="AV7" s="538"/>
      <c r="AW7" s="1451"/>
      <c r="AX7" s="1458"/>
      <c r="AY7" s="360"/>
      <c r="AZ7" s="220"/>
      <c r="BA7" s="2250" t="s">
        <v>394</v>
      </c>
      <c r="BB7" s="2251"/>
      <c r="BC7" s="2252" t="s">
        <v>1763</v>
      </c>
      <c r="BD7" s="2252"/>
      <c r="BE7" s="2252"/>
      <c r="BF7" s="2252"/>
      <c r="BG7" s="2252"/>
      <c r="BH7" s="2252"/>
      <c r="BI7" s="2252"/>
      <c r="BJ7" s="2252"/>
      <c r="BK7" s="2252"/>
      <c r="BL7" s="2252"/>
      <c r="BM7" s="2252"/>
      <c r="BN7" s="2252"/>
      <c r="BO7" s="2252"/>
      <c r="BP7" s="2252"/>
      <c r="BQ7" s="2252"/>
      <c r="BR7" s="2252"/>
      <c r="BS7" s="2252"/>
      <c r="BT7" s="2252"/>
      <c r="BU7" s="2252"/>
      <c r="BV7" s="2252"/>
      <c r="BW7" s="2252"/>
      <c r="BX7" s="2252"/>
      <c r="BY7" s="2252"/>
      <c r="BZ7" s="2252"/>
      <c r="CA7" s="2252"/>
      <c r="CB7" s="2252"/>
      <c r="CC7" s="2252"/>
      <c r="CD7" s="2252"/>
      <c r="CE7" s="2252"/>
      <c r="CF7" s="2252"/>
      <c r="CG7" s="2252"/>
      <c r="CH7" s="2252"/>
      <c r="CI7" s="2252"/>
      <c r="CJ7" s="557"/>
      <c r="CK7" s="538"/>
    </row>
    <row r="8" spans="1:127" s="359" customFormat="1" ht="15.95" customHeight="1">
      <c r="A8" s="537"/>
      <c r="B8" s="54"/>
      <c r="C8" s="2307"/>
      <c r="D8" s="1723"/>
      <c r="E8" s="1723"/>
      <c r="F8" s="1723"/>
      <c r="G8" s="1723"/>
      <c r="H8" s="1724"/>
      <c r="I8" s="2307"/>
      <c r="J8" s="1723"/>
      <c r="K8" s="1723"/>
      <c r="L8" s="1723"/>
      <c r="M8" s="1723"/>
      <c r="N8" s="1724"/>
      <c r="O8" s="2307"/>
      <c r="P8" s="1723"/>
      <c r="Q8" s="1723"/>
      <c r="R8" s="1723"/>
      <c r="S8" s="1723"/>
      <c r="T8" s="1723"/>
      <c r="U8" s="1723"/>
      <c r="V8" s="1723"/>
      <c r="W8" s="1723"/>
      <c r="X8" s="1724"/>
      <c r="Y8" s="2307" t="s">
        <v>1755</v>
      </c>
      <c r="Z8" s="1723"/>
      <c r="AA8" s="1723"/>
      <c r="AB8" s="1723"/>
      <c r="AC8" s="1723"/>
      <c r="AD8" s="1723"/>
      <c r="AE8" s="1723"/>
      <c r="AF8" s="1723"/>
      <c r="AG8" s="1723"/>
      <c r="AH8" s="1724"/>
      <c r="AI8" s="2311" t="s">
        <v>1756</v>
      </c>
      <c r="AJ8" s="2312"/>
      <c r="AK8" s="2312"/>
      <c r="AL8" s="2312"/>
      <c r="AM8" s="2312"/>
      <c r="AN8" s="2312"/>
      <c r="AO8" s="2320"/>
      <c r="AP8" s="2321"/>
      <c r="AQ8" s="2321"/>
      <c r="AR8" s="2321"/>
      <c r="AS8" s="2321"/>
      <c r="AT8" s="2322"/>
      <c r="AU8" s="538"/>
      <c r="AV8" s="538"/>
      <c r="AW8" s="1451"/>
      <c r="AX8" s="1458"/>
      <c r="AY8" s="360"/>
      <c r="AZ8" s="2"/>
      <c r="BA8" s="2250" t="s">
        <v>702</v>
      </c>
      <c r="BB8" s="2251"/>
      <c r="BC8" s="2252" t="s">
        <v>1764</v>
      </c>
      <c r="BD8" s="2252"/>
      <c r="BE8" s="2252"/>
      <c r="BF8" s="2252"/>
      <c r="BG8" s="2252"/>
      <c r="BH8" s="2252"/>
      <c r="BI8" s="2252"/>
      <c r="BJ8" s="2252"/>
      <c r="BK8" s="2252"/>
      <c r="BL8" s="2252"/>
      <c r="BM8" s="2252"/>
      <c r="BN8" s="2252"/>
      <c r="BO8" s="2252"/>
      <c r="BP8" s="2252"/>
      <c r="BQ8" s="2252"/>
      <c r="BR8" s="2252"/>
      <c r="BS8" s="2252"/>
      <c r="BT8" s="2252"/>
      <c r="BU8" s="2252"/>
      <c r="BV8" s="2252"/>
      <c r="BW8" s="2252"/>
      <c r="BX8" s="2252"/>
      <c r="BY8" s="2252"/>
      <c r="BZ8" s="2252"/>
      <c r="CA8" s="2252"/>
      <c r="CB8" s="2252"/>
      <c r="CC8" s="2252"/>
      <c r="CD8" s="2252"/>
      <c r="CE8" s="2252"/>
      <c r="CF8" s="2252"/>
      <c r="CG8" s="2252"/>
      <c r="CH8" s="2252"/>
      <c r="CI8" s="2252"/>
      <c r="CJ8" s="557"/>
      <c r="CK8" s="54"/>
    </row>
    <row r="9" spans="1:127" s="359" customFormat="1" ht="15.95" customHeight="1">
      <c r="A9" s="537"/>
      <c r="B9" s="54"/>
      <c r="C9" s="2281" t="s">
        <v>345</v>
      </c>
      <c r="D9" s="2128"/>
      <c r="E9" s="2282"/>
      <c r="F9" s="2283" t="s">
        <v>1757</v>
      </c>
      <c r="G9" s="2128"/>
      <c r="H9" s="2096"/>
      <c r="I9" s="2305" t="s">
        <v>345</v>
      </c>
      <c r="J9" s="1739"/>
      <c r="K9" s="2306"/>
      <c r="L9" s="2283" t="s">
        <v>1396</v>
      </c>
      <c r="M9" s="2128"/>
      <c r="N9" s="2096"/>
      <c r="O9" s="2305" t="s">
        <v>345</v>
      </c>
      <c r="P9" s="1739"/>
      <c r="Q9" s="2306"/>
      <c r="R9" s="2283" t="s">
        <v>1397</v>
      </c>
      <c r="S9" s="2128"/>
      <c r="T9" s="2282"/>
      <c r="U9" s="2285" t="s">
        <v>318</v>
      </c>
      <c r="V9" s="2285"/>
      <c r="W9" s="2285"/>
      <c r="X9" s="2286"/>
      <c r="Y9" s="2305" t="s">
        <v>345</v>
      </c>
      <c r="Z9" s="1739"/>
      <c r="AA9" s="2306"/>
      <c r="AB9" s="2283" t="s">
        <v>1397</v>
      </c>
      <c r="AC9" s="2128"/>
      <c r="AD9" s="2282"/>
      <c r="AE9" s="2309" t="s">
        <v>318</v>
      </c>
      <c r="AF9" s="2285"/>
      <c r="AG9" s="2285"/>
      <c r="AH9" s="2286"/>
      <c r="AI9" s="2281" t="s">
        <v>49</v>
      </c>
      <c r="AJ9" s="2128"/>
      <c r="AK9" s="2282"/>
      <c r="AL9" s="2128" t="s">
        <v>1397</v>
      </c>
      <c r="AM9" s="2128"/>
      <c r="AN9" s="2096"/>
      <c r="AO9" s="2281" t="s">
        <v>49</v>
      </c>
      <c r="AP9" s="2128"/>
      <c r="AQ9" s="2282"/>
      <c r="AR9" s="2128" t="s">
        <v>1397</v>
      </c>
      <c r="AS9" s="2128"/>
      <c r="AT9" s="2096"/>
      <c r="AU9" s="538"/>
      <c r="AV9" s="538"/>
      <c r="AW9" s="538"/>
      <c r="AX9" s="1458"/>
      <c r="AZ9" s="220"/>
      <c r="BA9" s="2250" t="s">
        <v>1175</v>
      </c>
      <c r="BB9" s="2251"/>
      <c r="BC9" s="2252" t="s">
        <v>1765</v>
      </c>
      <c r="BD9" s="2252"/>
      <c r="BE9" s="2252"/>
      <c r="BF9" s="2252"/>
      <c r="BG9" s="2252"/>
      <c r="BH9" s="2252"/>
      <c r="BI9" s="2252"/>
      <c r="BJ9" s="2252"/>
      <c r="BK9" s="2252"/>
      <c r="BL9" s="2252"/>
      <c r="BM9" s="2252"/>
      <c r="BN9" s="2252"/>
      <c r="BO9" s="2252"/>
      <c r="BP9" s="2252"/>
      <c r="BQ9" s="2252"/>
      <c r="BR9" s="2252"/>
      <c r="BS9" s="2252"/>
      <c r="BT9" s="2252"/>
      <c r="BU9" s="2252"/>
      <c r="BV9" s="2252"/>
      <c r="BW9" s="2252"/>
      <c r="BX9" s="2252"/>
      <c r="BY9" s="2252"/>
      <c r="BZ9" s="2252"/>
      <c r="CA9" s="2252"/>
      <c r="CB9" s="2252"/>
      <c r="CC9" s="2252"/>
      <c r="CD9" s="2252"/>
      <c r="CE9" s="2252"/>
      <c r="CF9" s="2252"/>
      <c r="CG9" s="2252"/>
      <c r="CH9" s="2252"/>
      <c r="CI9" s="2252"/>
      <c r="CJ9" s="557"/>
      <c r="CK9" s="538"/>
    </row>
    <row r="10" spans="1:127" s="359" customFormat="1" ht="15.95" customHeight="1">
      <c r="A10" s="537"/>
      <c r="B10" s="54"/>
      <c r="C10" s="1809"/>
      <c r="D10" s="1810"/>
      <c r="E10" s="1811"/>
      <c r="F10" s="2284"/>
      <c r="G10" s="1810"/>
      <c r="H10" s="2296"/>
      <c r="I10" s="2307"/>
      <c r="J10" s="1723"/>
      <c r="K10" s="2308"/>
      <c r="L10" s="2284"/>
      <c r="M10" s="1810"/>
      <c r="N10" s="2296"/>
      <c r="O10" s="2307"/>
      <c r="P10" s="1723"/>
      <c r="Q10" s="2308"/>
      <c r="R10" s="2284"/>
      <c r="S10" s="1810"/>
      <c r="T10" s="1811"/>
      <c r="U10" s="2287"/>
      <c r="V10" s="2287"/>
      <c r="W10" s="2287"/>
      <c r="X10" s="2288"/>
      <c r="Y10" s="2307"/>
      <c r="Z10" s="1723"/>
      <c r="AA10" s="2308"/>
      <c r="AB10" s="2284"/>
      <c r="AC10" s="1810"/>
      <c r="AD10" s="1811"/>
      <c r="AE10" s="2310"/>
      <c r="AF10" s="2287"/>
      <c r="AG10" s="2287"/>
      <c r="AH10" s="2288"/>
      <c r="AI10" s="1809"/>
      <c r="AJ10" s="1810"/>
      <c r="AK10" s="1811"/>
      <c r="AL10" s="1810"/>
      <c r="AM10" s="1810"/>
      <c r="AN10" s="2296"/>
      <c r="AO10" s="1809"/>
      <c r="AP10" s="1810"/>
      <c r="AQ10" s="1811"/>
      <c r="AR10" s="1810"/>
      <c r="AS10" s="1810"/>
      <c r="AT10" s="2296"/>
      <c r="AU10" s="538"/>
      <c r="AV10" s="538"/>
      <c r="AW10" s="538"/>
      <c r="AX10" s="1459"/>
      <c r="AY10" s="356"/>
      <c r="AZ10" s="41"/>
      <c r="BA10" s="2250" t="s">
        <v>1766</v>
      </c>
      <c r="BB10" s="2251"/>
      <c r="BC10" s="2252" t="s">
        <v>1767</v>
      </c>
      <c r="BD10" s="2252"/>
      <c r="BE10" s="2252"/>
      <c r="BF10" s="2252"/>
      <c r="BG10" s="2252"/>
      <c r="BH10" s="2252"/>
      <c r="BI10" s="2252"/>
      <c r="BJ10" s="2252"/>
      <c r="BK10" s="2252"/>
      <c r="BL10" s="2252"/>
      <c r="BM10" s="2252"/>
      <c r="BN10" s="2252"/>
      <c r="BO10" s="2252"/>
      <c r="BP10" s="2252"/>
      <c r="BQ10" s="2252"/>
      <c r="BR10" s="2252"/>
      <c r="BS10" s="2252"/>
      <c r="BT10" s="2252"/>
      <c r="BU10" s="2252"/>
      <c r="BV10" s="2252"/>
      <c r="BW10" s="2252"/>
      <c r="BX10" s="2252"/>
      <c r="BY10" s="2252"/>
      <c r="BZ10" s="2252"/>
      <c r="CA10" s="2252"/>
      <c r="CB10" s="2252"/>
      <c r="CC10" s="2252"/>
      <c r="CD10" s="2252"/>
      <c r="CE10" s="2252"/>
      <c r="CF10" s="2252"/>
      <c r="CG10" s="2252"/>
      <c r="CH10" s="2252"/>
      <c r="CI10" s="2252"/>
      <c r="CJ10" s="557"/>
      <c r="CK10" s="538"/>
    </row>
    <row r="11" spans="1:127" s="359" customFormat="1" ht="15.95" customHeight="1">
      <c r="A11" s="537"/>
      <c r="B11" s="54"/>
      <c r="C11" s="2256">
        <v>1</v>
      </c>
      <c r="D11" s="2129"/>
      <c r="E11" s="2257"/>
      <c r="F11" s="2260"/>
      <c r="G11" s="2129"/>
      <c r="H11" s="2303"/>
      <c r="I11" s="2266">
        <v>9</v>
      </c>
      <c r="J11" s="2267"/>
      <c r="K11" s="2268"/>
      <c r="L11" s="2271">
        <v>1</v>
      </c>
      <c r="M11" s="2267"/>
      <c r="N11" s="2272"/>
      <c r="O11" s="2266"/>
      <c r="P11" s="2267"/>
      <c r="Q11" s="2268"/>
      <c r="R11" s="2271"/>
      <c r="S11" s="2267"/>
      <c r="T11" s="2268"/>
      <c r="U11" s="2297" t="str">
        <f>IF(SUM(O11:T12)&gt;=1,"（1）","")</f>
        <v/>
      </c>
      <c r="V11" s="2298"/>
      <c r="W11" s="2298"/>
      <c r="X11" s="2299"/>
      <c r="Y11" s="2266">
        <v>1</v>
      </c>
      <c r="Z11" s="2267"/>
      <c r="AA11" s="2268"/>
      <c r="AB11" s="2271"/>
      <c r="AC11" s="2267"/>
      <c r="AD11" s="2268"/>
      <c r="AE11" s="2297" t="str">
        <f>IF(SUM(Y11:AD12)&gt;=1,"（1）","")</f>
        <v>（1）</v>
      </c>
      <c r="AF11" s="2298"/>
      <c r="AG11" s="2298"/>
      <c r="AH11" s="2299"/>
      <c r="AI11" s="2266">
        <v>1</v>
      </c>
      <c r="AJ11" s="2267"/>
      <c r="AK11" s="2268"/>
      <c r="AL11" s="2271"/>
      <c r="AM11" s="2267"/>
      <c r="AN11" s="2272"/>
      <c r="AO11" s="2266">
        <v>1</v>
      </c>
      <c r="AP11" s="2267"/>
      <c r="AQ11" s="2268"/>
      <c r="AR11" s="2271"/>
      <c r="AS11" s="2267"/>
      <c r="AT11" s="2272"/>
      <c r="AU11" s="538"/>
      <c r="AV11" s="538"/>
      <c r="AW11" s="538"/>
      <c r="AX11" s="1458"/>
      <c r="AY11" s="360"/>
      <c r="AZ11" s="41"/>
      <c r="BA11" s="2250" t="s">
        <v>695</v>
      </c>
      <c r="BB11" s="2251"/>
      <c r="BC11" s="2255" t="s">
        <v>1769</v>
      </c>
      <c r="BD11" s="2255"/>
      <c r="BE11" s="2255"/>
      <c r="BF11" s="2255"/>
      <c r="BG11" s="2255"/>
      <c r="BH11" s="2255"/>
      <c r="BI11" s="2255"/>
      <c r="BJ11" s="2255"/>
      <c r="BK11" s="2255"/>
      <c r="BL11" s="2255"/>
      <c r="BM11" s="2255"/>
      <c r="BN11" s="2255"/>
      <c r="BO11" s="2255"/>
      <c r="BP11" s="2255"/>
      <c r="BQ11" s="2255"/>
      <c r="BR11" s="2255"/>
      <c r="BS11" s="2255"/>
      <c r="BT11" s="2255"/>
      <c r="BU11" s="2255"/>
      <c r="BV11" s="2255"/>
      <c r="BW11" s="2255"/>
      <c r="BX11" s="2255"/>
      <c r="BY11" s="2255"/>
      <c r="BZ11" s="2255"/>
      <c r="CA11" s="2255"/>
      <c r="CB11" s="2255"/>
      <c r="CC11" s="2255"/>
      <c r="CD11" s="2255"/>
      <c r="CE11" s="2255"/>
      <c r="CF11" s="2255"/>
      <c r="CG11" s="2255"/>
      <c r="CH11" s="2255"/>
      <c r="CI11" s="2255"/>
      <c r="CJ11" s="557"/>
      <c r="CK11" s="538"/>
    </row>
    <row r="12" spans="1:127" s="359" customFormat="1" ht="15.95" customHeight="1">
      <c r="A12" s="537"/>
      <c r="B12" s="54"/>
      <c r="C12" s="2258"/>
      <c r="D12" s="1872"/>
      <c r="E12" s="2259"/>
      <c r="F12" s="2261"/>
      <c r="G12" s="1872"/>
      <c r="H12" s="2304"/>
      <c r="I12" s="1884"/>
      <c r="J12" s="2269"/>
      <c r="K12" s="2270"/>
      <c r="L12" s="2273"/>
      <c r="M12" s="2269"/>
      <c r="N12" s="1885"/>
      <c r="O12" s="1884"/>
      <c r="P12" s="2269"/>
      <c r="Q12" s="2270"/>
      <c r="R12" s="2273"/>
      <c r="S12" s="2269"/>
      <c r="T12" s="2270"/>
      <c r="U12" s="2300"/>
      <c r="V12" s="2301"/>
      <c r="W12" s="2301"/>
      <c r="X12" s="2302"/>
      <c r="Y12" s="1884"/>
      <c r="Z12" s="2269"/>
      <c r="AA12" s="2270"/>
      <c r="AB12" s="2273"/>
      <c r="AC12" s="2269"/>
      <c r="AD12" s="2270"/>
      <c r="AE12" s="2300"/>
      <c r="AF12" s="2301"/>
      <c r="AG12" s="2301"/>
      <c r="AH12" s="2302"/>
      <c r="AI12" s="1884"/>
      <c r="AJ12" s="2269"/>
      <c r="AK12" s="2270"/>
      <c r="AL12" s="2273"/>
      <c r="AM12" s="2269"/>
      <c r="AN12" s="1885"/>
      <c r="AO12" s="1884"/>
      <c r="AP12" s="2269"/>
      <c r="AQ12" s="2270"/>
      <c r="AR12" s="2273"/>
      <c r="AS12" s="2269"/>
      <c r="AT12" s="1885"/>
      <c r="AU12" s="538"/>
      <c r="AV12" s="538"/>
      <c r="AW12" s="538"/>
      <c r="AX12" s="1458"/>
      <c r="AY12" s="1452"/>
      <c r="AZ12" s="11"/>
      <c r="BA12" s="1473"/>
      <c r="BB12" s="11"/>
      <c r="BC12" s="2255"/>
      <c r="BD12" s="2255"/>
      <c r="BE12" s="2255"/>
      <c r="BF12" s="2255"/>
      <c r="BG12" s="2255"/>
      <c r="BH12" s="2255"/>
      <c r="BI12" s="2255"/>
      <c r="BJ12" s="2255"/>
      <c r="BK12" s="2255"/>
      <c r="BL12" s="2255"/>
      <c r="BM12" s="2255"/>
      <c r="BN12" s="2255"/>
      <c r="BO12" s="2255"/>
      <c r="BP12" s="2255"/>
      <c r="BQ12" s="2255"/>
      <c r="BR12" s="2255"/>
      <c r="BS12" s="2255"/>
      <c r="BT12" s="2255"/>
      <c r="BU12" s="2255"/>
      <c r="BV12" s="2255"/>
      <c r="BW12" s="2255"/>
      <c r="BX12" s="2255"/>
      <c r="BY12" s="2255"/>
      <c r="BZ12" s="2255"/>
      <c r="CA12" s="2255"/>
      <c r="CB12" s="2255"/>
      <c r="CC12" s="2255"/>
      <c r="CD12" s="2255"/>
      <c r="CE12" s="2255"/>
      <c r="CF12" s="2255"/>
      <c r="CG12" s="2255"/>
      <c r="CH12" s="2255"/>
      <c r="CI12" s="2255"/>
      <c r="CJ12" s="558"/>
      <c r="CK12" s="538"/>
    </row>
    <row r="13" spans="1:127" s="359" customFormat="1" ht="15.95" customHeight="1">
      <c r="A13" s="537"/>
      <c r="B13" s="54"/>
      <c r="C13" s="54"/>
      <c r="D13" s="54"/>
      <c r="E13" s="54"/>
      <c r="F13" s="54"/>
      <c r="G13" s="54"/>
      <c r="H13" s="54"/>
      <c r="I13" s="54"/>
      <c r="J13" s="54"/>
      <c r="K13" s="54"/>
      <c r="L13" s="548"/>
      <c r="M13" s="548"/>
      <c r="N13" s="548"/>
      <c r="O13" s="549"/>
      <c r="P13" s="549"/>
      <c r="Q13" s="548"/>
      <c r="R13" s="548"/>
      <c r="S13" s="548"/>
      <c r="T13" s="548"/>
      <c r="U13" s="548"/>
      <c r="V13" s="548"/>
      <c r="W13" s="548"/>
      <c r="X13" s="548"/>
      <c r="Y13" s="548"/>
      <c r="Z13" s="549"/>
      <c r="AA13" s="549"/>
      <c r="AB13" s="548"/>
      <c r="AC13" s="548"/>
      <c r="AD13" s="548"/>
      <c r="AE13" s="548"/>
      <c r="AF13" s="548"/>
      <c r="AG13" s="548"/>
      <c r="AH13" s="548"/>
      <c r="AI13" s="548"/>
      <c r="AJ13" s="548"/>
      <c r="AK13" s="550"/>
      <c r="AL13" s="551" t="s">
        <v>15</v>
      </c>
      <c r="AM13" s="1849" t="s">
        <v>1385</v>
      </c>
      <c r="AN13" s="1849"/>
      <c r="AO13" s="1849"/>
      <c r="AP13" s="1849"/>
      <c r="AQ13" s="1849"/>
      <c r="AR13" s="1849"/>
      <c r="AS13" s="1849"/>
      <c r="AT13" s="1849"/>
      <c r="AU13" s="1849"/>
      <c r="AV13" s="1849"/>
      <c r="AW13" s="1849"/>
      <c r="AX13" s="651"/>
      <c r="AZ13" s="1452"/>
      <c r="BA13" s="2250" t="s">
        <v>864</v>
      </c>
      <c r="BB13" s="2251"/>
      <c r="BC13" s="2255" t="s">
        <v>1770</v>
      </c>
      <c r="BD13" s="2255"/>
      <c r="BE13" s="2255"/>
      <c r="BF13" s="2255"/>
      <c r="BG13" s="2255"/>
      <c r="BH13" s="2255"/>
      <c r="BI13" s="2255"/>
      <c r="BJ13" s="2255"/>
      <c r="BK13" s="2255"/>
      <c r="BL13" s="2255"/>
      <c r="BM13" s="2255"/>
      <c r="BN13" s="2255"/>
      <c r="BO13" s="2255"/>
      <c r="BP13" s="2255"/>
      <c r="BQ13" s="2255"/>
      <c r="BR13" s="2255"/>
      <c r="BS13" s="2255"/>
      <c r="BT13" s="2255"/>
      <c r="BU13" s="2255"/>
      <c r="BV13" s="2255"/>
      <c r="BW13" s="2255"/>
      <c r="BX13" s="2255"/>
      <c r="BY13" s="2255"/>
      <c r="BZ13" s="2255"/>
      <c r="CA13" s="2255"/>
      <c r="CB13" s="2255"/>
      <c r="CC13" s="2255"/>
      <c r="CD13" s="2255"/>
      <c r="CE13" s="2255"/>
      <c r="CF13" s="2255"/>
      <c r="CG13" s="2255"/>
      <c r="CH13" s="2255"/>
      <c r="CI13" s="2255"/>
      <c r="CJ13" s="558"/>
      <c r="CK13" s="1455"/>
      <c r="CP13" s="2037"/>
      <c r="CQ13" s="2037"/>
      <c r="CR13" s="2037"/>
      <c r="CS13" s="2037"/>
      <c r="CT13" s="2037"/>
      <c r="CU13" s="2037"/>
      <c r="CV13" s="2037"/>
      <c r="CW13" s="2037"/>
      <c r="CX13" s="2037"/>
      <c r="CY13" s="2037"/>
      <c r="CZ13" s="2037"/>
      <c r="DA13" s="2037"/>
      <c r="DB13" s="2037"/>
      <c r="DC13" s="2037"/>
      <c r="DD13" s="2037"/>
      <c r="DE13" s="2037"/>
      <c r="DF13" s="2037"/>
      <c r="DG13" s="2037"/>
      <c r="DH13" s="2037"/>
      <c r="DI13" s="2037"/>
      <c r="DJ13" s="2037"/>
      <c r="DK13" s="2037"/>
      <c r="DL13" s="2037"/>
      <c r="DM13" s="2037"/>
      <c r="DN13" s="2037"/>
      <c r="DO13" s="2037"/>
      <c r="DP13" s="2037"/>
      <c r="DQ13" s="2037"/>
      <c r="DR13" s="2037"/>
      <c r="DS13" s="2037"/>
      <c r="DT13" s="2037"/>
      <c r="DU13" s="2037"/>
      <c r="DV13" s="2037"/>
      <c r="DW13" s="2037"/>
    </row>
    <row r="14" spans="1:127" s="359" customFormat="1" ht="15.95" customHeight="1">
      <c r="A14" s="537"/>
      <c r="B14" s="54"/>
      <c r="C14" s="1802" t="s">
        <v>320</v>
      </c>
      <c r="D14" s="1660"/>
      <c r="E14" s="1660"/>
      <c r="F14" s="1660"/>
      <c r="G14" s="1660"/>
      <c r="H14" s="1660"/>
      <c r="I14" s="1660"/>
      <c r="J14" s="1660"/>
      <c r="K14" s="1661"/>
      <c r="L14" s="1802" t="s">
        <v>1758</v>
      </c>
      <c r="M14" s="1660"/>
      <c r="N14" s="1660"/>
      <c r="O14" s="1660"/>
      <c r="P14" s="1660"/>
      <c r="Q14" s="1661"/>
      <c r="R14" s="2274" t="s">
        <v>145</v>
      </c>
      <c r="S14" s="2275"/>
      <c r="T14" s="2276"/>
      <c r="U14" s="652"/>
      <c r="V14" s="565"/>
      <c r="W14" s="565"/>
      <c r="X14" s="1601"/>
      <c r="Y14" s="1601"/>
      <c r="Z14" s="1601"/>
      <c r="AA14" s="538"/>
      <c r="AB14" s="538"/>
      <c r="AC14" s="538"/>
      <c r="AD14" s="538"/>
      <c r="AE14" s="538"/>
      <c r="AF14" s="538"/>
      <c r="AG14" s="552"/>
      <c r="AH14" s="552"/>
      <c r="AI14" s="552"/>
      <c r="AJ14" s="538"/>
      <c r="AK14" s="542"/>
      <c r="AL14" s="553"/>
      <c r="AM14" s="1849"/>
      <c r="AN14" s="1849"/>
      <c r="AO14" s="1849"/>
      <c r="AP14" s="1849"/>
      <c r="AQ14" s="1849"/>
      <c r="AR14" s="1849"/>
      <c r="AS14" s="1849"/>
      <c r="AT14" s="1849"/>
      <c r="AU14" s="1849"/>
      <c r="AV14" s="1849"/>
      <c r="AW14" s="1849"/>
      <c r="AX14" s="651"/>
      <c r="BA14" s="1461"/>
      <c r="BB14" s="234"/>
      <c r="BC14" s="2255"/>
      <c r="BD14" s="2255"/>
      <c r="BE14" s="2255"/>
      <c r="BF14" s="2255"/>
      <c r="BG14" s="2255"/>
      <c r="BH14" s="2255"/>
      <c r="BI14" s="2255"/>
      <c r="BJ14" s="2255"/>
      <c r="BK14" s="2255"/>
      <c r="BL14" s="2255"/>
      <c r="BM14" s="2255"/>
      <c r="BN14" s="2255"/>
      <c r="BO14" s="2255"/>
      <c r="BP14" s="2255"/>
      <c r="BQ14" s="2255"/>
      <c r="BR14" s="2255"/>
      <c r="BS14" s="2255"/>
      <c r="BT14" s="2255"/>
      <c r="BU14" s="2255"/>
      <c r="BV14" s="2255"/>
      <c r="BW14" s="2255"/>
      <c r="BX14" s="2255"/>
      <c r="BY14" s="2255"/>
      <c r="BZ14" s="2255"/>
      <c r="CA14" s="2255"/>
      <c r="CB14" s="2255"/>
      <c r="CC14" s="2255"/>
      <c r="CD14" s="2255"/>
      <c r="CE14" s="2255"/>
      <c r="CF14" s="2255"/>
      <c r="CG14" s="2255"/>
      <c r="CH14" s="2255"/>
      <c r="CI14" s="2255"/>
      <c r="CJ14" s="555"/>
      <c r="CK14" s="619"/>
      <c r="CP14" s="2037"/>
      <c r="CQ14" s="2037"/>
      <c r="CR14" s="2037"/>
      <c r="CS14" s="2037"/>
      <c r="CT14" s="2037"/>
      <c r="CU14" s="2037"/>
      <c r="CV14" s="2037"/>
      <c r="CW14" s="2037"/>
      <c r="CX14" s="2037"/>
      <c r="CY14" s="2037"/>
      <c r="CZ14" s="2037"/>
      <c r="DA14" s="2037"/>
      <c r="DB14" s="2037"/>
      <c r="DC14" s="2037"/>
      <c r="DD14" s="2037"/>
      <c r="DE14" s="2037"/>
      <c r="DF14" s="2037"/>
      <c r="DG14" s="2037"/>
      <c r="DH14" s="2037"/>
      <c r="DI14" s="2037"/>
      <c r="DJ14" s="2037"/>
      <c r="DK14" s="2037"/>
      <c r="DL14" s="2037"/>
      <c r="DM14" s="2037"/>
      <c r="DN14" s="2037"/>
      <c r="DO14" s="2037"/>
      <c r="DP14" s="2037"/>
      <c r="DQ14" s="2037"/>
      <c r="DR14" s="2037"/>
      <c r="DS14" s="2037"/>
      <c r="DT14" s="2037"/>
      <c r="DU14" s="2037"/>
      <c r="DV14" s="2037"/>
      <c r="DW14" s="2037"/>
    </row>
    <row r="15" spans="1:127" s="359" customFormat="1" ht="15.95" customHeight="1">
      <c r="A15" s="537"/>
      <c r="B15" s="54"/>
      <c r="C15" s="2281" t="s">
        <v>345</v>
      </c>
      <c r="D15" s="2128"/>
      <c r="E15" s="2282"/>
      <c r="F15" s="2283" t="s">
        <v>1759</v>
      </c>
      <c r="G15" s="2128"/>
      <c r="H15" s="2282"/>
      <c r="I15" s="2285" t="s">
        <v>321</v>
      </c>
      <c r="J15" s="2285"/>
      <c r="K15" s="2286"/>
      <c r="L15" s="2289" t="s">
        <v>345</v>
      </c>
      <c r="M15" s="2290"/>
      <c r="N15" s="2291"/>
      <c r="O15" s="2133" t="s">
        <v>1396</v>
      </c>
      <c r="P15" s="2133"/>
      <c r="Q15" s="2295"/>
      <c r="R15" s="2277"/>
      <c r="S15" s="1601"/>
      <c r="T15" s="2278"/>
      <c r="U15" s="544"/>
      <c r="V15" s="54"/>
      <c r="W15" s="54"/>
      <c r="X15" s="1601"/>
      <c r="Y15" s="1601"/>
      <c r="Z15" s="1601"/>
      <c r="AA15" s="538"/>
      <c r="AB15" s="538"/>
      <c r="AC15" s="538"/>
      <c r="AD15" s="538"/>
      <c r="AE15" s="538"/>
      <c r="AF15" s="538"/>
      <c r="AG15" s="552"/>
      <c r="AH15" s="552"/>
      <c r="AI15" s="552"/>
      <c r="AJ15" s="538"/>
      <c r="AK15" s="542"/>
      <c r="AL15" s="2253" t="s">
        <v>459</v>
      </c>
      <c r="AM15" s="2134" t="s">
        <v>1227</v>
      </c>
      <c r="AN15" s="2134"/>
      <c r="AO15" s="2134"/>
      <c r="AP15" s="2134"/>
      <c r="AQ15" s="2134"/>
      <c r="AR15" s="2134"/>
      <c r="AS15" s="2134"/>
      <c r="AT15" s="2134"/>
      <c r="AU15" s="2134"/>
      <c r="AV15" s="2134"/>
      <c r="AW15" s="2134"/>
      <c r="AX15" s="651"/>
      <c r="BA15" s="1473"/>
      <c r="BB15" s="11"/>
      <c r="BC15" s="2255"/>
      <c r="BD15" s="2255"/>
      <c r="BE15" s="2255"/>
      <c r="BF15" s="2255"/>
      <c r="BG15" s="2255"/>
      <c r="BH15" s="2255"/>
      <c r="BI15" s="2255"/>
      <c r="BJ15" s="2255"/>
      <c r="BK15" s="2255"/>
      <c r="BL15" s="2255"/>
      <c r="BM15" s="2255"/>
      <c r="BN15" s="2255"/>
      <c r="BO15" s="2255"/>
      <c r="BP15" s="2255"/>
      <c r="BQ15" s="2255"/>
      <c r="BR15" s="2255"/>
      <c r="BS15" s="2255"/>
      <c r="BT15" s="2255"/>
      <c r="BU15" s="2255"/>
      <c r="BV15" s="2255"/>
      <c r="BW15" s="2255"/>
      <c r="BX15" s="2255"/>
      <c r="BY15" s="2255"/>
      <c r="BZ15" s="2255"/>
      <c r="CA15" s="2255"/>
      <c r="CB15" s="2255"/>
      <c r="CC15" s="2255"/>
      <c r="CD15" s="2255"/>
      <c r="CE15" s="2255"/>
      <c r="CF15" s="2255"/>
      <c r="CG15" s="2255"/>
      <c r="CH15" s="2255"/>
      <c r="CI15" s="2255"/>
      <c r="CJ15" s="1470"/>
      <c r="CK15" s="619"/>
    </row>
    <row r="16" spans="1:127" s="359" customFormat="1" ht="15.95" customHeight="1">
      <c r="A16" s="537"/>
      <c r="B16" s="54"/>
      <c r="C16" s="1809"/>
      <c r="D16" s="1810"/>
      <c r="E16" s="1811"/>
      <c r="F16" s="2284"/>
      <c r="G16" s="1810"/>
      <c r="H16" s="1811"/>
      <c r="I16" s="2287"/>
      <c r="J16" s="2287"/>
      <c r="K16" s="2288"/>
      <c r="L16" s="2292"/>
      <c r="M16" s="2293"/>
      <c r="N16" s="2294"/>
      <c r="O16" s="1810"/>
      <c r="P16" s="1810"/>
      <c r="Q16" s="2296"/>
      <c r="R16" s="2279"/>
      <c r="S16" s="1705"/>
      <c r="T16" s="2280"/>
      <c r="U16" s="2254"/>
      <c r="V16" s="2133"/>
      <c r="W16" s="2133"/>
      <c r="X16" s="1601"/>
      <c r="Y16" s="1601"/>
      <c r="Z16" s="1601"/>
      <c r="AA16" s="538"/>
      <c r="AB16" s="538"/>
      <c r="AC16" s="538"/>
      <c r="AD16" s="538"/>
      <c r="AE16" s="538"/>
      <c r="AF16" s="538"/>
      <c r="AG16" s="552"/>
      <c r="AH16" s="552"/>
      <c r="AI16" s="552"/>
      <c r="AJ16" s="538"/>
      <c r="AK16" s="542"/>
      <c r="AL16" s="2253"/>
      <c r="AM16" s="2134"/>
      <c r="AN16" s="2134"/>
      <c r="AO16" s="2134"/>
      <c r="AP16" s="2134"/>
      <c r="AQ16" s="2134"/>
      <c r="AR16" s="2134"/>
      <c r="AS16" s="2134"/>
      <c r="AT16" s="2134"/>
      <c r="AU16" s="2134"/>
      <c r="AV16" s="2134"/>
      <c r="AW16" s="2134"/>
      <c r="AX16" s="651"/>
      <c r="BA16" s="2250" t="s">
        <v>409</v>
      </c>
      <c r="BB16" s="2251"/>
      <c r="BC16" s="2255" t="s">
        <v>1398</v>
      </c>
      <c r="BD16" s="2255"/>
      <c r="BE16" s="2255"/>
      <c r="BF16" s="2255"/>
      <c r="BG16" s="2255"/>
      <c r="BH16" s="2255"/>
      <c r="BI16" s="2255"/>
      <c r="BJ16" s="2255"/>
      <c r="BK16" s="2255"/>
      <c r="BL16" s="2255"/>
      <c r="BM16" s="2255"/>
      <c r="BN16" s="2255"/>
      <c r="BO16" s="2255"/>
      <c r="BP16" s="2255"/>
      <c r="BQ16" s="2255"/>
      <c r="BR16" s="2255"/>
      <c r="BS16" s="2255"/>
      <c r="BT16" s="2255"/>
      <c r="BU16" s="2255"/>
      <c r="BV16" s="2255"/>
      <c r="BW16" s="2255"/>
      <c r="BX16" s="2255"/>
      <c r="BY16" s="2255"/>
      <c r="BZ16" s="2255"/>
      <c r="CA16" s="2255"/>
      <c r="CB16" s="2255"/>
      <c r="CC16" s="2255"/>
      <c r="CD16" s="2255"/>
      <c r="CE16" s="2255"/>
      <c r="CF16" s="2255"/>
      <c r="CG16" s="2255"/>
      <c r="CH16" s="2255"/>
      <c r="CI16" s="2255"/>
      <c r="CJ16" s="1470"/>
      <c r="CK16" s="619"/>
    </row>
    <row r="17" spans="1:89" s="359" customFormat="1" ht="15.95" customHeight="1">
      <c r="A17" s="537"/>
      <c r="B17" s="54"/>
      <c r="C17" s="2256">
        <v>1</v>
      </c>
      <c r="D17" s="2129"/>
      <c r="E17" s="2257"/>
      <c r="F17" s="2260"/>
      <c r="G17" s="2129"/>
      <c r="H17" s="2257"/>
      <c r="I17" s="2262"/>
      <c r="J17" s="2262"/>
      <c r="K17" s="2263"/>
      <c r="L17" s="2266">
        <v>1</v>
      </c>
      <c r="M17" s="2267"/>
      <c r="N17" s="2268"/>
      <c r="O17" s="2271"/>
      <c r="P17" s="2267"/>
      <c r="Q17" s="2272"/>
      <c r="R17" s="2248">
        <f>C11+F11+I11+L11+O11+R11+Y11+AB11+AI11+AL11+AO11+AR11+C17+F17+L17+O17</f>
        <v>16</v>
      </c>
      <c r="S17" s="2116"/>
      <c r="T17" s="2249"/>
      <c r="U17" s="1601"/>
      <c r="V17" s="1601"/>
      <c r="W17" s="1601"/>
      <c r="X17" s="1788"/>
      <c r="Y17" s="1788"/>
      <c r="Z17" s="1788"/>
      <c r="AA17" s="538"/>
      <c r="AB17" s="538"/>
      <c r="AC17" s="538"/>
      <c r="AD17" s="538"/>
      <c r="AE17" s="538"/>
      <c r="AF17" s="538"/>
      <c r="AG17" s="552"/>
      <c r="AH17" s="552"/>
      <c r="AI17" s="552"/>
      <c r="AJ17" s="538"/>
      <c r="AK17" s="542"/>
      <c r="AL17" s="2253"/>
      <c r="AM17" s="2134"/>
      <c r="AN17" s="2134"/>
      <c r="AO17" s="2134"/>
      <c r="AP17" s="2134"/>
      <c r="AQ17" s="2134"/>
      <c r="AR17" s="2134"/>
      <c r="AS17" s="2134"/>
      <c r="AT17" s="2134"/>
      <c r="AU17" s="2134"/>
      <c r="AV17" s="2134"/>
      <c r="AW17" s="2134"/>
      <c r="AX17" s="1256"/>
      <c r="BA17" s="1473"/>
      <c r="BB17" s="11"/>
      <c r="BC17" s="2255"/>
      <c r="BD17" s="2255"/>
      <c r="BE17" s="2255"/>
      <c r="BF17" s="2255"/>
      <c r="BG17" s="2255"/>
      <c r="BH17" s="2255"/>
      <c r="BI17" s="2255"/>
      <c r="BJ17" s="2255"/>
      <c r="BK17" s="2255"/>
      <c r="BL17" s="2255"/>
      <c r="BM17" s="2255"/>
      <c r="BN17" s="2255"/>
      <c r="BO17" s="2255"/>
      <c r="BP17" s="2255"/>
      <c r="BQ17" s="2255"/>
      <c r="BR17" s="2255"/>
      <c r="BS17" s="2255"/>
      <c r="BT17" s="2255"/>
      <c r="BU17" s="2255"/>
      <c r="BV17" s="2255"/>
      <c r="BW17" s="2255"/>
      <c r="BX17" s="2255"/>
      <c r="BY17" s="2255"/>
      <c r="BZ17" s="2255"/>
      <c r="CA17" s="2255"/>
      <c r="CB17" s="2255"/>
      <c r="CC17" s="2255"/>
      <c r="CD17" s="2255"/>
      <c r="CE17" s="2255"/>
      <c r="CF17" s="2255"/>
      <c r="CG17" s="2255"/>
      <c r="CH17" s="2255"/>
      <c r="CI17" s="2255"/>
      <c r="CJ17" s="558"/>
      <c r="CK17" s="538"/>
    </row>
    <row r="18" spans="1:89" s="359" customFormat="1" ht="15.95" customHeight="1">
      <c r="A18" s="537"/>
      <c r="B18" s="54"/>
      <c r="C18" s="2258"/>
      <c r="D18" s="1872"/>
      <c r="E18" s="2259"/>
      <c r="F18" s="2261"/>
      <c r="G18" s="1872"/>
      <c r="H18" s="2259"/>
      <c r="I18" s="2264"/>
      <c r="J18" s="2264"/>
      <c r="K18" s="2265"/>
      <c r="L18" s="1884"/>
      <c r="M18" s="2269"/>
      <c r="N18" s="2270"/>
      <c r="O18" s="2273"/>
      <c r="P18" s="2269"/>
      <c r="Q18" s="1885"/>
      <c r="R18" s="1888"/>
      <c r="S18" s="2117"/>
      <c r="T18" s="1889"/>
      <c r="U18" s="1601"/>
      <c r="V18" s="1601"/>
      <c r="W18" s="1601"/>
      <c r="X18" s="1788"/>
      <c r="Y18" s="1788"/>
      <c r="Z18" s="1788"/>
      <c r="AA18" s="538"/>
      <c r="AB18" s="538"/>
      <c r="AC18" s="538"/>
      <c r="AD18" s="538"/>
      <c r="AE18" s="538"/>
      <c r="AF18" s="538"/>
      <c r="AG18" s="552"/>
      <c r="AH18" s="552"/>
      <c r="AI18" s="552"/>
      <c r="AJ18" s="538"/>
      <c r="AK18" s="542"/>
      <c r="AL18" s="538"/>
      <c r="AM18" s="2134"/>
      <c r="AN18" s="2134"/>
      <c r="AO18" s="2134"/>
      <c r="AP18" s="2134"/>
      <c r="AQ18" s="2134"/>
      <c r="AR18" s="2134"/>
      <c r="AS18" s="2134"/>
      <c r="AT18" s="2134"/>
      <c r="AU18" s="2134"/>
      <c r="AV18" s="2134"/>
      <c r="AW18" s="2134"/>
      <c r="AX18" s="1256"/>
      <c r="BA18" s="2250" t="s">
        <v>410</v>
      </c>
      <c r="BB18" s="2251"/>
      <c r="BC18" s="2252" t="s">
        <v>1768</v>
      </c>
      <c r="BD18" s="2252"/>
      <c r="BE18" s="2252"/>
      <c r="BF18" s="2252"/>
      <c r="BG18" s="2252"/>
      <c r="BH18" s="2252"/>
      <c r="BI18" s="2252"/>
      <c r="BJ18" s="2252"/>
      <c r="BK18" s="2252"/>
      <c r="BL18" s="2252"/>
      <c r="BM18" s="2252"/>
      <c r="BN18" s="2252"/>
      <c r="BO18" s="2252"/>
      <c r="BP18" s="2252"/>
      <c r="BQ18" s="2252"/>
      <c r="BR18" s="2252"/>
      <c r="BS18" s="2252"/>
      <c r="BT18" s="2252"/>
      <c r="BU18" s="2252"/>
      <c r="BV18" s="2252"/>
      <c r="BW18" s="2252"/>
      <c r="BX18" s="2252"/>
      <c r="BY18" s="2252"/>
      <c r="BZ18" s="2252"/>
      <c r="CA18" s="2252"/>
      <c r="CB18" s="2252"/>
      <c r="CC18" s="2252"/>
      <c r="CD18" s="2252"/>
      <c r="CE18" s="2252"/>
      <c r="CF18" s="2252"/>
      <c r="CG18" s="2252"/>
      <c r="CH18" s="2252"/>
      <c r="CI18" s="2252"/>
      <c r="CJ18" s="558"/>
      <c r="CK18" s="538"/>
    </row>
    <row r="19" spans="1:89" s="359" customFormat="1" ht="15.95" customHeight="1">
      <c r="A19" s="537"/>
      <c r="B19" s="54"/>
      <c r="C19" s="1454"/>
      <c r="D19" s="1454"/>
      <c r="E19" s="1454"/>
      <c r="F19" s="1454"/>
      <c r="G19" s="1454"/>
      <c r="H19" s="1454"/>
      <c r="I19" s="1457"/>
      <c r="J19" s="1457"/>
      <c r="K19" s="1457"/>
      <c r="L19" s="1456"/>
      <c r="M19" s="1456"/>
      <c r="N19" s="1456"/>
      <c r="O19" s="1456"/>
      <c r="P19" s="1456"/>
      <c r="Q19" s="1456"/>
      <c r="R19" s="141"/>
      <c r="S19" s="141"/>
      <c r="T19" s="141"/>
      <c r="U19" s="530"/>
      <c r="V19" s="530"/>
      <c r="W19" s="530"/>
      <c r="X19" s="141"/>
      <c r="Y19" s="141"/>
      <c r="Z19" s="141"/>
      <c r="AA19" s="538"/>
      <c r="AB19" s="538"/>
      <c r="AC19" s="538"/>
      <c r="AD19" s="538"/>
      <c r="AE19" s="538"/>
      <c r="AF19" s="538"/>
      <c r="AG19" s="552"/>
      <c r="AH19" s="552"/>
      <c r="AI19" s="552"/>
      <c r="AJ19" s="538"/>
      <c r="AK19" s="542"/>
      <c r="AL19" s="538"/>
      <c r="AM19" s="2134"/>
      <c r="AN19" s="2134"/>
      <c r="AO19" s="2134"/>
      <c r="AP19" s="2134"/>
      <c r="AQ19" s="2134"/>
      <c r="AR19" s="2134"/>
      <c r="AS19" s="2134"/>
      <c r="AT19" s="2134"/>
      <c r="AU19" s="2134"/>
      <c r="AV19" s="2134"/>
      <c r="AW19" s="2134"/>
      <c r="AX19" s="1256"/>
      <c r="BA19" s="1462"/>
      <c r="BB19" s="1463"/>
      <c r="BC19" s="1464"/>
      <c r="BD19" s="1464"/>
      <c r="BE19" s="1464"/>
      <c r="BF19" s="1464"/>
      <c r="BG19" s="1464"/>
      <c r="BH19" s="1464"/>
      <c r="BI19" s="1464"/>
      <c r="BJ19" s="1464"/>
      <c r="BK19" s="1464"/>
      <c r="BL19" s="1464"/>
      <c r="BM19" s="1464"/>
      <c r="BN19" s="1464"/>
      <c r="BO19" s="1464"/>
      <c r="BP19" s="1464"/>
      <c r="BQ19" s="1464"/>
      <c r="BR19" s="1464"/>
      <c r="BS19" s="1464"/>
      <c r="BT19" s="1464"/>
      <c r="BU19" s="1464"/>
      <c r="BV19" s="1464"/>
      <c r="BW19" s="1464"/>
      <c r="BX19" s="1464"/>
      <c r="BY19" s="1464"/>
      <c r="BZ19" s="1464"/>
      <c r="CA19" s="1464"/>
      <c r="CB19" s="1464"/>
      <c r="CC19" s="1464"/>
      <c r="CD19" s="1464"/>
      <c r="CE19" s="1464"/>
      <c r="CF19" s="559"/>
      <c r="CG19" s="559"/>
      <c r="CH19" s="559"/>
      <c r="CI19" s="559"/>
      <c r="CJ19" s="1471"/>
      <c r="CK19" s="560"/>
    </row>
    <row r="20" spans="1:89" ht="15.95" customHeight="1">
      <c r="A20" s="1851" t="s">
        <v>443</v>
      </c>
      <c r="B20" s="1712"/>
      <c r="C20" s="1852" t="s">
        <v>463</v>
      </c>
      <c r="D20" s="1852"/>
      <c r="E20" s="1852"/>
      <c r="F20" s="1852"/>
      <c r="G20" s="1852"/>
      <c r="H20" s="1852"/>
      <c r="I20" s="1852"/>
      <c r="J20" s="1852"/>
      <c r="K20" s="1852"/>
      <c r="L20" s="1852"/>
      <c r="M20" s="1852"/>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855"/>
      <c r="AL20" s="551" t="s">
        <v>127</v>
      </c>
      <c r="AM20" s="1849" t="s">
        <v>1364</v>
      </c>
      <c r="AN20" s="1849"/>
      <c r="AO20" s="1849"/>
      <c r="AP20" s="1849"/>
      <c r="AQ20" s="1849"/>
      <c r="AR20" s="1849"/>
      <c r="AS20" s="1849"/>
      <c r="AT20" s="1849"/>
      <c r="AU20" s="1849"/>
      <c r="AV20" s="1849"/>
      <c r="AW20" s="1849"/>
      <c r="AX20" s="1266"/>
      <c r="AZ20" s="359"/>
      <c r="CE20" s="552"/>
      <c r="CF20" s="552"/>
      <c r="CG20" s="552"/>
      <c r="CI20" s="560"/>
      <c r="CJ20" s="560"/>
      <c r="CK20" s="560"/>
    </row>
    <row r="21" spans="1:89" ht="15.95" customHeight="1">
      <c r="A21" s="66"/>
      <c r="B21" s="54"/>
      <c r="C21" s="561" t="s">
        <v>35</v>
      </c>
      <c r="D21" s="2216" t="s">
        <v>1399</v>
      </c>
      <c r="E21" s="2216"/>
      <c r="F21" s="2216"/>
      <c r="G21" s="2216"/>
      <c r="H21" s="2216"/>
      <c r="I21" s="2216"/>
      <c r="J21" s="2216"/>
      <c r="K21" s="2216"/>
      <c r="L21" s="2216"/>
      <c r="M21" s="2216"/>
      <c r="N21" s="2216"/>
      <c r="O21" s="2216"/>
      <c r="P21" s="2216"/>
      <c r="Q21" s="2216"/>
      <c r="R21" s="2216"/>
      <c r="S21" s="2216"/>
      <c r="T21" s="54"/>
      <c r="U21" s="54"/>
      <c r="V21" s="54"/>
      <c r="W21" s="54"/>
      <c r="X21" s="54"/>
      <c r="Y21" s="54"/>
      <c r="Z21" s="548"/>
      <c r="AA21" s="54"/>
      <c r="AB21" s="137"/>
      <c r="AC21" s="54"/>
      <c r="AD21" s="54"/>
      <c r="AE21" s="54"/>
      <c r="AF21" s="54"/>
      <c r="AG21" s="54"/>
      <c r="AH21" s="54"/>
      <c r="AI21" s="54"/>
      <c r="AJ21" s="54"/>
      <c r="AK21" s="54"/>
      <c r="AL21" s="63"/>
      <c r="AM21" s="1849"/>
      <c r="AN21" s="1849"/>
      <c r="AO21" s="1849"/>
      <c r="AP21" s="1849"/>
      <c r="AQ21" s="1849"/>
      <c r="AR21" s="1849"/>
      <c r="AS21" s="1849"/>
      <c r="AT21" s="1849"/>
      <c r="AU21" s="1849"/>
      <c r="AV21" s="1849"/>
      <c r="AW21" s="1849"/>
      <c r="AX21" s="1267"/>
      <c r="AZ21" s="359"/>
      <c r="BA21" s="1465"/>
      <c r="BB21" s="1466"/>
      <c r="BC21" s="1466"/>
      <c r="BD21" s="1466"/>
      <c r="BE21" s="1467"/>
      <c r="BF21" s="1467"/>
      <c r="BG21" s="1466"/>
      <c r="BH21" s="1466"/>
      <c r="BI21" s="1466"/>
      <c r="BJ21" s="1466"/>
      <c r="BK21" s="1466"/>
      <c r="BL21" s="1466"/>
      <c r="BM21" s="359"/>
      <c r="BN21" s="359"/>
      <c r="BO21" s="359"/>
      <c r="BP21" s="359"/>
      <c r="BQ21" s="359"/>
      <c r="BR21" s="359"/>
      <c r="BS21" s="359"/>
      <c r="BT21" s="359"/>
      <c r="BU21" s="359"/>
      <c r="BV21" s="359"/>
      <c r="BW21" s="359"/>
      <c r="BX21" s="359"/>
      <c r="BY21" s="359"/>
      <c r="BZ21" s="359"/>
      <c r="CA21" s="359"/>
      <c r="CB21" s="359"/>
      <c r="CC21" s="359"/>
      <c r="CD21" s="359"/>
      <c r="CE21" s="359"/>
      <c r="CF21" s="359"/>
      <c r="CG21" s="210"/>
      <c r="CH21" s="210"/>
      <c r="CI21" s="210"/>
      <c r="CJ21" s="359"/>
    </row>
    <row r="22" spans="1:89" ht="15.95" customHeight="1">
      <c r="A22" s="61"/>
      <c r="B22" s="54"/>
      <c r="C22" s="54"/>
      <c r="D22" s="55" t="s">
        <v>210</v>
      </c>
      <c r="E22" s="2241" t="s">
        <v>260</v>
      </c>
      <c r="F22" s="2241"/>
      <c r="G22" s="2241"/>
      <c r="H22" s="2241"/>
      <c r="I22" s="2241"/>
      <c r="J22" s="2241"/>
      <c r="K22" s="2241"/>
      <c r="L22" s="2241"/>
      <c r="M22" s="2241"/>
      <c r="N22" s="2241"/>
      <c r="O22" s="2241"/>
      <c r="P22" s="2241"/>
      <c r="Q22" s="2241"/>
      <c r="R22" s="54"/>
      <c r="S22" s="2242">
        <f>AA61</f>
        <v>10</v>
      </c>
      <c r="T22" s="2242"/>
      <c r="U22" s="137" t="s">
        <v>115</v>
      </c>
      <c r="V22" s="54"/>
      <c r="W22" s="54"/>
      <c r="X22" s="54"/>
      <c r="Y22" s="54"/>
      <c r="Z22" s="54"/>
      <c r="AA22" s="54"/>
      <c r="AB22" s="54"/>
      <c r="AC22" s="54"/>
      <c r="AD22" s="54"/>
      <c r="AE22" s="54"/>
      <c r="AF22" s="54"/>
      <c r="AG22" s="54"/>
      <c r="AH22" s="54"/>
      <c r="AI22" s="54"/>
      <c r="AJ22" s="54"/>
      <c r="AK22" s="54"/>
      <c r="AL22" s="2243" t="s">
        <v>1586</v>
      </c>
      <c r="AM22" s="2244"/>
      <c r="AN22" s="2244"/>
      <c r="AO22" s="2244"/>
      <c r="AP22" s="2244"/>
      <c r="AQ22" s="2244"/>
      <c r="AR22" s="2244"/>
      <c r="AS22" s="2244"/>
      <c r="AT22" s="2244"/>
      <c r="AU22" s="2244"/>
      <c r="AV22" s="2244"/>
      <c r="AW22" s="2244"/>
      <c r="AX22" s="1254"/>
      <c r="BM22" s="54"/>
      <c r="BX22" s="54"/>
      <c r="BY22" s="54"/>
      <c r="BZ22" s="54"/>
      <c r="CA22" s="54"/>
      <c r="CB22" s="54"/>
      <c r="CC22" s="54"/>
      <c r="CD22" s="54"/>
      <c r="CE22" s="54"/>
      <c r="CF22" s="54"/>
      <c r="CG22" s="54"/>
      <c r="CH22" s="54"/>
      <c r="CI22" s="54"/>
      <c r="CJ22" s="54"/>
    </row>
    <row r="23" spans="1:89" ht="15.95" customHeight="1" thickBot="1">
      <c r="A23" s="61"/>
      <c r="B23" s="54"/>
      <c r="C23" s="54"/>
      <c r="D23" s="54" t="s">
        <v>1400</v>
      </c>
      <c r="E23" s="2241" t="s">
        <v>1105</v>
      </c>
      <c r="F23" s="2241"/>
      <c r="G23" s="2241"/>
      <c r="H23" s="2241"/>
      <c r="I23" s="2241"/>
      <c r="J23" s="2241"/>
      <c r="K23" s="2241"/>
      <c r="L23" s="2241"/>
      <c r="M23" s="2241"/>
      <c r="N23" s="2241"/>
      <c r="O23" s="2241"/>
      <c r="P23" s="2241"/>
      <c r="Q23" s="2241"/>
      <c r="R23" s="54"/>
      <c r="S23" s="2245">
        <f>$I$11+$L$11+IF(COUNT(O11:T12)&gt;0,1,0)+IF(COUNT(Y11:AD12)&gt;0,1,0)+$AI$11+$AL$11+$AO$11+$AR$11</f>
        <v>13</v>
      </c>
      <c r="T23" s="2245"/>
      <c r="U23" s="137" t="s">
        <v>115</v>
      </c>
      <c r="V23" s="54"/>
      <c r="W23" s="54"/>
      <c r="X23" s="54"/>
      <c r="Y23" s="565"/>
      <c r="Z23" s="565"/>
      <c r="AA23" s="565"/>
      <c r="AB23" s="54"/>
      <c r="AC23" s="565"/>
      <c r="AD23" s="565"/>
      <c r="AE23" s="565"/>
      <c r="AF23" s="1265"/>
      <c r="AG23" s="1265"/>
      <c r="AH23" s="1265"/>
      <c r="AI23" s="54"/>
      <c r="AJ23" s="54"/>
      <c r="AK23" s="565"/>
      <c r="AL23" s="122" t="s">
        <v>30</v>
      </c>
      <c r="AM23" s="1849" t="s">
        <v>1587</v>
      </c>
      <c r="AN23" s="1849"/>
      <c r="AO23" s="1849"/>
      <c r="AP23" s="1849"/>
      <c r="AQ23" s="1849"/>
      <c r="AR23" s="1849"/>
      <c r="AS23" s="1849"/>
      <c r="AT23" s="1849"/>
      <c r="AU23" s="1849"/>
      <c r="AV23" s="1849"/>
      <c r="AW23" s="1849"/>
      <c r="AX23" s="651"/>
      <c r="AZ23" s="1194"/>
      <c r="BA23" s="538" t="s">
        <v>1176</v>
      </c>
      <c r="BL23" s="54"/>
      <c r="BM23" s="54"/>
      <c r="BX23" s="54"/>
      <c r="BY23" s="54"/>
      <c r="BZ23" s="54"/>
      <c r="CA23" s="54"/>
      <c r="CB23" s="54"/>
      <c r="CC23" s="54"/>
      <c r="CD23" s="54"/>
      <c r="CE23" s="54"/>
      <c r="CF23" s="54"/>
      <c r="CG23" s="54"/>
      <c r="CH23" s="54"/>
      <c r="CI23" s="54"/>
      <c r="CJ23" s="54"/>
    </row>
    <row r="24" spans="1:89" ht="15.95" customHeight="1" thickBot="1">
      <c r="A24" s="61"/>
      <c r="B24" s="54"/>
      <c r="C24" s="55"/>
      <c r="D24" s="55" t="s">
        <v>1401</v>
      </c>
      <c r="E24" s="2241" t="s">
        <v>1104</v>
      </c>
      <c r="F24" s="2241"/>
      <c r="G24" s="2241"/>
      <c r="H24" s="2241"/>
      <c r="I24" s="2241"/>
      <c r="J24" s="2241"/>
      <c r="K24" s="2241"/>
      <c r="L24" s="2241"/>
      <c r="M24" s="2241"/>
      <c r="N24" s="2241"/>
      <c r="O24" s="2241"/>
      <c r="P24" s="2241"/>
      <c r="Q24" s="2241"/>
      <c r="R24" s="54"/>
      <c r="S24" s="2246">
        <f>$BE$36</f>
        <v>12.5</v>
      </c>
      <c r="T24" s="2247"/>
      <c r="U24" s="137" t="s">
        <v>115</v>
      </c>
      <c r="V24" s="54"/>
      <c r="W24" s="54"/>
      <c r="X24" s="54"/>
      <c r="Y24" s="1268"/>
      <c r="Z24" s="1268"/>
      <c r="AA24" s="1268"/>
      <c r="AB24" s="1269"/>
      <c r="AC24" s="1268"/>
      <c r="AD24" s="1268"/>
      <c r="AE24" s="1268"/>
      <c r="AF24" s="1265"/>
      <c r="AG24" s="1265"/>
      <c r="AH24" s="1265"/>
      <c r="AI24" s="54"/>
      <c r="AJ24" s="54"/>
      <c r="AK24" s="565"/>
      <c r="AL24" s="74"/>
      <c r="AM24" s="1849"/>
      <c r="AN24" s="1849"/>
      <c r="AO24" s="1849"/>
      <c r="AP24" s="1849"/>
      <c r="AQ24" s="1849"/>
      <c r="AR24" s="1849"/>
      <c r="AS24" s="1849"/>
      <c r="AT24" s="1849"/>
      <c r="AU24" s="1849"/>
      <c r="AV24" s="1849"/>
      <c r="AW24" s="1849"/>
      <c r="AX24" s="651"/>
      <c r="AZ24" s="1029"/>
      <c r="BA24" s="740" t="s">
        <v>1174</v>
      </c>
      <c r="BB24" s="54"/>
      <c r="BC24" s="54"/>
      <c r="BD24" s="54"/>
      <c r="BE24" s="54"/>
      <c r="BF24" s="54"/>
      <c r="BG24" s="54"/>
      <c r="BH24" s="54"/>
      <c r="BI24" s="54"/>
      <c r="BJ24" s="54"/>
      <c r="BK24" s="54"/>
      <c r="BL24" s="54"/>
      <c r="BM24" s="54"/>
      <c r="BX24" s="54"/>
      <c r="BY24" s="54"/>
      <c r="BZ24" s="54"/>
      <c r="CA24" s="54"/>
      <c r="CB24" s="54"/>
      <c r="CC24" s="54"/>
      <c r="CD24" s="54"/>
      <c r="CE24" s="54"/>
      <c r="CF24" s="54"/>
      <c r="CG24" s="54"/>
      <c r="CH24" s="54"/>
      <c r="CI24" s="54"/>
      <c r="CJ24" s="54"/>
    </row>
    <row r="25" spans="1:89" ht="15.95" customHeight="1">
      <c r="A25" s="61"/>
      <c r="B25" s="54"/>
      <c r="C25" s="55"/>
      <c r="D25" s="55"/>
      <c r="E25" s="1249"/>
      <c r="F25" s="1249"/>
      <c r="G25" s="1249"/>
      <c r="H25" s="1249"/>
      <c r="I25" s="1249"/>
      <c r="J25" s="1249"/>
      <c r="K25" s="1249"/>
      <c r="L25" s="1249"/>
      <c r="M25" s="1249"/>
      <c r="N25" s="1249"/>
      <c r="O25" s="1249"/>
      <c r="P25" s="1249"/>
      <c r="Q25" s="1249"/>
      <c r="R25" s="54"/>
      <c r="S25" s="1270"/>
      <c r="T25" s="1270"/>
      <c r="U25" s="137"/>
      <c r="V25" s="54"/>
      <c r="W25" s="54"/>
      <c r="X25" s="54"/>
      <c r="Y25" s="1268"/>
      <c r="Z25" s="1268"/>
      <c r="AA25" s="1268"/>
      <c r="AB25" s="1269"/>
      <c r="AC25" s="1268"/>
      <c r="AD25" s="1268"/>
      <c r="AE25" s="1268"/>
      <c r="AF25" s="1265"/>
      <c r="AG25" s="1265"/>
      <c r="AH25" s="1265"/>
      <c r="AI25" s="54"/>
      <c r="AJ25" s="54"/>
      <c r="AK25" s="565"/>
      <c r="AL25" s="74"/>
      <c r="AM25" s="1849"/>
      <c r="AN25" s="1849"/>
      <c r="AO25" s="1849"/>
      <c r="AP25" s="1849"/>
      <c r="AQ25" s="1849"/>
      <c r="AR25" s="1849"/>
      <c r="AS25" s="1849"/>
      <c r="AT25" s="1849"/>
      <c r="AU25" s="1849"/>
      <c r="AV25" s="1849"/>
      <c r="AW25" s="1849"/>
      <c r="AX25" s="651"/>
      <c r="AZ25" s="1029"/>
      <c r="BA25" s="54"/>
      <c r="BB25" s="54" t="s">
        <v>325</v>
      </c>
      <c r="BC25" s="54"/>
      <c r="BD25" s="54"/>
      <c r="BE25" s="54"/>
      <c r="BF25" s="54"/>
      <c r="BG25" s="54"/>
      <c r="BH25" s="54"/>
      <c r="BI25" s="54"/>
      <c r="BJ25" s="54"/>
      <c r="BK25" s="54"/>
      <c r="BL25" s="54"/>
      <c r="BM25" s="54"/>
      <c r="BX25" s="54"/>
      <c r="BY25" s="54"/>
      <c r="BZ25" s="54"/>
      <c r="CA25" s="54"/>
      <c r="CB25" s="54"/>
      <c r="CC25" s="54"/>
      <c r="CD25" s="54"/>
      <c r="CE25" s="54"/>
      <c r="CF25" s="54"/>
      <c r="CG25" s="54"/>
      <c r="CH25" s="54"/>
      <c r="CI25" s="54"/>
      <c r="CJ25" s="54"/>
    </row>
    <row r="26" spans="1:89" ht="15.95" customHeight="1">
      <c r="A26" s="61"/>
      <c r="B26" s="54"/>
      <c r="C26" s="55" t="s">
        <v>460</v>
      </c>
      <c r="D26" s="55" t="s">
        <v>1669</v>
      </c>
      <c r="E26" s="55"/>
      <c r="F26" s="55"/>
      <c r="G26" s="55"/>
      <c r="H26" s="55"/>
      <c r="I26" s="55"/>
      <c r="J26" s="55"/>
      <c r="K26" s="55"/>
      <c r="L26" s="55"/>
      <c r="M26" s="55"/>
      <c r="V26" s="54"/>
      <c r="W26" s="54"/>
      <c r="X26" s="54"/>
      <c r="Y26" s="565"/>
      <c r="Z26" s="565"/>
      <c r="AA26" s="565"/>
      <c r="AB26" s="1269"/>
      <c r="AC26" s="565"/>
      <c r="AD26" s="565"/>
      <c r="AE26" s="565"/>
      <c r="AF26" s="1265"/>
      <c r="AG26" s="1265"/>
      <c r="AH26" s="1265"/>
      <c r="AI26" s="54"/>
      <c r="AJ26" s="54"/>
      <c r="AK26" s="565"/>
      <c r="AL26" s="566"/>
      <c r="AM26" s="1849"/>
      <c r="AN26" s="1849"/>
      <c r="AO26" s="1849"/>
      <c r="AP26" s="1849"/>
      <c r="AQ26" s="1849"/>
      <c r="AR26" s="1849"/>
      <c r="AS26" s="1849"/>
      <c r="AT26" s="1849"/>
      <c r="AU26" s="1849"/>
      <c r="AV26" s="1849"/>
      <c r="AW26" s="1849"/>
      <c r="AX26" s="651"/>
      <c r="AZ26" s="1029"/>
      <c r="BA26" s="54"/>
      <c r="BB26" s="54"/>
      <c r="BC26" s="54" t="s">
        <v>179</v>
      </c>
      <c r="BD26" s="54"/>
      <c r="BE26" s="54"/>
      <c r="BF26" s="54"/>
      <c r="BG26" s="54"/>
      <c r="BH26" s="54"/>
      <c r="BI26" s="54"/>
      <c r="BJ26" s="54"/>
      <c r="BK26" s="54"/>
      <c r="BL26" s="82"/>
      <c r="BM26" s="54"/>
      <c r="BX26" s="54"/>
      <c r="BY26" s="54"/>
      <c r="BZ26" s="54"/>
      <c r="CA26" s="54"/>
      <c r="CB26" s="54"/>
      <c r="CC26" s="54"/>
      <c r="CD26" s="54"/>
      <c r="CE26" s="54"/>
      <c r="CF26" s="54"/>
      <c r="CG26" s="54"/>
      <c r="CH26" s="54"/>
      <c r="CI26" s="54"/>
      <c r="CJ26" s="54"/>
    </row>
    <row r="27" spans="1:89" ht="15.95" customHeight="1">
      <c r="A27" s="61"/>
      <c r="B27" s="54"/>
      <c r="C27" s="55"/>
      <c r="D27" s="55"/>
      <c r="E27" s="137" t="s">
        <v>127</v>
      </c>
      <c r="F27" s="55" t="s">
        <v>1600</v>
      </c>
      <c r="G27" s="55"/>
      <c r="H27" s="55"/>
      <c r="I27" s="55"/>
      <c r="J27" s="55"/>
      <c r="K27" s="55"/>
      <c r="L27" s="55"/>
      <c r="M27" s="55"/>
      <c r="V27" s="54"/>
      <c r="W27" s="54"/>
      <c r="X27" s="54"/>
      <c r="Y27" s="565"/>
      <c r="Z27" s="565"/>
      <c r="AA27" s="565"/>
      <c r="AB27" s="1269"/>
      <c r="AC27" s="565"/>
      <c r="AD27" s="565"/>
      <c r="AE27" s="565"/>
      <c r="AF27" s="1265"/>
      <c r="AG27" s="1265"/>
      <c r="AH27" s="1265"/>
      <c r="AI27" s="54"/>
      <c r="AJ27" s="54"/>
      <c r="AK27" s="565"/>
      <c r="AL27" s="567"/>
      <c r="AM27" s="1849"/>
      <c r="AN27" s="1849"/>
      <c r="AO27" s="1849"/>
      <c r="AP27" s="1849"/>
      <c r="AQ27" s="1849"/>
      <c r="AR27" s="1849"/>
      <c r="AS27" s="1849"/>
      <c r="AT27" s="1849"/>
      <c r="AU27" s="1849"/>
      <c r="AV27" s="1849"/>
      <c r="AW27" s="1849"/>
      <c r="AX27" s="651"/>
      <c r="AZ27" s="1029"/>
      <c r="BA27" s="54"/>
      <c r="BB27" s="137"/>
      <c r="BC27" s="54" t="s">
        <v>180</v>
      </c>
      <c r="BD27" s="137"/>
      <c r="BE27" s="1271"/>
      <c r="BF27" s="82"/>
      <c r="BG27" s="82"/>
      <c r="BH27" s="82"/>
      <c r="BI27" s="82"/>
      <c r="BJ27" s="82"/>
      <c r="BK27" s="82"/>
      <c r="BL27" s="54"/>
      <c r="BX27" s="54"/>
      <c r="BY27" s="54"/>
      <c r="BZ27" s="54"/>
      <c r="CA27" s="54"/>
      <c r="CB27" s="54"/>
      <c r="CC27" s="54"/>
      <c r="CD27" s="54"/>
      <c r="CE27" s="54"/>
      <c r="CF27" s="54"/>
      <c r="CG27" s="54"/>
      <c r="CH27" s="54"/>
      <c r="CI27" s="54"/>
      <c r="CJ27" s="54"/>
    </row>
    <row r="28" spans="1:89" ht="15.95" customHeight="1">
      <c r="A28" s="61"/>
      <c r="B28" s="54"/>
      <c r="C28" s="55"/>
      <c r="D28" s="55"/>
      <c r="E28" s="137"/>
      <c r="F28" s="55"/>
      <c r="G28" s="55"/>
      <c r="H28" s="55"/>
      <c r="I28" s="55"/>
      <c r="J28" s="55"/>
      <c r="K28" s="55"/>
      <c r="L28" s="55"/>
      <c r="M28" s="55"/>
      <c r="V28" s="54"/>
      <c r="W28" s="54"/>
      <c r="X28" s="54"/>
      <c r="Y28" s="565"/>
      <c r="Z28" s="565"/>
      <c r="AA28" s="565"/>
      <c r="AB28" s="1269"/>
      <c r="AC28" s="565"/>
      <c r="AD28" s="565"/>
      <c r="AE28" s="565"/>
      <c r="AF28" s="1265"/>
      <c r="AG28" s="1265"/>
      <c r="AH28" s="1265"/>
      <c r="AI28" s="54"/>
      <c r="AJ28" s="54"/>
      <c r="AK28" s="565"/>
      <c r="AL28" s="63"/>
      <c r="AM28" s="1849"/>
      <c r="AN28" s="1849"/>
      <c r="AO28" s="1849"/>
      <c r="AP28" s="1849"/>
      <c r="AQ28" s="1849"/>
      <c r="AR28" s="1849"/>
      <c r="AS28" s="1849"/>
      <c r="AT28" s="1849"/>
      <c r="AU28" s="1849"/>
      <c r="AV28" s="1849"/>
      <c r="AW28" s="1849"/>
      <c r="AX28" s="651"/>
      <c r="AZ28" s="1029"/>
      <c r="BA28" s="54"/>
      <c r="BB28" s="54"/>
      <c r="BC28" s="54" t="s">
        <v>181</v>
      </c>
      <c r="BD28" s="54"/>
      <c r="BE28" s="54"/>
      <c r="BF28" s="54"/>
      <c r="BG28" s="54"/>
      <c r="BH28" s="54"/>
      <c r="BI28" s="54"/>
      <c r="BJ28" s="54"/>
      <c r="BK28" s="54"/>
      <c r="BX28" s="54"/>
      <c r="BY28" s="54"/>
      <c r="BZ28" s="54"/>
      <c r="CA28" s="54"/>
      <c r="CB28" s="54"/>
      <c r="CC28" s="54"/>
      <c r="CD28" s="54"/>
      <c r="CE28" s="54"/>
      <c r="CF28" s="54"/>
      <c r="CG28" s="54"/>
      <c r="CH28" s="54"/>
    </row>
    <row r="29" spans="1:89" ht="15.95" customHeight="1">
      <c r="A29" s="66"/>
      <c r="B29" s="54"/>
      <c r="C29" s="561" t="s">
        <v>461</v>
      </c>
      <c r="D29" s="1852" t="s">
        <v>1149</v>
      </c>
      <c r="E29" s="1852"/>
      <c r="F29" s="1852"/>
      <c r="G29" s="1852"/>
      <c r="H29" s="1852"/>
      <c r="I29" s="1852"/>
      <c r="J29" s="1852"/>
      <c r="K29" s="1852"/>
      <c r="L29" s="1852"/>
      <c r="M29" s="1852"/>
      <c r="N29" s="1852"/>
      <c r="O29" s="1852"/>
      <c r="P29" s="1852"/>
      <c r="Q29" s="1852"/>
      <c r="R29" s="1852"/>
      <c r="S29" s="1852"/>
      <c r="T29" s="1852"/>
      <c r="U29" s="1852"/>
      <c r="V29" s="1852"/>
      <c r="W29" s="1852"/>
      <c r="X29" s="1852"/>
      <c r="Y29" s="1852"/>
      <c r="Z29" s="1852"/>
      <c r="AA29" s="1852"/>
      <c r="AB29" s="1852"/>
      <c r="AC29" s="1852"/>
      <c r="AD29" s="1852"/>
      <c r="AE29" s="1852"/>
      <c r="AF29" s="1852"/>
      <c r="AG29" s="1852"/>
      <c r="AH29" s="1852"/>
      <c r="AI29" s="1852"/>
      <c r="AJ29" s="1852"/>
      <c r="AK29" s="54"/>
      <c r="AL29" s="122" t="s">
        <v>30</v>
      </c>
      <c r="AM29" s="2240" t="s">
        <v>1394</v>
      </c>
      <c r="AN29" s="2240"/>
      <c r="AO29" s="2240"/>
      <c r="AP29" s="2240"/>
      <c r="AQ29" s="2240"/>
      <c r="AR29" s="2240"/>
      <c r="AS29" s="2240"/>
      <c r="AT29" s="2240"/>
      <c r="AU29" s="2240"/>
      <c r="AV29" s="2240"/>
      <c r="AW29" s="2240"/>
      <c r="AX29" s="651"/>
      <c r="BA29" s="54"/>
      <c r="BB29" s="54"/>
      <c r="BC29" s="54"/>
      <c r="BD29" s="54"/>
      <c r="BE29" s="54"/>
      <c r="BF29" s="54"/>
      <c r="BG29" s="54"/>
      <c r="BH29" s="54"/>
      <c r="BI29" s="54"/>
      <c r="BJ29" s="54"/>
      <c r="BK29" s="54"/>
      <c r="BM29" s="850" t="s">
        <v>322</v>
      </c>
      <c r="BN29" s="850"/>
      <c r="BO29" s="850"/>
      <c r="BR29" s="54"/>
      <c r="BV29" s="54"/>
      <c r="BX29" s="54"/>
      <c r="BY29" s="54"/>
      <c r="BZ29" s="54"/>
      <c r="CA29" s="54"/>
      <c r="CB29" s="54"/>
      <c r="CC29" s="54"/>
      <c r="CD29" s="54"/>
      <c r="CE29" s="54"/>
      <c r="CF29" s="54"/>
      <c r="CG29" s="54"/>
      <c r="CH29" s="54"/>
    </row>
    <row r="30" spans="1:89" ht="15.95" customHeight="1">
      <c r="A30" s="66"/>
      <c r="C30" s="1852" t="s">
        <v>1254</v>
      </c>
      <c r="D30" s="1852"/>
      <c r="E30" s="1852"/>
      <c r="F30" s="1852"/>
      <c r="G30" s="1852"/>
      <c r="H30" s="1852"/>
      <c r="I30" s="1852"/>
      <c r="J30" s="1852"/>
      <c r="K30" s="1852"/>
      <c r="L30" s="1852"/>
      <c r="M30" s="1852"/>
      <c r="N30" s="1852"/>
      <c r="O30" s="1852"/>
      <c r="P30" s="1852"/>
      <c r="Q30" s="1852"/>
      <c r="R30" s="1852"/>
      <c r="S30" s="1852"/>
      <c r="T30" s="1852"/>
      <c r="U30" s="1852"/>
      <c r="V30" s="1852"/>
      <c r="W30" s="1852"/>
      <c r="X30" s="1852"/>
      <c r="Y30" s="1852"/>
      <c r="AK30" s="735"/>
      <c r="AL30" s="563"/>
      <c r="AM30" s="2240"/>
      <c r="AN30" s="2240"/>
      <c r="AO30" s="2240"/>
      <c r="AP30" s="2240"/>
      <c r="AQ30" s="2240"/>
      <c r="AR30" s="2240"/>
      <c r="AS30" s="2240"/>
      <c r="AT30" s="2240"/>
      <c r="AU30" s="2240"/>
      <c r="AV30" s="2240"/>
      <c r="AW30" s="2240"/>
      <c r="AX30" s="651"/>
      <c r="BA30" s="1607" t="s">
        <v>174</v>
      </c>
      <c r="BB30" s="1607"/>
      <c r="BC30" s="1607"/>
      <c r="BD30" s="1607"/>
      <c r="BE30" s="1607"/>
      <c r="BF30" s="1607"/>
      <c r="BG30" s="1607"/>
      <c r="BH30" s="1607"/>
      <c r="BI30" s="1607"/>
      <c r="BJ30" s="1607"/>
      <c r="BK30" s="1272"/>
      <c r="BL30" s="1273"/>
      <c r="BM30" s="1607" t="s">
        <v>174</v>
      </c>
      <c r="BN30" s="1607"/>
      <c r="BO30" s="1607"/>
      <c r="BP30" s="1607"/>
      <c r="BQ30" s="1607"/>
      <c r="BR30" s="1607"/>
      <c r="BS30" s="1607"/>
      <c r="BT30" s="1607"/>
      <c r="BU30" s="1607"/>
      <c r="BV30" s="1607"/>
      <c r="BX30" s="54"/>
      <c r="CF30" s="1274" t="s">
        <v>1601</v>
      </c>
      <c r="CG30" s="1275"/>
    </row>
    <row r="31" spans="1:89" ht="15.95" customHeight="1">
      <c r="A31" s="66"/>
      <c r="E31" s="1802" t="s">
        <v>372</v>
      </c>
      <c r="F31" s="1660"/>
      <c r="G31" s="1660"/>
      <c r="H31" s="1661"/>
      <c r="I31" s="1802" t="s">
        <v>373</v>
      </c>
      <c r="J31" s="1660"/>
      <c r="K31" s="1660"/>
      <c r="L31" s="1661"/>
      <c r="M31" s="1802" t="s">
        <v>1592</v>
      </c>
      <c r="N31" s="1660"/>
      <c r="O31" s="1660"/>
      <c r="P31" s="1661"/>
      <c r="Q31" s="1802" t="s">
        <v>1593</v>
      </c>
      <c r="R31" s="1660"/>
      <c r="S31" s="1660"/>
      <c r="T31" s="1661"/>
      <c r="U31" s="1802" t="s">
        <v>1604</v>
      </c>
      <c r="V31" s="1660"/>
      <c r="W31" s="1660"/>
      <c r="X31" s="1661"/>
      <c r="Y31" s="1802" t="s">
        <v>1605</v>
      </c>
      <c r="Z31" s="1660"/>
      <c r="AA31" s="1660"/>
      <c r="AB31" s="1661"/>
      <c r="AC31" s="544"/>
      <c r="AD31" s="54"/>
      <c r="AE31" s="54"/>
      <c r="AF31" s="54"/>
      <c r="AG31" s="54"/>
      <c r="AH31" s="54"/>
      <c r="AI31" s="54"/>
      <c r="AJ31" s="54"/>
      <c r="AK31" s="1280"/>
      <c r="AL31" s="563"/>
      <c r="AM31" s="2240"/>
      <c r="AN31" s="2240"/>
      <c r="AO31" s="2240"/>
      <c r="AP31" s="2240"/>
      <c r="AQ31" s="2240"/>
      <c r="AR31" s="2240"/>
      <c r="AS31" s="2240"/>
      <c r="AT31" s="2240"/>
      <c r="AU31" s="2240"/>
      <c r="AV31" s="2240"/>
      <c r="AW31" s="2240"/>
      <c r="AX31" s="651"/>
      <c r="AZ31" s="1029"/>
      <c r="BA31" s="1626"/>
      <c r="BB31" s="1626"/>
      <c r="BC31" s="1626"/>
      <c r="BD31" s="1626"/>
      <c r="BE31" s="1626"/>
      <c r="BF31" s="1626"/>
      <c r="BG31" s="1626"/>
      <c r="BH31" s="1626"/>
      <c r="BI31" s="1626"/>
      <c r="BJ31" s="1626"/>
      <c r="BK31" s="1272"/>
      <c r="BL31" s="1273"/>
      <c r="BM31" s="1626"/>
      <c r="BN31" s="1626"/>
      <c r="BO31" s="1626"/>
      <c r="BP31" s="1626"/>
      <c r="BQ31" s="1626"/>
      <c r="BR31" s="1626"/>
      <c r="BS31" s="1626"/>
      <c r="BT31" s="1626"/>
      <c r="BU31" s="1626"/>
      <c r="BV31" s="1626"/>
      <c r="BX31" s="54"/>
      <c r="CF31" s="1276" t="b">
        <v>0</v>
      </c>
      <c r="CG31" s="1277"/>
    </row>
    <row r="32" spans="1:89" ht="15.95" customHeight="1">
      <c r="A32" s="66"/>
      <c r="E32" s="2238"/>
      <c r="F32" s="2239"/>
      <c r="G32" s="2239"/>
      <c r="H32" s="1281" t="s">
        <v>1150</v>
      </c>
      <c r="I32" s="2238"/>
      <c r="J32" s="2239"/>
      <c r="K32" s="2239"/>
      <c r="L32" s="1281" t="s">
        <v>1150</v>
      </c>
      <c r="M32" s="2238"/>
      <c r="N32" s="2239"/>
      <c r="O32" s="2239"/>
      <c r="P32" s="1281" t="s">
        <v>1150</v>
      </c>
      <c r="Q32" s="2238"/>
      <c r="R32" s="2239"/>
      <c r="S32" s="2239"/>
      <c r="T32" s="1281" t="s">
        <v>1150</v>
      </c>
      <c r="U32" s="2238"/>
      <c r="V32" s="2239"/>
      <c r="W32" s="2239"/>
      <c r="X32" s="1281" t="s">
        <v>1150</v>
      </c>
      <c r="Y32" s="2238"/>
      <c r="Z32" s="2239"/>
      <c r="AA32" s="2239"/>
      <c r="AB32" s="1281" t="s">
        <v>1150</v>
      </c>
      <c r="AC32" s="138"/>
      <c r="AD32" s="554"/>
      <c r="AE32" s="1282"/>
      <c r="AF32" s="138"/>
      <c r="AG32" s="554"/>
      <c r="AH32" s="1282"/>
      <c r="AI32" s="138"/>
      <c r="AJ32" s="554"/>
      <c r="AK32" s="588"/>
      <c r="AL32" s="551" t="s">
        <v>15</v>
      </c>
      <c r="AM32" s="1849" t="s">
        <v>1219</v>
      </c>
      <c r="AN32" s="1849"/>
      <c r="AO32" s="1849"/>
      <c r="AP32" s="1849"/>
      <c r="AQ32" s="1849"/>
      <c r="AR32" s="1849"/>
      <c r="AS32" s="1849"/>
      <c r="AT32" s="1849"/>
      <c r="AU32" s="1849"/>
      <c r="AV32" s="1849"/>
      <c r="AW32" s="1849"/>
      <c r="AX32" s="844"/>
      <c r="AZ32" s="1029"/>
      <c r="BA32" s="2217" t="s">
        <v>1013</v>
      </c>
      <c r="BB32" s="2218"/>
      <c r="BC32" s="2218"/>
      <c r="BD32" s="2219"/>
      <c r="BE32" s="2232">
        <v>173</v>
      </c>
      <c r="BF32" s="2233"/>
      <c r="BG32" s="2233"/>
      <c r="BH32" s="2212" t="s">
        <v>177</v>
      </c>
      <c r="BI32" s="2212"/>
      <c r="BJ32" s="2213"/>
      <c r="BK32" s="1272"/>
      <c r="BL32" s="1273"/>
      <c r="BM32" s="2217" t="s">
        <v>1013</v>
      </c>
      <c r="BN32" s="2218"/>
      <c r="BO32" s="2218"/>
      <c r="BP32" s="2219"/>
      <c r="BQ32" s="2223">
        <v>173</v>
      </c>
      <c r="BR32" s="2224"/>
      <c r="BS32" s="2224"/>
      <c r="BT32" s="2212" t="s">
        <v>177</v>
      </c>
      <c r="BU32" s="2212"/>
      <c r="BV32" s="2213"/>
      <c r="BX32" s="54"/>
      <c r="CF32" s="1278" t="b">
        <v>0</v>
      </c>
      <c r="CG32" s="1279"/>
    </row>
    <row r="33" spans="1:76" ht="15.95" customHeight="1">
      <c r="A33" s="61"/>
      <c r="B33" s="54"/>
      <c r="C33" s="55"/>
      <c r="D33" s="55"/>
      <c r="E33" s="137"/>
      <c r="F33" s="55"/>
      <c r="G33" s="55"/>
      <c r="H33" s="55"/>
      <c r="I33" s="55"/>
      <c r="J33" s="55"/>
      <c r="K33" s="55"/>
      <c r="L33" s="55"/>
      <c r="M33" s="55"/>
      <c r="V33" s="54"/>
      <c r="W33" s="54"/>
      <c r="X33" s="54"/>
      <c r="Y33" s="565"/>
      <c r="Z33" s="565"/>
      <c r="AA33" s="565"/>
      <c r="AB33" s="1269"/>
      <c r="AC33" s="565"/>
      <c r="AD33" s="565"/>
      <c r="AE33" s="565"/>
      <c r="AF33" s="1265"/>
      <c r="AG33" s="1265"/>
      <c r="AH33" s="1265"/>
      <c r="AI33" s="54"/>
      <c r="AJ33" s="54"/>
      <c r="AK33" s="565"/>
      <c r="AL33" s="568"/>
      <c r="AM33" s="1849"/>
      <c r="AN33" s="1849"/>
      <c r="AO33" s="1849"/>
      <c r="AP33" s="1849"/>
      <c r="AQ33" s="1849"/>
      <c r="AR33" s="1849"/>
      <c r="AS33" s="1849"/>
      <c r="AT33" s="1849"/>
      <c r="AU33" s="1849"/>
      <c r="AV33" s="1849"/>
      <c r="AW33" s="1849"/>
      <c r="AX33" s="651"/>
      <c r="AZ33" s="1029"/>
      <c r="BA33" s="2229"/>
      <c r="BB33" s="2230"/>
      <c r="BC33" s="2230"/>
      <c r="BD33" s="2231"/>
      <c r="BE33" s="2234"/>
      <c r="BF33" s="2235"/>
      <c r="BG33" s="2235"/>
      <c r="BH33" s="2214"/>
      <c r="BI33" s="2214"/>
      <c r="BJ33" s="2215"/>
      <c r="BK33" s="1272"/>
      <c r="BL33" s="1273"/>
      <c r="BM33" s="2229"/>
      <c r="BN33" s="2230"/>
      <c r="BO33" s="2230"/>
      <c r="BP33" s="2231"/>
      <c r="BQ33" s="2236"/>
      <c r="BR33" s="2237"/>
      <c r="BS33" s="2237"/>
      <c r="BT33" s="2214"/>
      <c r="BU33" s="2214"/>
      <c r="BV33" s="2215"/>
      <c r="BX33" s="54"/>
    </row>
    <row r="34" spans="1:76" ht="15.95" customHeight="1">
      <c r="A34" s="61"/>
      <c r="B34" s="54"/>
      <c r="C34" s="561" t="s">
        <v>433</v>
      </c>
      <c r="D34" s="2216" t="s">
        <v>1236</v>
      </c>
      <c r="E34" s="2216"/>
      <c r="F34" s="2216"/>
      <c r="G34" s="2216"/>
      <c r="H34" s="2216"/>
      <c r="I34" s="2216"/>
      <c r="J34" s="2216"/>
      <c r="K34" s="2216"/>
      <c r="L34" s="2216"/>
      <c r="M34" s="2216"/>
      <c r="N34" s="2216"/>
      <c r="O34" s="2216"/>
      <c r="P34" s="2216"/>
      <c r="Q34" s="2216"/>
      <c r="R34" s="2216"/>
      <c r="S34" s="2216"/>
      <c r="T34" s="2216"/>
      <c r="U34" s="2216"/>
      <c r="V34" s="2216"/>
      <c r="W34" s="2216"/>
      <c r="X34" s="2216"/>
      <c r="Y34" s="2216"/>
      <c r="Z34" s="2216"/>
      <c r="AA34" s="2216"/>
      <c r="AB34" s="2216"/>
      <c r="AC34" s="2216"/>
      <c r="AD34" s="2216"/>
      <c r="AE34" s="2216"/>
      <c r="AF34" s="2216"/>
      <c r="AG34" s="2216"/>
      <c r="AH34" s="2216"/>
      <c r="AI34" s="2216"/>
      <c r="AJ34" s="2216"/>
      <c r="AK34" s="565"/>
      <c r="AL34" s="551" t="s">
        <v>15</v>
      </c>
      <c r="AM34" s="1849" t="s">
        <v>1771</v>
      </c>
      <c r="AN34" s="1849"/>
      <c r="AO34" s="1849"/>
      <c r="AP34" s="1849"/>
      <c r="AQ34" s="1849"/>
      <c r="AR34" s="1849"/>
      <c r="AS34" s="1849"/>
      <c r="AT34" s="1849"/>
      <c r="AU34" s="1849"/>
      <c r="AV34" s="1849"/>
      <c r="AW34" s="1849"/>
      <c r="AX34" s="1254"/>
      <c r="AZ34" s="732"/>
      <c r="BA34" s="2217" t="s">
        <v>323</v>
      </c>
      <c r="BB34" s="2218"/>
      <c r="BC34" s="2218"/>
      <c r="BD34" s="2219"/>
      <c r="BE34" s="2223">
        <f>BE41</f>
        <v>2162.5</v>
      </c>
      <c r="BF34" s="2224"/>
      <c r="BG34" s="2224"/>
      <c r="BH34" s="2212" t="s">
        <v>177</v>
      </c>
      <c r="BI34" s="2212"/>
      <c r="BJ34" s="2213"/>
      <c r="BK34" s="1272"/>
      <c r="BL34" s="1273"/>
      <c r="BM34" s="2217" t="s">
        <v>323</v>
      </c>
      <c r="BN34" s="2218"/>
      <c r="BO34" s="2218"/>
      <c r="BP34" s="2219"/>
      <c r="BQ34" s="2223">
        <f>BQ41</f>
        <v>1792</v>
      </c>
      <c r="BR34" s="2224"/>
      <c r="BS34" s="2224"/>
      <c r="BT34" s="2212" t="s">
        <v>177</v>
      </c>
      <c r="BU34" s="2212"/>
      <c r="BV34" s="2213"/>
      <c r="BX34" s="54"/>
    </row>
    <row r="35" spans="1:76" ht="15.95" customHeight="1" thickBot="1">
      <c r="A35" s="61"/>
      <c r="B35" s="54"/>
      <c r="C35" s="561"/>
      <c r="D35" s="1245" t="s">
        <v>1606</v>
      </c>
      <c r="E35" s="562"/>
      <c r="F35" s="562"/>
      <c r="G35" s="562"/>
      <c r="H35" s="562"/>
      <c r="I35" s="562"/>
      <c r="J35" s="562"/>
      <c r="K35" s="562"/>
      <c r="L35" s="562"/>
      <c r="M35" s="562"/>
      <c r="N35" s="562"/>
      <c r="O35" s="562"/>
      <c r="P35" s="562"/>
      <c r="Q35" s="562"/>
      <c r="R35" s="562"/>
      <c r="S35" s="562"/>
      <c r="T35" s="562"/>
      <c r="U35" s="562"/>
      <c r="V35" s="562"/>
      <c r="W35" s="562"/>
      <c r="X35" s="562"/>
      <c r="Y35" s="562"/>
      <c r="Z35" s="562"/>
      <c r="AA35" s="562"/>
      <c r="AB35" s="562"/>
      <c r="AC35" s="562"/>
      <c r="AD35" s="562"/>
      <c r="AE35" s="562"/>
      <c r="AF35" s="562"/>
      <c r="AG35" s="562"/>
      <c r="AH35" s="562"/>
      <c r="AI35" s="562"/>
      <c r="AJ35" s="562"/>
      <c r="AK35" s="565"/>
      <c r="AL35" s="63"/>
      <c r="AM35" s="1849"/>
      <c r="AN35" s="1849"/>
      <c r="AO35" s="1849"/>
      <c r="AP35" s="1849"/>
      <c r="AQ35" s="1849"/>
      <c r="AR35" s="1849"/>
      <c r="AS35" s="1849"/>
      <c r="AT35" s="1849"/>
      <c r="AU35" s="1849"/>
      <c r="AV35" s="1849"/>
      <c r="AW35" s="1849"/>
      <c r="AX35" s="117"/>
      <c r="AZ35" s="732"/>
      <c r="BA35" s="2220"/>
      <c r="BB35" s="2221"/>
      <c r="BC35" s="2221"/>
      <c r="BD35" s="2222"/>
      <c r="BE35" s="2225"/>
      <c r="BF35" s="2226"/>
      <c r="BG35" s="2226"/>
      <c r="BH35" s="2227"/>
      <c r="BI35" s="2227"/>
      <c r="BJ35" s="2228"/>
      <c r="BK35" s="1272"/>
      <c r="BL35" s="1273"/>
      <c r="BM35" s="2220"/>
      <c r="BN35" s="2221"/>
      <c r="BO35" s="2221"/>
      <c r="BP35" s="2222"/>
      <c r="BQ35" s="2225"/>
      <c r="BR35" s="2226"/>
      <c r="BS35" s="2226"/>
      <c r="BT35" s="2227"/>
      <c r="BU35" s="2227"/>
      <c r="BV35" s="2228"/>
      <c r="BX35" s="54"/>
    </row>
    <row r="36" spans="1:76" ht="15.95" customHeight="1">
      <c r="A36" s="537"/>
      <c r="B36" s="54"/>
      <c r="D36" s="2205" t="s">
        <v>154</v>
      </c>
      <c r="E36" s="2205"/>
      <c r="F36" s="2205"/>
      <c r="G36" s="2205"/>
      <c r="H36" s="2205"/>
      <c r="I36" s="2205"/>
      <c r="J36" s="2205"/>
      <c r="K36" s="2205"/>
      <c r="L36" s="2205"/>
      <c r="M36" s="2205"/>
      <c r="N36" s="1283"/>
      <c r="O36" s="1284"/>
      <c r="P36" s="1284"/>
      <c r="Q36" s="1284"/>
      <c r="R36" s="1284"/>
      <c r="S36" s="1284"/>
      <c r="T36" s="1284"/>
      <c r="U36" s="1284"/>
      <c r="V36" s="1284"/>
      <c r="W36" s="1284"/>
      <c r="X36" s="1284"/>
      <c r="Y36" s="1284"/>
      <c r="Z36" s="1284"/>
      <c r="AA36" s="1284"/>
      <c r="AB36" s="1284"/>
      <c r="AC36" s="1284"/>
      <c r="AD36" s="1284"/>
      <c r="AE36" s="1284"/>
      <c r="AF36" s="1284"/>
      <c r="AG36" s="1284"/>
      <c r="AH36" s="1284"/>
      <c r="AJ36" s="54"/>
      <c r="AK36" s="62"/>
      <c r="AL36" s="903" t="s">
        <v>1610</v>
      </c>
      <c r="AM36" s="54"/>
      <c r="AN36" s="1603" t="s">
        <v>1611</v>
      </c>
      <c r="AO36" s="1603"/>
      <c r="AP36" s="1603"/>
      <c r="AQ36" s="1603"/>
      <c r="AR36" s="1603"/>
      <c r="AS36" s="1603"/>
      <c r="AT36" s="1603"/>
      <c r="AU36" s="1603"/>
      <c r="AV36" s="1603"/>
      <c r="AW36" s="1603"/>
      <c r="AX36" s="117"/>
      <c r="AZ36" s="1029"/>
      <c r="BA36" s="2206" t="s">
        <v>173</v>
      </c>
      <c r="BB36" s="2207"/>
      <c r="BC36" s="2207"/>
      <c r="BD36" s="2208"/>
      <c r="BE36" s="2178">
        <f>IF(ISERROR(BE34/BE32),"",(BE34/BE32))</f>
        <v>12.5</v>
      </c>
      <c r="BF36" s="2179"/>
      <c r="BG36" s="2179"/>
      <c r="BH36" s="2182" t="s">
        <v>109</v>
      </c>
      <c r="BI36" s="2182"/>
      <c r="BJ36" s="2183"/>
      <c r="BK36" s="1272"/>
      <c r="BL36" s="1273"/>
      <c r="BM36" s="2206" t="s">
        <v>173</v>
      </c>
      <c r="BN36" s="2207"/>
      <c r="BO36" s="2207"/>
      <c r="BP36" s="2208"/>
      <c r="BQ36" s="2178">
        <f>IF(ISERROR(BQ34/BQ32),"",(BQ34/BQ32))</f>
        <v>10.358381502890174</v>
      </c>
      <c r="BR36" s="2179"/>
      <c r="BS36" s="2179"/>
      <c r="BT36" s="2182" t="s">
        <v>109</v>
      </c>
      <c r="BU36" s="2182"/>
      <c r="BV36" s="2183"/>
      <c r="BX36" s="54"/>
    </row>
    <row r="37" spans="1:76" ht="15.95" customHeight="1" thickBot="1">
      <c r="A37" s="537"/>
      <c r="B37" s="54"/>
      <c r="D37" s="2106"/>
      <c r="E37" s="2107"/>
      <c r="F37" s="2188" t="s">
        <v>155</v>
      </c>
      <c r="G37" s="2189"/>
      <c r="H37" s="2189"/>
      <c r="I37" s="2189"/>
      <c r="J37" s="2189"/>
      <c r="K37" s="2189"/>
      <c r="L37" s="2188" t="s">
        <v>134</v>
      </c>
      <c r="M37" s="2189"/>
      <c r="N37" s="2189"/>
      <c r="O37" s="2189"/>
      <c r="P37" s="2189"/>
      <c r="Q37" s="2189"/>
      <c r="R37" s="2189"/>
      <c r="S37" s="2189"/>
      <c r="T37" s="2189"/>
      <c r="U37" s="2189"/>
      <c r="V37" s="2189"/>
      <c r="W37" s="2189"/>
      <c r="X37" s="2189"/>
      <c r="Y37" s="2189"/>
      <c r="Z37" s="2189"/>
      <c r="AA37" s="2189"/>
      <c r="AB37" s="2189"/>
      <c r="AC37" s="2189"/>
      <c r="AD37" s="2192"/>
      <c r="AE37" s="2194" t="s">
        <v>12</v>
      </c>
      <c r="AF37" s="2195"/>
      <c r="AG37" s="2195"/>
      <c r="AH37" s="2196"/>
      <c r="AJ37" s="54"/>
      <c r="AK37" s="547"/>
      <c r="AL37" s="551"/>
      <c r="AM37" s="54"/>
      <c r="AN37" s="1603" t="s">
        <v>1612</v>
      </c>
      <c r="AO37" s="1603"/>
      <c r="AP37" s="1603"/>
      <c r="AQ37" s="1603"/>
      <c r="AR37" s="1603"/>
      <c r="AS37" s="1603"/>
      <c r="AT37" s="1603"/>
      <c r="AU37" s="1603"/>
      <c r="AV37" s="1603"/>
      <c r="AW37" s="1603"/>
      <c r="AX37" s="117"/>
      <c r="AZ37" s="1029"/>
      <c r="BA37" s="2209"/>
      <c r="BB37" s="2210"/>
      <c r="BC37" s="2210"/>
      <c r="BD37" s="2211"/>
      <c r="BE37" s="2180"/>
      <c r="BF37" s="2181"/>
      <c r="BG37" s="2181"/>
      <c r="BH37" s="2184"/>
      <c r="BI37" s="2184"/>
      <c r="BJ37" s="2185"/>
      <c r="BK37" s="1272"/>
      <c r="BL37" s="1273"/>
      <c r="BM37" s="2209"/>
      <c r="BN37" s="2210"/>
      <c r="BO37" s="2210"/>
      <c r="BP37" s="2211"/>
      <c r="BQ37" s="2180"/>
      <c r="BR37" s="2181"/>
      <c r="BS37" s="2181"/>
      <c r="BT37" s="2184"/>
      <c r="BU37" s="2184"/>
      <c r="BV37" s="2185"/>
      <c r="BX37" s="54"/>
    </row>
    <row r="38" spans="1:76" ht="15.95" customHeight="1" thickBot="1">
      <c r="A38" s="537"/>
      <c r="B38" s="54"/>
      <c r="D38" s="2186"/>
      <c r="E38" s="2187"/>
      <c r="F38" s="2190"/>
      <c r="G38" s="2191"/>
      <c r="H38" s="2191"/>
      <c r="I38" s="2191"/>
      <c r="J38" s="2191"/>
      <c r="K38" s="2191"/>
      <c r="L38" s="2190"/>
      <c r="M38" s="2191"/>
      <c r="N38" s="2191"/>
      <c r="O38" s="2191"/>
      <c r="P38" s="2191"/>
      <c r="Q38" s="2191"/>
      <c r="R38" s="2191"/>
      <c r="S38" s="2191"/>
      <c r="T38" s="2191"/>
      <c r="U38" s="2191"/>
      <c r="V38" s="2191"/>
      <c r="W38" s="2191"/>
      <c r="X38" s="2191"/>
      <c r="Y38" s="2191"/>
      <c r="Z38" s="2191"/>
      <c r="AA38" s="2191"/>
      <c r="AB38" s="2191"/>
      <c r="AC38" s="2191"/>
      <c r="AD38" s="2193"/>
      <c r="AE38" s="2197"/>
      <c r="AF38" s="2198"/>
      <c r="AG38" s="2198"/>
      <c r="AH38" s="2199"/>
      <c r="AI38" s="54"/>
      <c r="AJ38" s="54"/>
      <c r="AK38" s="547"/>
      <c r="AL38" s="551"/>
      <c r="AM38" s="54"/>
      <c r="AN38" s="1603"/>
      <c r="AO38" s="1603"/>
      <c r="AP38" s="1603"/>
      <c r="AQ38" s="1603"/>
      <c r="AR38" s="1603"/>
      <c r="AS38" s="1603"/>
      <c r="AT38" s="1603"/>
      <c r="AU38" s="1603"/>
      <c r="AV38" s="1603"/>
      <c r="AW38" s="1603"/>
      <c r="AX38" s="117"/>
      <c r="BA38" s="2200" t="s">
        <v>1402</v>
      </c>
      <c r="BB38" s="2200"/>
      <c r="BC38" s="2200"/>
      <c r="BD38" s="2200"/>
      <c r="BE38" s="2200"/>
      <c r="BF38" s="2200"/>
      <c r="BG38" s="2200"/>
      <c r="BH38" s="2200"/>
      <c r="BI38" s="2200"/>
      <c r="BJ38" s="2200"/>
      <c r="BK38" s="1272"/>
      <c r="BL38" s="1273"/>
      <c r="BM38" s="2200" t="s">
        <v>1402</v>
      </c>
      <c r="BN38" s="2200"/>
      <c r="BO38" s="2200"/>
      <c r="BP38" s="2200"/>
      <c r="BQ38" s="2200"/>
      <c r="BR38" s="2200"/>
      <c r="BS38" s="2200"/>
      <c r="BT38" s="2200"/>
      <c r="BU38" s="2200"/>
      <c r="BV38" s="2200"/>
      <c r="BX38" s="54"/>
    </row>
    <row r="39" spans="1:76" ht="15.95" customHeight="1" thickTop="1">
      <c r="A39" s="537"/>
      <c r="B39" s="54"/>
      <c r="D39" s="2164" t="s">
        <v>1188</v>
      </c>
      <c r="E39" s="2202"/>
      <c r="F39" s="2164" t="s">
        <v>1018</v>
      </c>
      <c r="G39" s="2165"/>
      <c r="H39" s="2170" t="s">
        <v>738</v>
      </c>
      <c r="I39" s="2171"/>
      <c r="J39" s="2171"/>
      <c r="K39" s="2171"/>
      <c r="L39" s="1285"/>
      <c r="M39" s="1286"/>
      <c r="N39" s="2174" t="s">
        <v>1590</v>
      </c>
      <c r="O39" s="2174"/>
      <c r="P39" s="2175">
        <v>9</v>
      </c>
      <c r="Q39" s="2175"/>
      <c r="R39" s="2176" t="s">
        <v>42</v>
      </c>
      <c r="S39" s="2176" t="s">
        <v>786</v>
      </c>
      <c r="T39" s="2153">
        <v>3</v>
      </c>
      <c r="U39" s="2153"/>
      <c r="V39" s="2154" t="s">
        <v>739</v>
      </c>
      <c r="W39" s="2154"/>
      <c r="X39" s="2154"/>
      <c r="Y39" s="2154"/>
      <c r="Z39" s="2154"/>
      <c r="AA39" s="2136">
        <f>IF($P$39=0,"",ROUNDDOWN($P$39/$T$39,1))</f>
        <v>3</v>
      </c>
      <c r="AB39" s="2136"/>
      <c r="AC39" s="2136"/>
      <c r="AD39" s="2137" t="s">
        <v>42</v>
      </c>
      <c r="AE39" s="2155" t="s">
        <v>740</v>
      </c>
      <c r="AF39" s="2156"/>
      <c r="AG39" s="2156"/>
      <c r="AH39" s="2157"/>
      <c r="AK39" s="54"/>
      <c r="AL39" s="551"/>
      <c r="AM39" s="54"/>
      <c r="AN39" s="1603"/>
      <c r="AO39" s="1603"/>
      <c r="AP39" s="1603"/>
      <c r="AQ39" s="1603"/>
      <c r="AR39" s="1603"/>
      <c r="AS39" s="1603"/>
      <c r="AT39" s="1603"/>
      <c r="AU39" s="1603"/>
      <c r="AV39" s="1603"/>
      <c r="AW39" s="1603"/>
      <c r="AX39" s="117"/>
      <c r="BA39" s="2201"/>
      <c r="BB39" s="2201"/>
      <c r="BC39" s="2201"/>
      <c r="BD39" s="2201"/>
      <c r="BE39" s="2201"/>
      <c r="BF39" s="2201"/>
      <c r="BG39" s="2201"/>
      <c r="BH39" s="2201"/>
      <c r="BI39" s="2201"/>
      <c r="BJ39" s="2201"/>
      <c r="BK39" s="1272"/>
      <c r="BL39" s="1273"/>
      <c r="BM39" s="2201"/>
      <c r="BN39" s="2201"/>
      <c r="BO39" s="2201"/>
      <c r="BP39" s="2201"/>
      <c r="BQ39" s="2201"/>
      <c r="BR39" s="2201"/>
      <c r="BS39" s="2201"/>
      <c r="BT39" s="2201"/>
      <c r="BU39" s="2201"/>
      <c r="BV39" s="2201"/>
      <c r="BX39" s="54"/>
    </row>
    <row r="40" spans="1:76" ht="15.95" customHeight="1" thickBot="1">
      <c r="A40" s="537"/>
      <c r="B40" s="54"/>
      <c r="D40" s="2166"/>
      <c r="E40" s="2203"/>
      <c r="F40" s="2166"/>
      <c r="G40" s="2167"/>
      <c r="H40" s="2172"/>
      <c r="I40" s="2173"/>
      <c r="J40" s="2173"/>
      <c r="K40" s="2173"/>
      <c r="L40" s="1290"/>
      <c r="M40" s="810"/>
      <c r="N40" s="2115"/>
      <c r="O40" s="2115"/>
      <c r="P40" s="1864"/>
      <c r="Q40" s="1864"/>
      <c r="R40" s="1607"/>
      <c r="S40" s="1607"/>
      <c r="T40" s="2133"/>
      <c r="U40" s="2133"/>
      <c r="V40" s="2154"/>
      <c r="W40" s="2154"/>
      <c r="X40" s="2154"/>
      <c r="Y40" s="2154"/>
      <c r="Z40" s="2154"/>
      <c r="AA40" s="2136"/>
      <c r="AB40" s="2136"/>
      <c r="AC40" s="2136"/>
      <c r="AD40" s="2137"/>
      <c r="AE40" s="2158"/>
      <c r="AF40" s="2159"/>
      <c r="AG40" s="2159"/>
      <c r="AH40" s="2160"/>
      <c r="AK40" s="547"/>
      <c r="AL40" s="551"/>
      <c r="AM40" s="54"/>
      <c r="AN40" s="1603"/>
      <c r="AO40" s="1603"/>
      <c r="AP40" s="1603"/>
      <c r="AQ40" s="1603"/>
      <c r="AR40" s="1603"/>
      <c r="AS40" s="1603"/>
      <c r="AT40" s="1603"/>
      <c r="AU40" s="1603"/>
      <c r="AV40" s="1603"/>
      <c r="AW40" s="1603"/>
      <c r="AX40" s="117"/>
      <c r="BA40" s="1751"/>
      <c r="BB40" s="1752"/>
      <c r="BC40" s="1752"/>
      <c r="BD40" s="1753"/>
      <c r="BE40" s="2146" t="s">
        <v>326</v>
      </c>
      <c r="BF40" s="2147"/>
      <c r="BG40" s="2147"/>
      <c r="BH40" s="2147"/>
      <c r="BI40" s="2147"/>
      <c r="BJ40" s="2148"/>
      <c r="BK40" s="1272"/>
      <c r="BL40" s="1273"/>
      <c r="BM40" s="1751"/>
      <c r="BN40" s="1752"/>
      <c r="BO40" s="1752"/>
      <c r="BP40" s="1753"/>
      <c r="BQ40" s="2146" t="s">
        <v>326</v>
      </c>
      <c r="BR40" s="2147"/>
      <c r="BS40" s="2147"/>
      <c r="BT40" s="2147"/>
      <c r="BU40" s="2147"/>
      <c r="BV40" s="2148"/>
      <c r="BX40" s="54"/>
    </row>
    <row r="41" spans="1:76" ht="15.95" customHeight="1" thickBot="1">
      <c r="A41" s="537"/>
      <c r="B41" s="54"/>
      <c r="D41" s="2166"/>
      <c r="E41" s="2203"/>
      <c r="F41" s="2166"/>
      <c r="G41" s="2167"/>
      <c r="H41" s="1678" t="s">
        <v>112</v>
      </c>
      <c r="I41" s="1679"/>
      <c r="J41" s="1679"/>
      <c r="K41" s="2149"/>
      <c r="L41" s="2151"/>
      <c r="M41" s="2152"/>
      <c r="N41" s="2114" t="s">
        <v>1590</v>
      </c>
      <c r="O41" s="2114"/>
      <c r="P41" s="2129">
        <v>13</v>
      </c>
      <c r="Q41" s="2129"/>
      <c r="R41" s="1646" t="s">
        <v>109</v>
      </c>
      <c r="S41" s="1646" t="s">
        <v>786</v>
      </c>
      <c r="T41" s="2139">
        <v>5</v>
      </c>
      <c r="U41" s="2139"/>
      <c r="V41" s="2140" t="s">
        <v>1607</v>
      </c>
      <c r="W41" s="2140"/>
      <c r="X41" s="2140"/>
      <c r="Y41" s="2140"/>
      <c r="Z41" s="2140"/>
      <c r="AA41" s="2122" t="str">
        <f>IF($P$41=0,"",(IF($CF$31=TRUE,ROUNDDOWN($P$41/$T$41,1),"")))</f>
        <v/>
      </c>
      <c r="AB41" s="2122"/>
      <c r="AC41" s="2122"/>
      <c r="AD41" s="2141" t="s">
        <v>176</v>
      </c>
      <c r="AE41" s="2158"/>
      <c r="AF41" s="2159"/>
      <c r="AG41" s="2159"/>
      <c r="AH41" s="2160"/>
      <c r="AK41" s="547"/>
      <c r="AL41" s="551"/>
      <c r="AM41" s="54"/>
      <c r="AN41" s="1603"/>
      <c r="AO41" s="1603"/>
      <c r="AP41" s="1603"/>
      <c r="AQ41" s="1603"/>
      <c r="AR41" s="1603"/>
      <c r="AS41" s="1603"/>
      <c r="AT41" s="1603"/>
      <c r="AU41" s="1603"/>
      <c r="AV41" s="1603"/>
      <c r="AW41" s="1603"/>
      <c r="AX41" s="117"/>
      <c r="BA41" s="2144">
        <f>COUNTA(BE42:BG61)</f>
        <v>13</v>
      </c>
      <c r="BB41" s="2145"/>
      <c r="BC41" s="2145"/>
      <c r="BD41" s="2145"/>
      <c r="BE41" s="2142">
        <f>SUM(BE42:BG61)</f>
        <v>2162.5</v>
      </c>
      <c r="BF41" s="2142"/>
      <c r="BG41" s="2143"/>
      <c r="BH41" s="1287" t="s">
        <v>324</v>
      </c>
      <c r="BI41" s="1288"/>
      <c r="BJ41" s="1289"/>
      <c r="BK41" s="1272"/>
      <c r="BL41" s="1273"/>
      <c r="BM41" s="2144">
        <f>COUNTA(BQ42:BS61)</f>
        <v>13</v>
      </c>
      <c r="BN41" s="2145"/>
      <c r="BO41" s="2145"/>
      <c r="BP41" s="2145"/>
      <c r="BQ41" s="2142">
        <f>SUM(BQ42:BS61)</f>
        <v>1792</v>
      </c>
      <c r="BR41" s="2142"/>
      <c r="BS41" s="2143"/>
      <c r="BT41" s="1287" t="s">
        <v>324</v>
      </c>
      <c r="BU41" s="1288"/>
      <c r="BV41" s="1289"/>
      <c r="BX41" s="54"/>
    </row>
    <row r="42" spans="1:76" ht="15.95" customHeight="1">
      <c r="A42" s="537"/>
      <c r="B42" s="54"/>
      <c r="D42" s="2166"/>
      <c r="E42" s="2203"/>
      <c r="F42" s="2166"/>
      <c r="G42" s="2167"/>
      <c r="H42" s="2126"/>
      <c r="I42" s="2127"/>
      <c r="J42" s="2127"/>
      <c r="K42" s="2150"/>
      <c r="L42" s="2138"/>
      <c r="M42" s="1810"/>
      <c r="N42" s="2115"/>
      <c r="O42" s="2115"/>
      <c r="P42" s="2130"/>
      <c r="Q42" s="2130"/>
      <c r="R42" s="1646"/>
      <c r="S42" s="1646"/>
      <c r="T42" s="2139"/>
      <c r="U42" s="2139"/>
      <c r="V42" s="2140"/>
      <c r="W42" s="2140"/>
      <c r="X42" s="2140"/>
      <c r="Y42" s="2140"/>
      <c r="Z42" s="2140"/>
      <c r="AA42" s="2123"/>
      <c r="AB42" s="2123"/>
      <c r="AC42" s="2123"/>
      <c r="AD42" s="2141"/>
      <c r="AE42" s="2158"/>
      <c r="AF42" s="2159"/>
      <c r="AG42" s="2159"/>
      <c r="AH42" s="2160"/>
      <c r="AK42" s="547"/>
      <c r="AL42" s="551"/>
      <c r="AN42" s="1603"/>
      <c r="AO42" s="1603"/>
      <c r="AP42" s="1603"/>
      <c r="AQ42" s="1603"/>
      <c r="AR42" s="1603"/>
      <c r="AS42" s="1603"/>
      <c r="AT42" s="1603"/>
      <c r="AU42" s="1603"/>
      <c r="AV42" s="1603"/>
      <c r="AW42" s="1603"/>
      <c r="AX42" s="117"/>
      <c r="BA42" s="1751">
        <v>1</v>
      </c>
      <c r="BB42" s="1752"/>
      <c r="BC42" s="1752"/>
      <c r="BD42" s="1753"/>
      <c r="BE42" s="2084">
        <v>173</v>
      </c>
      <c r="BF42" s="2085"/>
      <c r="BG42" s="2085"/>
      <c r="BH42" s="101" t="s">
        <v>324</v>
      </c>
      <c r="BI42" s="140"/>
      <c r="BJ42" s="1291"/>
      <c r="BK42" s="1272"/>
      <c r="BL42" s="1273"/>
      <c r="BM42" s="1751">
        <v>1</v>
      </c>
      <c r="BN42" s="1752"/>
      <c r="BO42" s="1752"/>
      <c r="BP42" s="1753"/>
      <c r="BQ42" s="2046">
        <v>173</v>
      </c>
      <c r="BR42" s="2047"/>
      <c r="BS42" s="2047"/>
      <c r="BT42" s="101" t="s">
        <v>324</v>
      </c>
      <c r="BU42" s="140"/>
      <c r="BV42" s="1291"/>
      <c r="BX42" s="54"/>
    </row>
    <row r="43" spans="1:76" ht="15.95" customHeight="1">
      <c r="A43" s="537"/>
      <c r="B43" s="54"/>
      <c r="D43" s="2166"/>
      <c r="E43" s="2203"/>
      <c r="F43" s="2166"/>
      <c r="G43" s="2167"/>
      <c r="H43" s="2172" t="s">
        <v>1618</v>
      </c>
      <c r="I43" s="2173"/>
      <c r="J43" s="2173"/>
      <c r="K43" s="2177"/>
      <c r="L43" s="2151"/>
      <c r="M43" s="2152"/>
      <c r="N43" s="2114"/>
      <c r="O43" s="2114"/>
      <c r="P43" s="1739"/>
      <c r="Q43" s="1739"/>
      <c r="R43" s="1646"/>
      <c r="S43" s="1646"/>
      <c r="T43" s="2139"/>
      <c r="U43" s="2139"/>
      <c r="V43" s="2140" t="s">
        <v>1608</v>
      </c>
      <c r="W43" s="2140"/>
      <c r="X43" s="2140"/>
      <c r="Y43" s="2140"/>
      <c r="Z43" s="2140"/>
      <c r="AA43" s="2122">
        <f>IF($P$41+$P$45=0,"",IF($CF$31=TRUE,"",ROUNDDOWN(($P$41+$P$45)/6,1)))</f>
        <v>4.3</v>
      </c>
      <c r="AB43" s="2122"/>
      <c r="AC43" s="2122"/>
      <c r="AD43" s="2141" t="s">
        <v>176</v>
      </c>
      <c r="AE43" s="2158"/>
      <c r="AF43" s="2159"/>
      <c r="AG43" s="2159"/>
      <c r="AH43" s="2160"/>
      <c r="AK43" s="547"/>
      <c r="AL43" s="551"/>
      <c r="AN43" s="1603"/>
      <c r="AO43" s="1603"/>
      <c r="AP43" s="1603"/>
      <c r="AQ43" s="1603"/>
      <c r="AR43" s="1603"/>
      <c r="AS43" s="1603"/>
      <c r="AT43" s="1603"/>
      <c r="AU43" s="1603"/>
      <c r="AV43" s="1603"/>
      <c r="AW43" s="1603"/>
      <c r="AX43" s="1266"/>
      <c r="BA43" s="1751">
        <v>2</v>
      </c>
      <c r="BB43" s="1752"/>
      <c r="BC43" s="1752"/>
      <c r="BD43" s="1753"/>
      <c r="BE43" s="2084">
        <v>173</v>
      </c>
      <c r="BF43" s="2085"/>
      <c r="BG43" s="2085"/>
      <c r="BH43" s="101" t="s">
        <v>324</v>
      </c>
      <c r="BI43" s="1292"/>
      <c r="BJ43" s="1293"/>
      <c r="BK43" s="1272"/>
      <c r="BL43" s="1273"/>
      <c r="BM43" s="1751">
        <v>2</v>
      </c>
      <c r="BN43" s="1752"/>
      <c r="BO43" s="1752"/>
      <c r="BP43" s="1753"/>
      <c r="BQ43" s="2046">
        <v>173</v>
      </c>
      <c r="BR43" s="2047"/>
      <c r="BS43" s="2047"/>
      <c r="BT43" s="101" t="s">
        <v>324</v>
      </c>
      <c r="BU43" s="1292"/>
      <c r="BV43" s="1293"/>
      <c r="BX43" s="54"/>
    </row>
    <row r="44" spans="1:76" ht="15.95" customHeight="1">
      <c r="A44" s="537"/>
      <c r="B44" s="54"/>
      <c r="D44" s="2166"/>
      <c r="E44" s="2203"/>
      <c r="F44" s="2166"/>
      <c r="G44" s="2167"/>
      <c r="H44" s="2126"/>
      <c r="I44" s="2127"/>
      <c r="J44" s="2127"/>
      <c r="K44" s="2150"/>
      <c r="L44" s="2138"/>
      <c r="M44" s="1810"/>
      <c r="N44" s="2115"/>
      <c r="O44" s="2115"/>
      <c r="P44" s="1723"/>
      <c r="Q44" s="1723"/>
      <c r="R44" s="1646"/>
      <c r="S44" s="1646"/>
      <c r="T44" s="2139"/>
      <c r="U44" s="2139"/>
      <c r="V44" s="2140"/>
      <c r="W44" s="2140"/>
      <c r="X44" s="2140"/>
      <c r="Y44" s="2140"/>
      <c r="Z44" s="2140"/>
      <c r="AA44" s="2123"/>
      <c r="AB44" s="2123"/>
      <c r="AC44" s="2123"/>
      <c r="AD44" s="2141"/>
      <c r="AE44" s="2158"/>
      <c r="AF44" s="2159"/>
      <c r="AG44" s="2159"/>
      <c r="AH44" s="2160"/>
      <c r="AK44" s="547"/>
      <c r="AL44" s="903" t="s">
        <v>1610</v>
      </c>
      <c r="AM44" s="54"/>
      <c r="AN44" s="1603" t="s">
        <v>1599</v>
      </c>
      <c r="AO44" s="1603"/>
      <c r="AP44" s="1603"/>
      <c r="AQ44" s="1603"/>
      <c r="AR44" s="1603"/>
      <c r="AS44" s="1603"/>
      <c r="AT44" s="1603"/>
      <c r="AU44" s="1603"/>
      <c r="AV44" s="1603"/>
      <c r="AW44" s="1603"/>
      <c r="AX44" s="1254"/>
      <c r="BA44" s="1751">
        <v>3</v>
      </c>
      <c r="BB44" s="1752"/>
      <c r="BC44" s="1752"/>
      <c r="BD44" s="1753"/>
      <c r="BE44" s="2084">
        <v>173</v>
      </c>
      <c r="BF44" s="2085"/>
      <c r="BG44" s="2085"/>
      <c r="BH44" s="101" t="s">
        <v>324</v>
      </c>
      <c r="BI44" s="1292"/>
      <c r="BJ44" s="1293"/>
      <c r="BK44" s="1272"/>
      <c r="BL44" s="1273"/>
      <c r="BM44" s="1751">
        <v>3</v>
      </c>
      <c r="BN44" s="1752"/>
      <c r="BO44" s="1752"/>
      <c r="BP44" s="1753"/>
      <c r="BQ44" s="2046">
        <v>173</v>
      </c>
      <c r="BR44" s="2047"/>
      <c r="BS44" s="2047"/>
      <c r="BT44" s="101" t="s">
        <v>324</v>
      </c>
      <c r="BU44" s="1292"/>
      <c r="BV44" s="1293"/>
      <c r="BX44" s="54"/>
    </row>
    <row r="45" spans="1:76" ht="15.95" customHeight="1">
      <c r="A45" s="537"/>
      <c r="B45" s="54"/>
      <c r="D45" s="2166"/>
      <c r="E45" s="2203"/>
      <c r="F45" s="2166"/>
      <c r="G45" s="2167"/>
      <c r="H45" s="1678" t="s">
        <v>467</v>
      </c>
      <c r="I45" s="1679"/>
      <c r="J45" s="1679"/>
      <c r="K45" s="1679"/>
      <c r="L45" s="1294"/>
      <c r="M45" s="90"/>
      <c r="N45" s="2114" t="s">
        <v>1590</v>
      </c>
      <c r="O45" s="2114"/>
      <c r="P45" s="2129">
        <v>13</v>
      </c>
      <c r="Q45" s="2129"/>
      <c r="R45" s="1739" t="s">
        <v>42</v>
      </c>
      <c r="S45" s="1739" t="s">
        <v>786</v>
      </c>
      <c r="T45" s="2128">
        <v>6</v>
      </c>
      <c r="U45" s="2128"/>
      <c r="V45" s="2120" t="s">
        <v>113</v>
      </c>
      <c r="W45" s="2120"/>
      <c r="X45" s="2120"/>
      <c r="Y45" s="2120"/>
      <c r="Z45" s="2120"/>
      <c r="AA45" s="2122" t="str">
        <f>IF($P$45=0,"",(IF($CF$31=TRUE,ROUNDDOWN($P$45/$T$45,1),"")))</f>
        <v/>
      </c>
      <c r="AB45" s="2122"/>
      <c r="AC45" s="2122"/>
      <c r="AD45" s="2124" t="s">
        <v>42</v>
      </c>
      <c r="AE45" s="2158"/>
      <c r="AF45" s="2159"/>
      <c r="AG45" s="2159"/>
      <c r="AH45" s="2160"/>
      <c r="AK45" s="54"/>
      <c r="AL45" s="575"/>
      <c r="AN45" s="2134" t="s">
        <v>1613</v>
      </c>
      <c r="AO45" s="2134"/>
      <c r="AP45" s="2134"/>
      <c r="AQ45" s="2134"/>
      <c r="AR45" s="2134"/>
      <c r="AS45" s="2134"/>
      <c r="AT45" s="2134"/>
      <c r="AU45" s="2134"/>
      <c r="AV45" s="2134"/>
      <c r="AW45" s="2134"/>
      <c r="AX45" s="1256"/>
      <c r="BA45" s="1751">
        <v>4</v>
      </c>
      <c r="BB45" s="1752"/>
      <c r="BC45" s="1752"/>
      <c r="BD45" s="1753"/>
      <c r="BE45" s="2084">
        <v>173</v>
      </c>
      <c r="BF45" s="2085"/>
      <c r="BG45" s="2085"/>
      <c r="BH45" s="101" t="s">
        <v>324</v>
      </c>
      <c r="BI45" s="1292"/>
      <c r="BJ45" s="1293"/>
      <c r="BK45" s="1272"/>
      <c r="BL45" s="1273"/>
      <c r="BM45" s="1751">
        <v>4</v>
      </c>
      <c r="BN45" s="1752"/>
      <c r="BO45" s="1752"/>
      <c r="BP45" s="1753"/>
      <c r="BQ45" s="2046">
        <v>173</v>
      </c>
      <c r="BR45" s="2047"/>
      <c r="BS45" s="2047"/>
      <c r="BT45" s="101" t="s">
        <v>324</v>
      </c>
      <c r="BU45" s="1292"/>
      <c r="BV45" s="1293"/>
    </row>
    <row r="46" spans="1:76" ht="15.95" customHeight="1">
      <c r="A46" s="537"/>
      <c r="B46" s="54"/>
      <c r="D46" s="2166"/>
      <c r="E46" s="2203"/>
      <c r="F46" s="2166"/>
      <c r="G46" s="2167"/>
      <c r="H46" s="2126"/>
      <c r="I46" s="2127"/>
      <c r="J46" s="2127"/>
      <c r="K46" s="2127"/>
      <c r="L46" s="1290"/>
      <c r="M46" s="810"/>
      <c r="N46" s="2115"/>
      <c r="O46" s="2115"/>
      <c r="P46" s="2130"/>
      <c r="Q46" s="2130"/>
      <c r="R46" s="1723"/>
      <c r="S46" s="1723"/>
      <c r="T46" s="1810"/>
      <c r="U46" s="1810"/>
      <c r="V46" s="2121"/>
      <c r="W46" s="2121"/>
      <c r="X46" s="2121"/>
      <c r="Y46" s="2121"/>
      <c r="Z46" s="2121"/>
      <c r="AA46" s="2123"/>
      <c r="AB46" s="2123"/>
      <c r="AC46" s="2123"/>
      <c r="AD46" s="2125"/>
      <c r="AE46" s="2158"/>
      <c r="AF46" s="2159"/>
      <c r="AG46" s="2159"/>
      <c r="AH46" s="2160"/>
      <c r="AK46" s="54"/>
      <c r="AL46" s="575"/>
      <c r="AN46" s="2134"/>
      <c r="AO46" s="2134"/>
      <c r="AP46" s="2134"/>
      <c r="AQ46" s="2134"/>
      <c r="AR46" s="2134"/>
      <c r="AS46" s="2134"/>
      <c r="AT46" s="2134"/>
      <c r="AU46" s="2134"/>
      <c r="AV46" s="2134"/>
      <c r="AW46" s="2134"/>
      <c r="AX46" s="1256"/>
      <c r="BA46" s="1751">
        <v>5</v>
      </c>
      <c r="BB46" s="1752"/>
      <c r="BC46" s="1752"/>
      <c r="BD46" s="1753"/>
      <c r="BE46" s="2084">
        <v>173</v>
      </c>
      <c r="BF46" s="2085"/>
      <c r="BG46" s="2085"/>
      <c r="BH46" s="101" t="s">
        <v>324</v>
      </c>
      <c r="BI46" s="1292"/>
      <c r="BJ46" s="1293"/>
      <c r="BK46" s="1272"/>
      <c r="BL46" s="1273"/>
      <c r="BM46" s="1751">
        <v>5</v>
      </c>
      <c r="BN46" s="1752"/>
      <c r="BO46" s="1752"/>
      <c r="BP46" s="1753"/>
      <c r="BQ46" s="2046">
        <v>160</v>
      </c>
      <c r="BR46" s="2047"/>
      <c r="BS46" s="2047"/>
      <c r="BT46" s="101" t="s">
        <v>324</v>
      </c>
      <c r="BU46" s="1292"/>
      <c r="BV46" s="1293"/>
    </row>
    <row r="47" spans="1:76" ht="15.95" customHeight="1">
      <c r="A47" s="537"/>
      <c r="B47" s="54"/>
      <c r="D47" s="2166"/>
      <c r="E47" s="2203"/>
      <c r="F47" s="2166"/>
      <c r="G47" s="2167"/>
      <c r="H47" s="1720" t="s">
        <v>741</v>
      </c>
      <c r="I47" s="1607"/>
      <c r="J47" s="1607"/>
      <c r="K47" s="1607"/>
      <c r="L47" s="1294"/>
      <c r="M47" s="90"/>
      <c r="N47" s="2114" t="s">
        <v>1590</v>
      </c>
      <c r="O47" s="2114"/>
      <c r="P47" s="1864"/>
      <c r="Q47" s="1864"/>
      <c r="R47" s="1607" t="s">
        <v>42</v>
      </c>
      <c r="S47" s="1607" t="s">
        <v>786</v>
      </c>
      <c r="T47" s="2133">
        <v>15</v>
      </c>
      <c r="U47" s="2133"/>
      <c r="V47" s="2135" t="s">
        <v>113</v>
      </c>
      <c r="W47" s="2135"/>
      <c r="X47" s="2135"/>
      <c r="Y47" s="2135"/>
      <c r="Z47" s="2135"/>
      <c r="AA47" s="2136" t="str">
        <f>IF($P$47=0,"",ROUNDDOWN($P$47/$T$47,1))</f>
        <v/>
      </c>
      <c r="AB47" s="2136"/>
      <c r="AC47" s="2136"/>
      <c r="AD47" s="2137" t="s">
        <v>42</v>
      </c>
      <c r="AE47" s="2158"/>
      <c r="AF47" s="2159"/>
      <c r="AG47" s="2159"/>
      <c r="AH47" s="2160"/>
      <c r="AK47" s="54"/>
      <c r="AL47" s="575"/>
      <c r="AN47" s="2134"/>
      <c r="AO47" s="2134"/>
      <c r="AP47" s="2134"/>
      <c r="AQ47" s="2134"/>
      <c r="AR47" s="2134"/>
      <c r="AS47" s="2134"/>
      <c r="AT47" s="2134"/>
      <c r="AU47" s="2134"/>
      <c r="AV47" s="2134"/>
      <c r="AW47" s="2134"/>
      <c r="AX47" s="1256"/>
      <c r="BA47" s="1751">
        <v>6</v>
      </c>
      <c r="BB47" s="1752"/>
      <c r="BC47" s="1752"/>
      <c r="BD47" s="1753"/>
      <c r="BE47" s="2084">
        <v>173</v>
      </c>
      <c r="BF47" s="2085"/>
      <c r="BG47" s="2085"/>
      <c r="BH47" s="101" t="s">
        <v>324</v>
      </c>
      <c r="BI47" s="140"/>
      <c r="BJ47" s="1291"/>
      <c r="BK47" s="1295"/>
      <c r="BL47" s="1296"/>
      <c r="BM47" s="1751">
        <v>6</v>
      </c>
      <c r="BN47" s="1752"/>
      <c r="BO47" s="1752"/>
      <c r="BP47" s="1753"/>
      <c r="BQ47" s="2046">
        <v>160</v>
      </c>
      <c r="BR47" s="2047"/>
      <c r="BS47" s="2047"/>
      <c r="BT47" s="101" t="s">
        <v>324</v>
      </c>
      <c r="BU47" s="140"/>
      <c r="BV47" s="1291"/>
    </row>
    <row r="48" spans="1:76" ht="15.95" customHeight="1">
      <c r="A48" s="537"/>
      <c r="B48" s="54"/>
      <c r="D48" s="2166"/>
      <c r="E48" s="2203"/>
      <c r="F48" s="2166"/>
      <c r="G48" s="2167"/>
      <c r="H48" s="1720"/>
      <c r="I48" s="1607"/>
      <c r="J48" s="1607"/>
      <c r="K48" s="1607"/>
      <c r="L48" s="1290"/>
      <c r="M48" s="810"/>
      <c r="N48" s="2115"/>
      <c r="O48" s="2115"/>
      <c r="P48" s="1864"/>
      <c r="Q48" s="1864"/>
      <c r="R48" s="1607"/>
      <c r="S48" s="1607"/>
      <c r="T48" s="2133"/>
      <c r="U48" s="2133"/>
      <c r="V48" s="2135"/>
      <c r="W48" s="2135"/>
      <c r="X48" s="2135"/>
      <c r="Y48" s="2135"/>
      <c r="Z48" s="2135"/>
      <c r="AA48" s="2136"/>
      <c r="AB48" s="2136"/>
      <c r="AC48" s="2136"/>
      <c r="AD48" s="2137"/>
      <c r="AE48" s="2158"/>
      <c r="AF48" s="2159"/>
      <c r="AG48" s="2159"/>
      <c r="AH48" s="2160"/>
      <c r="AK48" s="54"/>
      <c r="AL48" s="2131" t="s">
        <v>792</v>
      </c>
      <c r="AM48" s="2132"/>
      <c r="AN48" s="2132"/>
      <c r="AO48" s="2132"/>
      <c r="AP48" s="2132"/>
      <c r="AQ48" s="2132"/>
      <c r="AR48" s="2132"/>
      <c r="AS48" s="2132"/>
      <c r="AT48" s="2132"/>
      <c r="AU48" s="2132"/>
      <c r="AV48" s="2132"/>
      <c r="AW48" s="2132"/>
      <c r="AX48" s="117"/>
      <c r="BA48" s="1751">
        <v>7</v>
      </c>
      <c r="BB48" s="1752"/>
      <c r="BC48" s="1752"/>
      <c r="BD48" s="1753"/>
      <c r="BE48" s="2084">
        <v>173</v>
      </c>
      <c r="BF48" s="2085"/>
      <c r="BG48" s="2085"/>
      <c r="BH48" s="101" t="s">
        <v>324</v>
      </c>
      <c r="BI48" s="1292"/>
      <c r="BJ48" s="1293"/>
      <c r="BK48" s="1272"/>
      <c r="BL48" s="1273"/>
      <c r="BM48" s="1751">
        <v>7</v>
      </c>
      <c r="BN48" s="1752"/>
      <c r="BO48" s="1752"/>
      <c r="BP48" s="1753"/>
      <c r="BQ48" s="2046">
        <v>140</v>
      </c>
      <c r="BR48" s="2047"/>
      <c r="BS48" s="2047"/>
      <c r="BT48" s="101" t="s">
        <v>324</v>
      </c>
      <c r="BU48" s="1292"/>
      <c r="BV48" s="1293"/>
    </row>
    <row r="49" spans="1:86" ht="15.95" customHeight="1">
      <c r="A49" s="537"/>
      <c r="B49" s="54"/>
      <c r="D49" s="2166"/>
      <c r="E49" s="2203"/>
      <c r="F49" s="2166"/>
      <c r="G49" s="2167"/>
      <c r="H49" s="1678" t="s">
        <v>742</v>
      </c>
      <c r="I49" s="1679"/>
      <c r="J49" s="1679"/>
      <c r="K49" s="1679"/>
      <c r="L49" s="1294"/>
      <c r="M49" s="90"/>
      <c r="N49" s="2114" t="s">
        <v>1590</v>
      </c>
      <c r="O49" s="2114"/>
      <c r="P49" s="2129"/>
      <c r="Q49" s="2129"/>
      <c r="R49" s="1739" t="s">
        <v>42</v>
      </c>
      <c r="S49" s="1739" t="s">
        <v>786</v>
      </c>
      <c r="T49" s="2128">
        <v>25</v>
      </c>
      <c r="U49" s="2128"/>
      <c r="V49" s="2120" t="s">
        <v>113</v>
      </c>
      <c r="W49" s="2120"/>
      <c r="X49" s="2120"/>
      <c r="Y49" s="2120"/>
      <c r="Z49" s="2120"/>
      <c r="AA49" s="2122" t="str">
        <f>IF($P$49=0,"",ROUNDDOWN($P$49/$T$49,1))</f>
        <v/>
      </c>
      <c r="AB49" s="2122"/>
      <c r="AC49" s="2122"/>
      <c r="AD49" s="2124" t="s">
        <v>42</v>
      </c>
      <c r="AE49" s="2158"/>
      <c r="AF49" s="2159"/>
      <c r="AG49" s="2159"/>
      <c r="AH49" s="2160"/>
      <c r="AK49" s="569"/>
      <c r="AL49" s="551" t="s">
        <v>459</v>
      </c>
      <c r="AM49" s="570" t="s">
        <v>789</v>
      </c>
      <c r="AN49" s="1603" t="s">
        <v>1226</v>
      </c>
      <c r="AO49" s="1603"/>
      <c r="AP49" s="1603"/>
      <c r="AQ49" s="1603"/>
      <c r="AR49" s="1603"/>
      <c r="AS49" s="1603"/>
      <c r="AT49" s="1603"/>
      <c r="AU49" s="1603"/>
      <c r="AV49" s="1603"/>
      <c r="AW49" s="1603"/>
      <c r="AX49" s="117"/>
      <c r="AZ49" s="1029"/>
      <c r="BA49" s="1751">
        <v>8</v>
      </c>
      <c r="BB49" s="1752"/>
      <c r="BC49" s="1752"/>
      <c r="BD49" s="1753"/>
      <c r="BE49" s="2084">
        <v>173</v>
      </c>
      <c r="BF49" s="2085"/>
      <c r="BG49" s="2085"/>
      <c r="BH49" s="101" t="s">
        <v>324</v>
      </c>
      <c r="BI49" s="1292"/>
      <c r="BJ49" s="1293"/>
      <c r="BK49" s="1297"/>
      <c r="BL49" s="1298"/>
      <c r="BM49" s="1751">
        <v>8</v>
      </c>
      <c r="BN49" s="1752"/>
      <c r="BO49" s="1752"/>
      <c r="BP49" s="1753"/>
      <c r="BQ49" s="2046">
        <v>140</v>
      </c>
      <c r="BR49" s="2047"/>
      <c r="BS49" s="2047"/>
      <c r="BT49" s="101" t="s">
        <v>324</v>
      </c>
      <c r="BU49" s="1292"/>
      <c r="BV49" s="1293"/>
    </row>
    <row r="50" spans="1:86" ht="15.95" customHeight="1">
      <c r="A50" s="537"/>
      <c r="B50" s="54"/>
      <c r="D50" s="2166"/>
      <c r="E50" s="2203"/>
      <c r="F50" s="2166"/>
      <c r="G50" s="2167"/>
      <c r="H50" s="2126"/>
      <c r="I50" s="2127"/>
      <c r="J50" s="2127"/>
      <c r="K50" s="2127"/>
      <c r="L50" s="1290"/>
      <c r="M50" s="810"/>
      <c r="N50" s="2115"/>
      <c r="O50" s="2115"/>
      <c r="P50" s="2130"/>
      <c r="Q50" s="2130"/>
      <c r="R50" s="1723"/>
      <c r="S50" s="1723"/>
      <c r="T50" s="1810"/>
      <c r="U50" s="1810"/>
      <c r="V50" s="2121"/>
      <c r="W50" s="2121"/>
      <c r="X50" s="2121"/>
      <c r="Y50" s="2121"/>
      <c r="Z50" s="2121"/>
      <c r="AA50" s="2123"/>
      <c r="AB50" s="2123"/>
      <c r="AC50" s="2123"/>
      <c r="AD50" s="2125"/>
      <c r="AE50" s="2158"/>
      <c r="AF50" s="2159"/>
      <c r="AG50" s="2159"/>
      <c r="AH50" s="2160"/>
      <c r="AK50" s="569"/>
      <c r="AL50" s="63"/>
      <c r="AM50" s="54"/>
      <c r="AN50" s="1603"/>
      <c r="AO50" s="1603"/>
      <c r="AP50" s="1603"/>
      <c r="AQ50" s="1603"/>
      <c r="AR50" s="1603"/>
      <c r="AS50" s="1603"/>
      <c r="AT50" s="1603"/>
      <c r="AU50" s="1603"/>
      <c r="AV50" s="1603"/>
      <c r="AW50" s="1603"/>
      <c r="AX50" s="117"/>
      <c r="AZ50" s="1029"/>
      <c r="BA50" s="1751">
        <v>9</v>
      </c>
      <c r="BB50" s="1752"/>
      <c r="BC50" s="1752"/>
      <c r="BD50" s="1753"/>
      <c r="BE50" s="2084">
        <v>173</v>
      </c>
      <c r="BF50" s="2085"/>
      <c r="BG50" s="2085"/>
      <c r="BH50" s="101" t="s">
        <v>324</v>
      </c>
      <c r="BI50" s="1292"/>
      <c r="BJ50" s="1293"/>
      <c r="BK50" s="1297"/>
      <c r="BL50" s="1298"/>
      <c r="BM50" s="1751">
        <v>9</v>
      </c>
      <c r="BN50" s="1752"/>
      <c r="BO50" s="1752"/>
      <c r="BP50" s="1753"/>
      <c r="BQ50" s="2046">
        <v>120</v>
      </c>
      <c r="BR50" s="2047"/>
      <c r="BS50" s="2047"/>
      <c r="BT50" s="101" t="s">
        <v>324</v>
      </c>
      <c r="BU50" s="1292"/>
      <c r="BV50" s="1293"/>
    </row>
    <row r="51" spans="1:86" ht="15.95" customHeight="1">
      <c r="A51" s="537"/>
      <c r="B51" s="54"/>
      <c r="D51" s="2166"/>
      <c r="E51" s="2203"/>
      <c r="F51" s="2166"/>
      <c r="G51" s="2167"/>
      <c r="H51" s="1678" t="s">
        <v>1609</v>
      </c>
      <c r="I51" s="1679"/>
      <c r="J51" s="1679"/>
      <c r="K51" s="1679"/>
      <c r="L51" s="1294"/>
      <c r="M51" s="90"/>
      <c r="N51" s="2114" t="s">
        <v>1590</v>
      </c>
      <c r="O51" s="2114"/>
      <c r="P51" s="1739" t="str">
        <f>IF(CF32=FALSE,"",IF((E32+I32+M32+Q32+U32+Y32=0),"",E32+I32+M32+Q32+U32+Y32))</f>
        <v/>
      </c>
      <c r="Q51" s="1739"/>
      <c r="R51" s="1739" t="s">
        <v>42</v>
      </c>
      <c r="S51" s="1739" t="s">
        <v>786</v>
      </c>
      <c r="T51" s="2128">
        <v>2</v>
      </c>
      <c r="U51" s="2128"/>
      <c r="V51" s="2120" t="s">
        <v>113</v>
      </c>
      <c r="W51" s="2120"/>
      <c r="X51" s="2120"/>
      <c r="Y51" s="2120"/>
      <c r="Z51" s="2120"/>
      <c r="AA51" s="2122" t="str">
        <f>IF($P$51="","",ROUNDDOWN($P$51/$T$51,1))</f>
        <v/>
      </c>
      <c r="AB51" s="2122"/>
      <c r="AC51" s="2122"/>
      <c r="AD51" s="2124" t="s">
        <v>42</v>
      </c>
      <c r="AE51" s="2158"/>
      <c r="AF51" s="2159"/>
      <c r="AG51" s="2159"/>
      <c r="AH51" s="2160"/>
      <c r="AK51" s="569"/>
      <c r="AL51" s="551"/>
      <c r="AM51" s="138" t="s">
        <v>791</v>
      </c>
      <c r="AN51" s="1849" t="s">
        <v>1588</v>
      </c>
      <c r="AO51" s="1849"/>
      <c r="AP51" s="1849"/>
      <c r="AQ51" s="1849"/>
      <c r="AR51" s="1849"/>
      <c r="AS51" s="1849"/>
      <c r="AT51" s="1849"/>
      <c r="AU51" s="1849"/>
      <c r="AV51" s="1849"/>
      <c r="AW51" s="1849"/>
      <c r="AX51" s="117"/>
      <c r="AZ51" s="1029"/>
      <c r="BA51" s="1751">
        <v>10</v>
      </c>
      <c r="BB51" s="1752"/>
      <c r="BC51" s="1752"/>
      <c r="BD51" s="1753"/>
      <c r="BE51" s="2084">
        <v>86.5</v>
      </c>
      <c r="BF51" s="2085"/>
      <c r="BG51" s="2085"/>
      <c r="BH51" s="101" t="s">
        <v>324</v>
      </c>
      <c r="BI51" s="1292"/>
      <c r="BJ51" s="1293"/>
      <c r="BK51" s="1297"/>
      <c r="BL51" s="1298"/>
      <c r="BM51" s="1751">
        <v>10</v>
      </c>
      <c r="BN51" s="1752"/>
      <c r="BO51" s="1752"/>
      <c r="BP51" s="1753"/>
      <c r="BQ51" s="2046">
        <v>120</v>
      </c>
      <c r="BR51" s="2047"/>
      <c r="BS51" s="2047"/>
      <c r="BT51" s="101" t="s">
        <v>324</v>
      </c>
      <c r="BU51" s="1292"/>
      <c r="BV51" s="1293"/>
      <c r="BX51" s="830"/>
    </row>
    <row r="52" spans="1:86" ht="15.95" customHeight="1">
      <c r="A52" s="537"/>
      <c r="B52" s="54"/>
      <c r="D52" s="2166"/>
      <c r="E52" s="2203"/>
      <c r="F52" s="2166"/>
      <c r="G52" s="2167"/>
      <c r="H52" s="2126"/>
      <c r="I52" s="2127"/>
      <c r="J52" s="2127"/>
      <c r="K52" s="2127"/>
      <c r="L52" s="1290"/>
      <c r="M52" s="810"/>
      <c r="N52" s="2115"/>
      <c r="O52" s="2115"/>
      <c r="P52" s="1723"/>
      <c r="Q52" s="1723"/>
      <c r="R52" s="1723"/>
      <c r="S52" s="1723"/>
      <c r="T52" s="1810"/>
      <c r="U52" s="1810"/>
      <c r="V52" s="2121"/>
      <c r="W52" s="2121"/>
      <c r="X52" s="2121"/>
      <c r="Y52" s="2121"/>
      <c r="Z52" s="2121"/>
      <c r="AA52" s="2123"/>
      <c r="AB52" s="2123"/>
      <c r="AC52" s="2123"/>
      <c r="AD52" s="2125"/>
      <c r="AE52" s="2161"/>
      <c r="AF52" s="2162"/>
      <c r="AG52" s="2162"/>
      <c r="AH52" s="2163"/>
      <c r="AK52" s="569"/>
      <c r="AL52" s="551"/>
      <c r="AM52" s="572"/>
      <c r="AN52" s="1849"/>
      <c r="AO52" s="1849"/>
      <c r="AP52" s="1849"/>
      <c r="AQ52" s="1849"/>
      <c r="AR52" s="1849"/>
      <c r="AS52" s="1849"/>
      <c r="AT52" s="1849"/>
      <c r="AU52" s="1849"/>
      <c r="AV52" s="1849"/>
      <c r="AW52" s="1849"/>
      <c r="AX52" s="117"/>
      <c r="AZ52" s="1005"/>
      <c r="BA52" s="1751">
        <v>11</v>
      </c>
      <c r="BB52" s="1752"/>
      <c r="BC52" s="1752"/>
      <c r="BD52" s="1753"/>
      <c r="BE52" s="2084">
        <v>173</v>
      </c>
      <c r="BF52" s="2085"/>
      <c r="BG52" s="2085"/>
      <c r="BH52" s="101" t="s">
        <v>324</v>
      </c>
      <c r="BI52" s="140"/>
      <c r="BJ52" s="1291"/>
      <c r="BK52" s="1297"/>
      <c r="BL52" s="1298"/>
      <c r="BM52" s="1751">
        <v>11</v>
      </c>
      <c r="BN52" s="1752"/>
      <c r="BO52" s="1752"/>
      <c r="BP52" s="1753"/>
      <c r="BQ52" s="2046">
        <v>90</v>
      </c>
      <c r="BR52" s="2047"/>
      <c r="BS52" s="2047"/>
      <c r="BT52" s="101" t="s">
        <v>324</v>
      </c>
      <c r="BU52" s="140"/>
      <c r="BV52" s="1291"/>
    </row>
    <row r="53" spans="1:86" ht="15.95" customHeight="1">
      <c r="A53" s="66"/>
      <c r="B53" s="54"/>
      <c r="D53" s="2166"/>
      <c r="E53" s="2203"/>
      <c r="F53" s="2166"/>
      <c r="G53" s="2167"/>
      <c r="H53" s="1738" t="s">
        <v>156</v>
      </c>
      <c r="I53" s="1739"/>
      <c r="J53" s="1739"/>
      <c r="K53" s="1739"/>
      <c r="L53" s="1294"/>
      <c r="M53" s="90"/>
      <c r="N53" s="2114" t="s">
        <v>1590</v>
      </c>
      <c r="O53" s="2114"/>
      <c r="P53" s="2116">
        <f>SUM($P$39:$Q$52)</f>
        <v>35</v>
      </c>
      <c r="Q53" s="2116"/>
      <c r="R53" s="2114" t="s">
        <v>42</v>
      </c>
      <c r="S53" s="2114"/>
      <c r="T53" s="2114"/>
      <c r="U53" s="2114"/>
      <c r="V53" s="1679" t="s">
        <v>1173</v>
      </c>
      <c r="W53" s="1679"/>
      <c r="X53" s="1679"/>
      <c r="Y53" s="1679"/>
      <c r="Z53" s="1679"/>
      <c r="AA53" s="2119">
        <f>IF($P$53=0,"",ROUND(SUM($AA$39:$AC$52),0))</f>
        <v>7</v>
      </c>
      <c r="AB53" s="2119"/>
      <c r="AC53" s="2119"/>
      <c r="AD53" s="2096" t="s">
        <v>13</v>
      </c>
      <c r="AE53" s="2098" t="s">
        <v>1029</v>
      </c>
      <c r="AF53" s="2099"/>
      <c r="AG53" s="2099"/>
      <c r="AH53" s="2100"/>
      <c r="AK53" s="571"/>
      <c r="AL53" s="551"/>
      <c r="AM53" s="570" t="s">
        <v>790</v>
      </c>
      <c r="AN53" s="2104" t="s">
        <v>1363</v>
      </c>
      <c r="AO53" s="2104"/>
      <c r="AP53" s="2104"/>
      <c r="AQ53" s="2104"/>
      <c r="AR53" s="2104"/>
      <c r="AS53" s="2104"/>
      <c r="AT53" s="2104"/>
      <c r="AU53" s="2104"/>
      <c r="AV53" s="2104"/>
      <c r="AW53" s="2104"/>
      <c r="AX53" s="1254"/>
      <c r="AZ53" s="565"/>
      <c r="BA53" s="1751">
        <v>12</v>
      </c>
      <c r="BB53" s="1752"/>
      <c r="BC53" s="1752"/>
      <c r="BD53" s="1753"/>
      <c r="BE53" s="2084">
        <v>173</v>
      </c>
      <c r="BF53" s="2085"/>
      <c r="BG53" s="2085"/>
      <c r="BH53" s="101" t="s">
        <v>324</v>
      </c>
      <c r="BI53" s="1292"/>
      <c r="BJ53" s="1293"/>
      <c r="BK53" s="1297"/>
      <c r="BL53" s="1298"/>
      <c r="BM53" s="1751">
        <v>12</v>
      </c>
      <c r="BN53" s="1752"/>
      <c r="BO53" s="1752"/>
      <c r="BP53" s="1753"/>
      <c r="BQ53" s="2046">
        <v>90</v>
      </c>
      <c r="BR53" s="2047"/>
      <c r="BS53" s="2047"/>
      <c r="BT53" s="101" t="s">
        <v>324</v>
      </c>
      <c r="BU53" s="1292"/>
      <c r="BV53" s="1293"/>
    </row>
    <row r="54" spans="1:86" ht="15.95" customHeight="1">
      <c r="A54" s="66"/>
      <c r="B54" s="54"/>
      <c r="D54" s="2166"/>
      <c r="E54" s="2203"/>
      <c r="F54" s="2168"/>
      <c r="G54" s="2169"/>
      <c r="H54" s="2113"/>
      <c r="I54" s="1626"/>
      <c r="J54" s="1626"/>
      <c r="K54" s="1626"/>
      <c r="L54" s="1290"/>
      <c r="M54" s="810"/>
      <c r="N54" s="2115"/>
      <c r="O54" s="2115"/>
      <c r="P54" s="2117"/>
      <c r="Q54" s="2117"/>
      <c r="R54" s="1899"/>
      <c r="S54" s="1899"/>
      <c r="T54" s="1899"/>
      <c r="U54" s="1899"/>
      <c r="V54" s="2118"/>
      <c r="W54" s="2118"/>
      <c r="X54" s="2118"/>
      <c r="Y54" s="2118"/>
      <c r="Z54" s="2118"/>
      <c r="AA54" s="2058"/>
      <c r="AB54" s="2058"/>
      <c r="AC54" s="2058"/>
      <c r="AD54" s="2097"/>
      <c r="AE54" s="2101"/>
      <c r="AF54" s="2102"/>
      <c r="AG54" s="2102"/>
      <c r="AH54" s="2103"/>
      <c r="AK54" s="561"/>
      <c r="AL54" s="551"/>
      <c r="AM54" s="54"/>
      <c r="AN54" s="2104"/>
      <c r="AO54" s="2104"/>
      <c r="AP54" s="2104"/>
      <c r="AQ54" s="2104"/>
      <c r="AR54" s="2104"/>
      <c r="AS54" s="2104"/>
      <c r="AT54" s="2104"/>
      <c r="AU54" s="2104"/>
      <c r="AV54" s="2104"/>
      <c r="AW54" s="2104"/>
      <c r="AX54" s="117"/>
      <c r="AZ54" s="1299"/>
      <c r="BA54" s="1751">
        <v>13</v>
      </c>
      <c r="BB54" s="1752"/>
      <c r="BC54" s="1752"/>
      <c r="BD54" s="1753"/>
      <c r="BE54" s="2084">
        <v>173</v>
      </c>
      <c r="BF54" s="2085"/>
      <c r="BG54" s="2085"/>
      <c r="BH54" s="101" t="s">
        <v>324</v>
      </c>
      <c r="BI54" s="1292"/>
      <c r="BJ54" s="1293"/>
      <c r="BK54" s="1297"/>
      <c r="BL54" s="1298"/>
      <c r="BM54" s="1751">
        <v>13</v>
      </c>
      <c r="BN54" s="1752"/>
      <c r="BO54" s="1752"/>
      <c r="BP54" s="1753"/>
      <c r="BQ54" s="2046">
        <v>80</v>
      </c>
      <c r="BR54" s="2047"/>
      <c r="BS54" s="2047"/>
      <c r="BT54" s="101" t="s">
        <v>324</v>
      </c>
      <c r="BU54" s="1292"/>
      <c r="BV54" s="1293"/>
      <c r="BX54" s="830"/>
    </row>
    <row r="55" spans="1:86" ht="15.95" customHeight="1">
      <c r="A55" s="66"/>
      <c r="B55" s="54"/>
      <c r="D55" s="2166"/>
      <c r="E55" s="2203"/>
      <c r="F55" s="2086" t="s">
        <v>1005</v>
      </c>
      <c r="G55" s="2087"/>
      <c r="H55" s="2087"/>
      <c r="I55" s="2087"/>
      <c r="J55" s="2087"/>
      <c r="K55" s="2087"/>
      <c r="L55" s="2090" t="s">
        <v>791</v>
      </c>
      <c r="M55" s="2091"/>
      <c r="N55" s="2092" t="s">
        <v>1224</v>
      </c>
      <c r="O55" s="2092"/>
      <c r="P55" s="2092"/>
      <c r="Q55" s="2092"/>
      <c r="R55" s="2092"/>
      <c r="S55" s="2092"/>
      <c r="T55" s="2092"/>
      <c r="U55" s="2094" t="s">
        <v>61</v>
      </c>
      <c r="V55" s="2094"/>
      <c r="W55" s="2094"/>
      <c r="X55" s="2094"/>
      <c r="Y55" s="2094"/>
      <c r="Z55" s="2094"/>
      <c r="AA55" s="2095">
        <v>1</v>
      </c>
      <c r="AB55" s="2095"/>
      <c r="AC55" s="2095"/>
      <c r="AD55" s="2105" t="s">
        <v>13</v>
      </c>
      <c r="AE55" s="2106"/>
      <c r="AF55" s="2107"/>
      <c r="AG55" s="2107"/>
      <c r="AH55" s="2108"/>
      <c r="AK55" s="561"/>
      <c r="AL55" s="551"/>
      <c r="AN55" s="2104"/>
      <c r="AO55" s="2104"/>
      <c r="AP55" s="2104"/>
      <c r="AQ55" s="2104"/>
      <c r="AR55" s="2104"/>
      <c r="AS55" s="2104"/>
      <c r="AT55" s="2104"/>
      <c r="AU55" s="2104"/>
      <c r="AV55" s="2104"/>
      <c r="AW55" s="2104"/>
      <c r="AX55" s="117"/>
      <c r="BA55" s="1751">
        <v>14</v>
      </c>
      <c r="BB55" s="1752"/>
      <c r="BC55" s="1752"/>
      <c r="BD55" s="1753"/>
      <c r="BE55" s="2044"/>
      <c r="BF55" s="2045"/>
      <c r="BG55" s="2045"/>
      <c r="BH55" s="101" t="s">
        <v>324</v>
      </c>
      <c r="BI55" s="1292"/>
      <c r="BJ55" s="1293"/>
      <c r="BK55" s="1297"/>
      <c r="BL55" s="1298"/>
      <c r="BM55" s="1751">
        <v>14</v>
      </c>
      <c r="BN55" s="1752"/>
      <c r="BO55" s="1752"/>
      <c r="BP55" s="1753"/>
      <c r="BQ55" s="2046"/>
      <c r="BR55" s="2047"/>
      <c r="BS55" s="2047"/>
      <c r="BT55" s="101" t="s">
        <v>324</v>
      </c>
      <c r="BU55" s="1292"/>
      <c r="BV55" s="1293"/>
    </row>
    <row r="56" spans="1:86" ht="15.95" customHeight="1">
      <c r="A56" s="66"/>
      <c r="B56" s="54"/>
      <c r="D56" s="2166"/>
      <c r="E56" s="2203"/>
      <c r="F56" s="2086"/>
      <c r="G56" s="2087"/>
      <c r="H56" s="2087"/>
      <c r="I56" s="2087"/>
      <c r="J56" s="2087"/>
      <c r="K56" s="2087"/>
      <c r="L56" s="2075"/>
      <c r="M56" s="2076"/>
      <c r="N56" s="2093"/>
      <c r="O56" s="2093"/>
      <c r="P56" s="2093"/>
      <c r="Q56" s="2093"/>
      <c r="R56" s="2093"/>
      <c r="S56" s="2093"/>
      <c r="T56" s="2093"/>
      <c r="U56" s="2080"/>
      <c r="V56" s="2080"/>
      <c r="W56" s="2080"/>
      <c r="X56" s="2080"/>
      <c r="Y56" s="2080"/>
      <c r="Z56" s="2080"/>
      <c r="AA56" s="2082"/>
      <c r="AB56" s="2082"/>
      <c r="AC56" s="2082"/>
      <c r="AD56" s="2083"/>
      <c r="AE56" s="2109"/>
      <c r="AF56" s="1907"/>
      <c r="AG56" s="1907"/>
      <c r="AH56" s="1908"/>
      <c r="AK56" s="561"/>
      <c r="AL56" s="551"/>
      <c r="AM56" s="574" t="s">
        <v>1225</v>
      </c>
      <c r="AN56" s="1603" t="s">
        <v>1589</v>
      </c>
      <c r="AO56" s="1603"/>
      <c r="AP56" s="1603"/>
      <c r="AQ56" s="1603"/>
      <c r="AR56" s="1603"/>
      <c r="AS56" s="1603"/>
      <c r="AT56" s="1603"/>
      <c r="AU56" s="1603"/>
      <c r="AV56" s="1603"/>
      <c r="AW56" s="1603"/>
      <c r="AX56" s="1266"/>
      <c r="BA56" s="1751">
        <v>15</v>
      </c>
      <c r="BB56" s="1752"/>
      <c r="BC56" s="1752"/>
      <c r="BD56" s="1753"/>
      <c r="BE56" s="2044"/>
      <c r="BF56" s="2045"/>
      <c r="BG56" s="2045"/>
      <c r="BH56" s="101" t="s">
        <v>324</v>
      </c>
      <c r="BI56" s="1292"/>
      <c r="BJ56" s="1293"/>
      <c r="BK56" s="1297"/>
      <c r="BL56" s="1298"/>
      <c r="BM56" s="1751">
        <v>15</v>
      </c>
      <c r="BN56" s="1752"/>
      <c r="BO56" s="1752"/>
      <c r="BP56" s="1753"/>
      <c r="BQ56" s="2046"/>
      <c r="BR56" s="2047"/>
      <c r="BS56" s="2047"/>
      <c r="BT56" s="101" t="s">
        <v>324</v>
      </c>
      <c r="BU56" s="1292"/>
      <c r="BV56" s="1293"/>
    </row>
    <row r="57" spans="1:86" ht="15.95" customHeight="1">
      <c r="A57" s="66"/>
      <c r="B57" s="54"/>
      <c r="D57" s="2166"/>
      <c r="E57" s="2203"/>
      <c r="F57" s="2086"/>
      <c r="G57" s="2087"/>
      <c r="H57" s="2087"/>
      <c r="I57" s="2087"/>
      <c r="J57" s="2087"/>
      <c r="K57" s="2087"/>
      <c r="L57" s="2073" t="s">
        <v>790</v>
      </c>
      <c r="M57" s="2074"/>
      <c r="N57" s="2077" t="s">
        <v>787</v>
      </c>
      <c r="O57" s="2077"/>
      <c r="P57" s="2077"/>
      <c r="Q57" s="2077"/>
      <c r="R57" s="2077"/>
      <c r="S57" s="2077"/>
      <c r="T57" s="2077"/>
      <c r="U57" s="2079" t="s">
        <v>1670</v>
      </c>
      <c r="V57" s="2079"/>
      <c r="W57" s="2079"/>
      <c r="X57" s="2079"/>
      <c r="Y57" s="2079"/>
      <c r="Z57" s="2079"/>
      <c r="AA57" s="2081">
        <v>1</v>
      </c>
      <c r="AB57" s="2081"/>
      <c r="AC57" s="2081"/>
      <c r="AD57" s="2083" t="s">
        <v>13</v>
      </c>
      <c r="AE57" s="2109"/>
      <c r="AF57" s="1907"/>
      <c r="AG57" s="1907"/>
      <c r="AH57" s="1908"/>
      <c r="AK57" s="569"/>
      <c r="AL57" s="575"/>
      <c r="AN57" s="1603"/>
      <c r="AO57" s="1603"/>
      <c r="AP57" s="1603"/>
      <c r="AQ57" s="1603"/>
      <c r="AR57" s="1603"/>
      <c r="AS57" s="1603"/>
      <c r="AT57" s="1603"/>
      <c r="AU57" s="1603"/>
      <c r="AV57" s="1603"/>
      <c r="AW57" s="1603"/>
      <c r="AX57" s="1254"/>
      <c r="BA57" s="1751">
        <v>16</v>
      </c>
      <c r="BB57" s="1752"/>
      <c r="BC57" s="1752"/>
      <c r="BD57" s="1753"/>
      <c r="BE57" s="2044"/>
      <c r="BF57" s="2045"/>
      <c r="BG57" s="2045"/>
      <c r="BH57" s="101" t="s">
        <v>324</v>
      </c>
      <c r="BI57" s="140"/>
      <c r="BJ57" s="1291"/>
      <c r="BK57" s="1297"/>
      <c r="BL57" s="1298"/>
      <c r="BM57" s="1751">
        <v>16</v>
      </c>
      <c r="BN57" s="1752"/>
      <c r="BO57" s="1752"/>
      <c r="BP57" s="1753"/>
      <c r="BQ57" s="2046"/>
      <c r="BR57" s="2047"/>
      <c r="BS57" s="2047"/>
      <c r="BT57" s="101" t="s">
        <v>324</v>
      </c>
      <c r="BU57" s="140"/>
      <c r="BV57" s="1291"/>
    </row>
    <row r="58" spans="1:86" ht="15.95" customHeight="1">
      <c r="A58" s="66"/>
      <c r="B58" s="54"/>
      <c r="D58" s="2166"/>
      <c r="E58" s="2203"/>
      <c r="F58" s="2086"/>
      <c r="G58" s="2087"/>
      <c r="H58" s="2087"/>
      <c r="I58" s="2087"/>
      <c r="J58" s="2087"/>
      <c r="K58" s="2087"/>
      <c r="L58" s="2075"/>
      <c r="M58" s="2076"/>
      <c r="N58" s="2078"/>
      <c r="O58" s="2078"/>
      <c r="P58" s="2078"/>
      <c r="Q58" s="2078"/>
      <c r="R58" s="2078"/>
      <c r="S58" s="2078"/>
      <c r="T58" s="2078"/>
      <c r="U58" s="2080"/>
      <c r="V58" s="2080"/>
      <c r="W58" s="2080"/>
      <c r="X58" s="2080"/>
      <c r="Y58" s="2080"/>
      <c r="Z58" s="2080"/>
      <c r="AA58" s="2082"/>
      <c r="AB58" s="2082"/>
      <c r="AC58" s="2082"/>
      <c r="AD58" s="2083"/>
      <c r="AE58" s="2109"/>
      <c r="AF58" s="1907"/>
      <c r="AG58" s="1907"/>
      <c r="AH58" s="1908"/>
      <c r="AK58" s="569"/>
      <c r="AL58" s="576"/>
      <c r="AM58" s="577"/>
      <c r="AN58" s="1603"/>
      <c r="AO58" s="1603"/>
      <c r="AP58" s="1603"/>
      <c r="AQ58" s="1603"/>
      <c r="AR58" s="1603"/>
      <c r="AS58" s="1603"/>
      <c r="AT58" s="1603"/>
      <c r="AU58" s="1603"/>
      <c r="AV58" s="1603"/>
      <c r="AW58" s="1603"/>
      <c r="AX58" s="1254"/>
      <c r="BA58" s="1751">
        <v>17</v>
      </c>
      <c r="BB58" s="1752"/>
      <c r="BC58" s="1752"/>
      <c r="BD58" s="1753"/>
      <c r="BE58" s="2044"/>
      <c r="BF58" s="2045"/>
      <c r="BG58" s="2045"/>
      <c r="BH58" s="101" t="s">
        <v>324</v>
      </c>
      <c r="BI58" s="1292"/>
      <c r="BJ58" s="1293"/>
      <c r="BK58" s="1297"/>
      <c r="BL58" s="1298"/>
      <c r="BM58" s="1751">
        <v>17</v>
      </c>
      <c r="BN58" s="1752"/>
      <c r="BO58" s="1752"/>
      <c r="BP58" s="1753"/>
      <c r="BQ58" s="2046"/>
      <c r="BR58" s="2047"/>
      <c r="BS58" s="2047"/>
      <c r="BT58" s="101" t="s">
        <v>324</v>
      </c>
      <c r="BU58" s="1292"/>
      <c r="BV58" s="1293"/>
    </row>
    <row r="59" spans="1:86" ht="15.95" customHeight="1">
      <c r="A59" s="66"/>
      <c r="B59" s="54"/>
      <c r="D59" s="2166"/>
      <c r="E59" s="2203"/>
      <c r="F59" s="2086"/>
      <c r="G59" s="2087"/>
      <c r="H59" s="2087"/>
      <c r="I59" s="2087"/>
      <c r="J59" s="2087"/>
      <c r="K59" s="2087"/>
      <c r="L59" s="2061" t="s">
        <v>1223</v>
      </c>
      <c r="M59" s="2062"/>
      <c r="N59" s="2065" t="s">
        <v>788</v>
      </c>
      <c r="O59" s="2065"/>
      <c r="P59" s="2065"/>
      <c r="Q59" s="2065"/>
      <c r="R59" s="2065"/>
      <c r="S59" s="2065"/>
      <c r="T59" s="2065"/>
      <c r="U59" s="2067" t="s">
        <v>743</v>
      </c>
      <c r="V59" s="2067"/>
      <c r="W59" s="2067"/>
      <c r="X59" s="2067"/>
      <c r="Y59" s="2067"/>
      <c r="Z59" s="2067"/>
      <c r="AA59" s="2069">
        <v>1</v>
      </c>
      <c r="AB59" s="2069"/>
      <c r="AC59" s="2069"/>
      <c r="AD59" s="2071" t="s">
        <v>13</v>
      </c>
      <c r="AE59" s="2109"/>
      <c r="AF59" s="1907"/>
      <c r="AG59" s="1907"/>
      <c r="AH59" s="1908"/>
      <c r="AK59" s="569"/>
      <c r="AL59" s="551" t="s">
        <v>127</v>
      </c>
      <c r="AM59" s="1849" t="s">
        <v>1762</v>
      </c>
      <c r="AN59" s="1849"/>
      <c r="AO59" s="1849"/>
      <c r="AP59" s="1849"/>
      <c r="AQ59" s="1849"/>
      <c r="AR59" s="1849"/>
      <c r="AS59" s="1849"/>
      <c r="AT59" s="1849"/>
      <c r="AU59" s="1849"/>
      <c r="AV59" s="1849"/>
      <c r="AW59" s="1849"/>
      <c r="AX59" s="1304"/>
      <c r="BA59" s="1751">
        <v>18</v>
      </c>
      <c r="BB59" s="1752"/>
      <c r="BC59" s="1752"/>
      <c r="BD59" s="1753"/>
      <c r="BE59" s="2044"/>
      <c r="BF59" s="2045"/>
      <c r="BG59" s="2045"/>
      <c r="BH59" s="101" t="s">
        <v>324</v>
      </c>
      <c r="BI59" s="1292"/>
      <c r="BJ59" s="1293"/>
      <c r="BK59" s="1297"/>
      <c r="BL59" s="1298"/>
      <c r="BM59" s="1751">
        <v>18</v>
      </c>
      <c r="BN59" s="1752"/>
      <c r="BO59" s="1752"/>
      <c r="BP59" s="1753"/>
      <c r="BQ59" s="2046"/>
      <c r="BR59" s="2047"/>
      <c r="BS59" s="2047"/>
      <c r="BT59" s="101" t="s">
        <v>324</v>
      </c>
      <c r="BU59" s="1292"/>
      <c r="BV59" s="1293"/>
    </row>
    <row r="60" spans="1:86" ht="15.95" customHeight="1" thickBot="1">
      <c r="A60" s="66"/>
      <c r="B60" s="54"/>
      <c r="D60" s="2166"/>
      <c r="E60" s="2203"/>
      <c r="F60" s="2088"/>
      <c r="G60" s="2089"/>
      <c r="H60" s="2089"/>
      <c r="I60" s="2089"/>
      <c r="J60" s="2089"/>
      <c r="K60" s="2089"/>
      <c r="L60" s="2063"/>
      <c r="M60" s="2064"/>
      <c r="N60" s="2066"/>
      <c r="O60" s="2066"/>
      <c r="P60" s="2066"/>
      <c r="Q60" s="2066"/>
      <c r="R60" s="2066"/>
      <c r="S60" s="2066"/>
      <c r="T60" s="2066"/>
      <c r="U60" s="2068"/>
      <c r="V60" s="2068"/>
      <c r="W60" s="2068"/>
      <c r="X60" s="2068"/>
      <c r="Y60" s="2068"/>
      <c r="Z60" s="2068"/>
      <c r="AA60" s="2070"/>
      <c r="AB60" s="2070"/>
      <c r="AC60" s="2070"/>
      <c r="AD60" s="2072"/>
      <c r="AE60" s="2110"/>
      <c r="AF60" s="2111"/>
      <c r="AG60" s="2111"/>
      <c r="AH60" s="2112"/>
      <c r="AK60" s="569"/>
      <c r="AL60" s="584"/>
      <c r="AM60" s="1849"/>
      <c r="AN60" s="1849"/>
      <c r="AO60" s="1849"/>
      <c r="AP60" s="1849"/>
      <c r="AQ60" s="1849"/>
      <c r="AR60" s="1849"/>
      <c r="AS60" s="1849"/>
      <c r="AT60" s="1849"/>
      <c r="AU60" s="1849"/>
      <c r="AV60" s="1849"/>
      <c r="AW60" s="1849"/>
      <c r="AX60" s="651"/>
      <c r="AY60" s="1029"/>
      <c r="BA60" s="1751">
        <v>19</v>
      </c>
      <c r="BB60" s="1752"/>
      <c r="BC60" s="1752"/>
      <c r="BD60" s="1753"/>
      <c r="BE60" s="2044"/>
      <c r="BF60" s="2045"/>
      <c r="BG60" s="2045"/>
      <c r="BH60" s="101" t="s">
        <v>324</v>
      </c>
      <c r="BI60" s="1292"/>
      <c r="BJ60" s="1293"/>
      <c r="BK60" s="1297"/>
      <c r="BL60" s="1298"/>
      <c r="BM60" s="1751">
        <v>19</v>
      </c>
      <c r="BN60" s="1752"/>
      <c r="BO60" s="1752"/>
      <c r="BP60" s="1753"/>
      <c r="BQ60" s="2046"/>
      <c r="BR60" s="2047"/>
      <c r="BS60" s="2047"/>
      <c r="BT60" s="101" t="s">
        <v>324</v>
      </c>
      <c r="BU60" s="1292"/>
      <c r="BV60" s="1293"/>
    </row>
    <row r="61" spans="1:86" ht="15.95" customHeight="1">
      <c r="A61" s="66"/>
      <c r="B61" s="54"/>
      <c r="D61" s="2166"/>
      <c r="E61" s="2203"/>
      <c r="F61" s="2048" t="s">
        <v>145</v>
      </c>
      <c r="G61" s="2049"/>
      <c r="H61" s="2049"/>
      <c r="I61" s="2049"/>
      <c r="J61" s="2049"/>
      <c r="K61" s="2050"/>
      <c r="L61" s="2052"/>
      <c r="M61" s="1907"/>
      <c r="N61" s="1907"/>
      <c r="O61" s="1907"/>
      <c r="P61" s="1907"/>
      <c r="Q61" s="1907"/>
      <c r="R61" s="1907"/>
      <c r="S61" s="1907"/>
      <c r="T61" s="1907"/>
      <c r="U61" s="1907"/>
      <c r="V61" s="2055" t="s">
        <v>61</v>
      </c>
      <c r="W61" s="2055"/>
      <c r="X61" s="2055"/>
      <c r="Y61" s="2055"/>
      <c r="Z61" s="2055"/>
      <c r="AA61" s="2057">
        <f>IF(P53=0,"",SUM(AA53:AC60))</f>
        <v>10</v>
      </c>
      <c r="AB61" s="2057"/>
      <c r="AC61" s="2057"/>
      <c r="AD61" s="2059" t="s">
        <v>13</v>
      </c>
      <c r="AE61" s="578"/>
      <c r="AF61" s="579"/>
      <c r="AG61" s="579"/>
      <c r="AH61" s="580"/>
      <c r="AK61" s="561"/>
      <c r="AL61" s="584"/>
      <c r="AM61" s="1849"/>
      <c r="AN61" s="1849"/>
      <c r="AO61" s="1849"/>
      <c r="AP61" s="1849"/>
      <c r="AQ61" s="1849"/>
      <c r="AR61" s="1849"/>
      <c r="AS61" s="1849"/>
      <c r="AT61" s="1849"/>
      <c r="AU61" s="1849"/>
      <c r="AV61" s="1849"/>
      <c r="AW61" s="1849"/>
      <c r="AX61" s="651"/>
      <c r="AY61" s="732"/>
      <c r="BA61" s="1751">
        <v>20</v>
      </c>
      <c r="BB61" s="1752"/>
      <c r="BC61" s="1752"/>
      <c r="BD61" s="1753"/>
      <c r="BE61" s="2044"/>
      <c r="BF61" s="2045"/>
      <c r="BG61" s="2045"/>
      <c r="BH61" s="101" t="s">
        <v>324</v>
      </c>
      <c r="BI61" s="1292"/>
      <c r="BJ61" s="1293"/>
      <c r="BK61" s="1300"/>
      <c r="BL61" s="1301"/>
      <c r="BM61" s="1751">
        <v>20</v>
      </c>
      <c r="BN61" s="1752"/>
      <c r="BO61" s="1752"/>
      <c r="BP61" s="1753"/>
      <c r="BQ61" s="2046"/>
      <c r="BR61" s="2047"/>
      <c r="BS61" s="2047"/>
      <c r="BT61" s="101" t="s">
        <v>324</v>
      </c>
      <c r="BU61" s="1292"/>
      <c r="BV61" s="1293"/>
    </row>
    <row r="62" spans="1:86" ht="15.95" customHeight="1">
      <c r="A62" s="66"/>
      <c r="B62" s="54"/>
      <c r="D62" s="2168"/>
      <c r="E62" s="2204"/>
      <c r="F62" s="1625"/>
      <c r="G62" s="1626"/>
      <c r="H62" s="1626"/>
      <c r="I62" s="1626"/>
      <c r="J62" s="1626"/>
      <c r="K62" s="2051"/>
      <c r="L62" s="2053"/>
      <c r="M62" s="2054"/>
      <c r="N62" s="2054"/>
      <c r="O62" s="2054"/>
      <c r="P62" s="2054"/>
      <c r="Q62" s="2054"/>
      <c r="R62" s="2054"/>
      <c r="S62" s="2054"/>
      <c r="T62" s="2054"/>
      <c r="U62" s="2054"/>
      <c r="V62" s="2056"/>
      <c r="W62" s="2056"/>
      <c r="X62" s="2056"/>
      <c r="Y62" s="2056"/>
      <c r="Z62" s="2056"/>
      <c r="AA62" s="2058"/>
      <c r="AB62" s="2058"/>
      <c r="AC62" s="2058"/>
      <c r="AD62" s="2060"/>
      <c r="AE62" s="581"/>
      <c r="AF62" s="582"/>
      <c r="AG62" s="582"/>
      <c r="AH62" s="583"/>
      <c r="AK62" s="561"/>
      <c r="AL62" s="584"/>
      <c r="AM62" s="1849"/>
      <c r="AN62" s="1849"/>
      <c r="AO62" s="1849"/>
      <c r="AP62" s="1849"/>
      <c r="AQ62" s="1849"/>
      <c r="AR62" s="1849"/>
      <c r="AS62" s="1849"/>
      <c r="AT62" s="1849"/>
      <c r="AU62" s="1849"/>
      <c r="AV62" s="1849"/>
      <c r="AW62" s="1849"/>
      <c r="AX62" s="651"/>
      <c r="AY62" s="1029"/>
      <c r="AZ62" s="1029"/>
      <c r="BA62" s="1029"/>
      <c r="BY62" s="67"/>
    </row>
    <row r="63" spans="1:86" ht="15.95" customHeight="1">
      <c r="A63" s="66"/>
      <c r="B63" s="54"/>
      <c r="AH63" s="585"/>
      <c r="AI63" s="585"/>
      <c r="AJ63" s="585"/>
      <c r="AK63" s="118"/>
      <c r="AL63" s="586" t="s">
        <v>459</v>
      </c>
      <c r="AM63" s="1849" t="s">
        <v>114</v>
      </c>
      <c r="AN63" s="1849"/>
      <c r="AO63" s="1849"/>
      <c r="AP63" s="1849"/>
      <c r="AQ63" s="1849"/>
      <c r="AR63" s="1849"/>
      <c r="AS63" s="1849"/>
      <c r="AT63" s="1849"/>
      <c r="AU63" s="1849"/>
      <c r="AV63" s="1849"/>
      <c r="AW63" s="1849"/>
      <c r="AX63" s="651"/>
      <c r="AY63" s="732"/>
      <c r="AZ63" s="732"/>
      <c r="BA63" s="732"/>
      <c r="BY63" s="552"/>
      <c r="BZ63" s="67"/>
      <c r="CF63" s="1302"/>
      <c r="CG63" s="1302"/>
      <c r="CH63" s="1303"/>
    </row>
    <row r="64" spans="1:86" ht="15.95" customHeight="1">
      <c r="A64" s="66"/>
      <c r="B64" s="54"/>
      <c r="C64" s="561" t="s">
        <v>307</v>
      </c>
      <c r="D64" s="2039" t="s">
        <v>749</v>
      </c>
      <c r="E64" s="2039"/>
      <c r="F64" s="2039"/>
      <c r="G64" s="2039"/>
      <c r="H64" s="2039"/>
      <c r="I64" s="2039"/>
      <c r="J64" s="2039"/>
      <c r="K64" s="2039"/>
      <c r="L64" s="2039"/>
      <c r="M64" s="2039"/>
      <c r="N64" s="2039"/>
      <c r="O64" s="2039"/>
      <c r="P64" s="2039"/>
      <c r="Q64" s="2039"/>
      <c r="R64" s="2039"/>
      <c r="S64" s="2039"/>
      <c r="T64" s="2039"/>
      <c r="U64" s="2039"/>
      <c r="V64" s="2039"/>
      <c r="W64" s="2039"/>
      <c r="X64" s="2039"/>
      <c r="Y64" s="2039"/>
      <c r="Z64" s="2039"/>
      <c r="AA64" s="2039"/>
      <c r="AB64" s="2039"/>
      <c r="AC64" s="2039"/>
      <c r="AD64" s="2039"/>
      <c r="AE64" s="2039"/>
      <c r="AF64" s="2039"/>
      <c r="AG64" s="2039"/>
      <c r="AH64" s="2039"/>
      <c r="AI64" s="2039"/>
      <c r="AJ64" s="2039"/>
      <c r="AK64" s="118"/>
      <c r="AL64" s="63"/>
      <c r="AM64" s="1849"/>
      <c r="AN64" s="1849"/>
      <c r="AO64" s="1849"/>
      <c r="AP64" s="1849"/>
      <c r="AQ64" s="1849"/>
      <c r="AR64" s="1849"/>
      <c r="AS64" s="1849"/>
      <c r="AT64" s="1849"/>
      <c r="AU64" s="1849"/>
      <c r="AV64" s="1849"/>
      <c r="AW64" s="1849"/>
      <c r="AX64" s="651"/>
      <c r="AY64" s="732"/>
      <c r="AZ64" s="1029"/>
      <c r="BA64" s="1029"/>
      <c r="BY64" s="67"/>
      <c r="CF64" s="1302"/>
      <c r="CG64" s="1302"/>
      <c r="CH64" s="1303"/>
    </row>
    <row r="65" spans="1:86" ht="15.95" customHeight="1">
      <c r="A65" s="66"/>
      <c r="B65" s="54"/>
      <c r="AK65" s="561"/>
      <c r="AL65" s="587" t="s">
        <v>127</v>
      </c>
      <c r="AM65" s="2040" t="s">
        <v>1772</v>
      </c>
      <c r="AN65" s="2040"/>
      <c r="AO65" s="2040"/>
      <c r="AP65" s="2040"/>
      <c r="AQ65" s="2040"/>
      <c r="AR65" s="2040"/>
      <c r="AS65" s="2040"/>
      <c r="AT65" s="2040"/>
      <c r="AU65" s="2040"/>
      <c r="AV65" s="2040"/>
      <c r="AW65" s="2040"/>
      <c r="AX65" s="651"/>
      <c r="AY65" s="1029"/>
      <c r="AZ65" s="732"/>
      <c r="BA65" s="732"/>
      <c r="BY65" s="67"/>
      <c r="CF65" s="1302"/>
      <c r="CG65" s="1302"/>
      <c r="CH65" s="1303"/>
    </row>
    <row r="66" spans="1:86" ht="15.95" customHeight="1">
      <c r="A66" s="66"/>
      <c r="B66" s="54"/>
      <c r="C66" s="561" t="s">
        <v>1492</v>
      </c>
      <c r="D66" s="2039" t="s">
        <v>750</v>
      </c>
      <c r="E66" s="2039"/>
      <c r="F66" s="2039"/>
      <c r="G66" s="2039"/>
      <c r="H66" s="2039"/>
      <c r="I66" s="2039"/>
      <c r="J66" s="2039"/>
      <c r="K66" s="2039"/>
      <c r="L66" s="2039"/>
      <c r="M66" s="2039"/>
      <c r="N66" s="2039"/>
      <c r="O66" s="2039"/>
      <c r="P66" s="2039"/>
      <c r="Q66" s="2039"/>
      <c r="R66" s="2039"/>
      <c r="S66" s="2039"/>
      <c r="T66" s="2039"/>
      <c r="U66" s="2039"/>
      <c r="V66" s="2039"/>
      <c r="W66" s="2039"/>
      <c r="X66" s="2039"/>
      <c r="Y66" s="2039"/>
      <c r="Z66" s="2039"/>
      <c r="AA66" s="2039"/>
      <c r="AB66" s="2039"/>
      <c r="AC66" s="2039"/>
      <c r="AD66" s="2039"/>
      <c r="AE66" s="2039"/>
      <c r="AF66" s="2039"/>
      <c r="AG66" s="2039"/>
      <c r="AH66" s="2039"/>
      <c r="AI66" s="2039"/>
      <c r="AJ66" s="2039"/>
      <c r="AK66" s="54"/>
      <c r="AL66" s="587" t="s">
        <v>127</v>
      </c>
      <c r="AM66" s="2040" t="s">
        <v>1773</v>
      </c>
      <c r="AN66" s="2040"/>
      <c r="AO66" s="2040"/>
      <c r="AP66" s="2040"/>
      <c r="AQ66" s="2040"/>
      <c r="AR66" s="2040"/>
      <c r="AS66" s="2040"/>
      <c r="AT66" s="2040"/>
      <c r="AU66" s="2040"/>
      <c r="AV66" s="2040"/>
      <c r="AW66" s="2040"/>
      <c r="AX66" s="651"/>
      <c r="AY66" s="1305"/>
      <c r="AZ66" s="732"/>
      <c r="BA66" s="732"/>
      <c r="BY66" s="67"/>
      <c r="CF66" s="1302"/>
      <c r="CG66" s="1302"/>
      <c r="CH66" s="1303"/>
    </row>
    <row r="67" spans="1:86" ht="15.95" customHeight="1">
      <c r="A67" s="66"/>
      <c r="B67" s="54"/>
      <c r="AL67" s="1460" t="s">
        <v>15</v>
      </c>
      <c r="AM67" s="2041" t="s">
        <v>1760</v>
      </c>
      <c r="AN67" s="2041"/>
      <c r="AO67" s="2041"/>
      <c r="AP67" s="2041"/>
      <c r="AQ67" s="2041"/>
      <c r="AR67" s="2041"/>
      <c r="AS67" s="2041"/>
      <c r="AT67" s="2041"/>
      <c r="AU67" s="2041"/>
      <c r="AV67" s="2041"/>
      <c r="AW67" s="2041"/>
      <c r="AX67" s="651"/>
      <c r="AY67" s="1306"/>
      <c r="AZ67" s="1029"/>
      <c r="BA67" s="1029"/>
      <c r="BY67" s="67"/>
      <c r="CF67" s="1302"/>
      <c r="CG67" s="1302"/>
      <c r="CH67" s="1303"/>
    </row>
    <row r="68" spans="1:86" ht="15.95" customHeight="1">
      <c r="A68" s="537"/>
      <c r="C68" s="561" t="s">
        <v>1492</v>
      </c>
      <c r="D68" s="2043" t="s">
        <v>1581</v>
      </c>
      <c r="E68" s="2043"/>
      <c r="F68" s="2043"/>
      <c r="G68" s="2043"/>
      <c r="H68" s="2043"/>
      <c r="I68" s="2043"/>
      <c r="J68" s="2043"/>
      <c r="K68" s="2043"/>
      <c r="L68" s="2043"/>
      <c r="M68" s="2043"/>
      <c r="N68" s="2043"/>
      <c r="O68" s="2043"/>
      <c r="P68" s="2043"/>
      <c r="Q68" s="2043"/>
      <c r="R68" s="2043"/>
      <c r="S68" s="2043"/>
      <c r="T68" s="2043"/>
      <c r="U68" s="2043"/>
      <c r="V68" s="2043"/>
      <c r="W68" s="2043"/>
      <c r="X68" s="2043"/>
      <c r="Y68" s="2043"/>
      <c r="Z68" s="2043"/>
      <c r="AA68" s="2043"/>
      <c r="AB68" s="2043"/>
      <c r="AC68" s="2043"/>
      <c r="AD68" s="2043"/>
      <c r="AE68" s="2043"/>
      <c r="AF68" s="2043"/>
      <c r="AG68" s="54"/>
      <c r="AH68" s="54"/>
      <c r="AI68" s="54"/>
      <c r="AJ68" s="54"/>
      <c r="AK68" s="588"/>
      <c r="AL68" s="1460"/>
      <c r="AM68" s="2041"/>
      <c r="AN68" s="2041"/>
      <c r="AO68" s="2041"/>
      <c r="AP68" s="2041"/>
      <c r="AQ68" s="2041"/>
      <c r="AR68" s="2041"/>
      <c r="AS68" s="2041"/>
      <c r="AT68" s="2041"/>
      <c r="AU68" s="2041"/>
      <c r="AV68" s="2041"/>
      <c r="AW68" s="2041"/>
      <c r="AX68" s="1266"/>
      <c r="AY68" s="1306"/>
      <c r="AZ68" s="1305"/>
      <c r="BA68" s="1305"/>
      <c r="BY68" s="552"/>
      <c r="BZ68" s="67"/>
      <c r="CF68" s="1302"/>
      <c r="CG68" s="1302"/>
      <c r="CH68" s="1303"/>
    </row>
    <row r="69" spans="1:86" ht="15.95" customHeight="1">
      <c r="A69" s="537"/>
      <c r="D69" s="2043"/>
      <c r="E69" s="2043"/>
      <c r="F69" s="2043"/>
      <c r="G69" s="2043"/>
      <c r="H69" s="2043"/>
      <c r="I69" s="2043"/>
      <c r="J69" s="2043"/>
      <c r="K69" s="2043"/>
      <c r="L69" s="2043"/>
      <c r="M69" s="2043"/>
      <c r="N69" s="2043"/>
      <c r="O69" s="2043"/>
      <c r="P69" s="2043"/>
      <c r="Q69" s="2043"/>
      <c r="R69" s="2043"/>
      <c r="S69" s="2043"/>
      <c r="T69" s="2043"/>
      <c r="U69" s="2043"/>
      <c r="V69" s="2043"/>
      <c r="W69" s="2043"/>
      <c r="X69" s="2043"/>
      <c r="Y69" s="2043"/>
      <c r="Z69" s="2043"/>
      <c r="AA69" s="2043"/>
      <c r="AB69" s="2043"/>
      <c r="AC69" s="2043"/>
      <c r="AD69" s="2043"/>
      <c r="AE69" s="2043"/>
      <c r="AF69" s="2043"/>
      <c r="AK69" s="588"/>
      <c r="AL69" s="587"/>
      <c r="AM69" s="2041"/>
      <c r="AN69" s="2041"/>
      <c r="AO69" s="2041"/>
      <c r="AP69" s="2041"/>
      <c r="AQ69" s="2041"/>
      <c r="AR69" s="2041"/>
      <c r="AS69" s="2041"/>
      <c r="AT69" s="2041"/>
      <c r="AU69" s="2041"/>
      <c r="AV69" s="2041"/>
      <c r="AW69" s="2041"/>
      <c r="AX69" s="1266"/>
      <c r="AY69" s="1306"/>
      <c r="BY69" s="67"/>
      <c r="CF69" s="1302"/>
      <c r="CG69" s="1302"/>
      <c r="CH69" s="1303"/>
    </row>
    <row r="70" spans="1:86" ht="15.95" customHeight="1">
      <c r="A70" s="537"/>
      <c r="AL70" s="587"/>
      <c r="AM70" s="2041"/>
      <c r="AN70" s="2041"/>
      <c r="AO70" s="2041"/>
      <c r="AP70" s="2041"/>
      <c r="AQ70" s="2041"/>
      <c r="AR70" s="2041"/>
      <c r="AS70" s="2041"/>
      <c r="AT70" s="2041"/>
      <c r="AU70" s="2041"/>
      <c r="AV70" s="2041"/>
      <c r="AW70" s="2041"/>
      <c r="AX70" s="1254"/>
      <c r="AY70" s="1306"/>
      <c r="BY70" s="67"/>
    </row>
    <row r="71" spans="1:86" ht="15.95" customHeight="1" thickBot="1">
      <c r="A71" s="1307"/>
      <c r="B71" s="1308"/>
      <c r="C71" s="1308"/>
      <c r="D71" s="1308"/>
      <c r="E71" s="1308"/>
      <c r="F71" s="1308"/>
      <c r="G71" s="1308"/>
      <c r="H71" s="1308"/>
      <c r="I71" s="1308"/>
      <c r="J71" s="1308"/>
      <c r="K71" s="1308"/>
      <c r="L71" s="1308"/>
      <c r="M71" s="1308"/>
      <c r="N71" s="1308"/>
      <c r="O71" s="1308"/>
      <c r="P71" s="1308"/>
      <c r="Q71" s="1308"/>
      <c r="R71" s="1308"/>
      <c r="S71" s="1308"/>
      <c r="T71" s="1308"/>
      <c r="U71" s="1308"/>
      <c r="V71" s="1308"/>
      <c r="W71" s="1308"/>
      <c r="X71" s="1308"/>
      <c r="Y71" s="1308"/>
      <c r="Z71" s="1308"/>
      <c r="AA71" s="1308"/>
      <c r="AB71" s="1308"/>
      <c r="AC71" s="1308"/>
      <c r="AD71" s="1308"/>
      <c r="AE71" s="1308"/>
      <c r="AF71" s="1308"/>
      <c r="AG71" s="1246"/>
      <c r="AH71" s="1246"/>
      <c r="AI71" s="1246"/>
      <c r="AJ71" s="1308"/>
      <c r="AK71" s="1308"/>
      <c r="AL71" s="1327"/>
      <c r="AM71" s="2042"/>
      <c r="AN71" s="2042"/>
      <c r="AO71" s="2042"/>
      <c r="AP71" s="2042"/>
      <c r="AQ71" s="2042"/>
      <c r="AR71" s="2042"/>
      <c r="AS71" s="2042"/>
      <c r="AT71" s="2042"/>
      <c r="AU71" s="2042"/>
      <c r="AV71" s="2042"/>
      <c r="AW71" s="2042"/>
      <c r="AX71" s="1309"/>
      <c r="AY71" s="1306"/>
      <c r="BY71" s="67"/>
    </row>
    <row r="72" spans="1:86" ht="15.95" customHeight="1">
      <c r="AY72" s="1306"/>
      <c r="BY72" s="67"/>
    </row>
    <row r="73" spans="1:86" ht="15.95" customHeight="1">
      <c r="AY73" s="1306"/>
      <c r="BY73" s="67"/>
    </row>
    <row r="74" spans="1:86" ht="15.95" customHeight="1">
      <c r="AM74" s="538"/>
      <c r="BY74" s="67"/>
    </row>
    <row r="75" spans="1:86" ht="14.1" customHeight="1">
      <c r="AM75" s="538"/>
      <c r="BY75" s="67"/>
    </row>
    <row r="76" spans="1:86" ht="14.1" customHeight="1">
      <c r="AM76" s="538"/>
      <c r="BY76" s="552"/>
      <c r="BZ76" s="67"/>
    </row>
    <row r="77" spans="1:86" ht="14.1" customHeight="1">
      <c r="AM77" s="538"/>
      <c r="AY77" s="1310"/>
      <c r="BY77" s="552"/>
      <c r="BZ77" s="67"/>
    </row>
    <row r="78" spans="1:86" ht="14.1" customHeight="1">
      <c r="AY78" s="1310"/>
      <c r="BY78" s="67"/>
    </row>
    <row r="79" spans="1:86" ht="14.1" customHeight="1">
      <c r="AY79" s="1310"/>
      <c r="BY79" s="67"/>
    </row>
    <row r="80" spans="1:86" ht="14.1" customHeight="1">
      <c r="AY80" s="1310"/>
      <c r="BY80" s="67"/>
    </row>
    <row r="81" spans="1:107" ht="14.1" customHeight="1">
      <c r="BY81" s="67"/>
    </row>
    <row r="82" spans="1:107" ht="14.1" customHeight="1">
      <c r="A82" s="537"/>
      <c r="B82" s="54"/>
      <c r="AG82" s="538"/>
      <c r="AH82" s="538"/>
      <c r="AI82" s="538"/>
      <c r="AM82" s="538"/>
      <c r="AX82" s="1256"/>
      <c r="BY82" s="552"/>
      <c r="BZ82" s="67"/>
    </row>
    <row r="83" spans="1:107" ht="14.1" customHeight="1">
      <c r="A83" s="537"/>
      <c r="B83" s="54"/>
      <c r="AG83" s="538"/>
      <c r="AH83" s="538"/>
      <c r="AI83" s="538"/>
      <c r="AM83" s="538"/>
      <c r="AX83" s="1258"/>
      <c r="AY83" s="1259"/>
      <c r="BY83" s="67"/>
    </row>
    <row r="84" spans="1:107" ht="14.1" customHeight="1">
      <c r="A84" s="537"/>
      <c r="B84" s="54"/>
      <c r="AG84" s="538"/>
      <c r="AH84" s="538"/>
      <c r="AI84" s="538"/>
      <c r="AM84" s="538"/>
      <c r="AX84" s="1254"/>
      <c r="AY84" s="732"/>
      <c r="AZ84" s="1257"/>
      <c r="BA84" s="54"/>
      <c r="BO84" s="54"/>
      <c r="BP84" s="54"/>
      <c r="BQ84" s="54"/>
      <c r="BR84" s="54"/>
      <c r="BS84" s="54"/>
      <c r="BT84" s="54"/>
      <c r="BU84" s="54"/>
      <c r="BV84" s="54"/>
      <c r="BW84" s="54"/>
      <c r="BX84" s="827"/>
      <c r="BY84" s="827"/>
      <c r="BZ84" s="827"/>
      <c r="CA84" s="54"/>
      <c r="CB84" s="54"/>
      <c r="CC84" s="54"/>
      <c r="CD84" s="54"/>
      <c r="CE84" s="54"/>
      <c r="CF84" s="54"/>
      <c r="CG84" s="54"/>
      <c r="CH84" s="54"/>
      <c r="CI84" s="54"/>
      <c r="CJ84" s="54"/>
    </row>
    <row r="85" spans="1:107" ht="14.1" customHeight="1">
      <c r="A85" s="537"/>
      <c r="AG85" s="538"/>
      <c r="AH85" s="538"/>
      <c r="AI85" s="538"/>
      <c r="AM85" s="538"/>
      <c r="AX85" s="1254"/>
      <c r="AY85" s="732"/>
      <c r="BA85" s="54"/>
      <c r="BO85" s="54"/>
      <c r="BP85" s="54"/>
      <c r="BQ85" s="54"/>
      <c r="BR85" s="54"/>
      <c r="BS85" s="54"/>
      <c r="BT85" s="54"/>
      <c r="BU85" s="54"/>
      <c r="BV85" s="54"/>
      <c r="BW85" s="54"/>
      <c r="BX85" s="619"/>
      <c r="BY85" s="619"/>
      <c r="BZ85" s="619"/>
      <c r="CA85" s="54"/>
      <c r="CB85" s="54"/>
      <c r="CC85" s="54"/>
      <c r="CD85" s="54"/>
      <c r="CE85" s="54"/>
      <c r="CF85" s="54"/>
      <c r="CG85" s="54"/>
      <c r="CH85" s="54"/>
      <c r="CI85" s="54"/>
      <c r="CJ85" s="54"/>
    </row>
    <row r="86" spans="1:107" ht="14.1" customHeight="1">
      <c r="A86" s="537"/>
      <c r="B86" s="556"/>
      <c r="AG86" s="538"/>
      <c r="AH86" s="538"/>
      <c r="AI86" s="538"/>
      <c r="AM86" s="538"/>
      <c r="AX86" s="1254"/>
      <c r="AY86" s="732"/>
      <c r="AZ86" s="552"/>
      <c r="BA86" s="54"/>
      <c r="BO86" s="54"/>
      <c r="BP86" s="54"/>
      <c r="BQ86" s="54"/>
      <c r="BR86" s="54"/>
      <c r="BS86" s="54"/>
      <c r="BT86" s="54"/>
      <c r="BU86" s="54"/>
      <c r="BV86" s="54"/>
      <c r="BW86" s="54"/>
      <c r="BX86" s="619"/>
      <c r="BY86" s="619"/>
      <c r="BZ86" s="619"/>
      <c r="CA86" s="54"/>
      <c r="CB86" s="54"/>
      <c r="CC86" s="54"/>
      <c r="CD86" s="54"/>
      <c r="CE86" s="54"/>
      <c r="CF86" s="54"/>
      <c r="CG86" s="54"/>
      <c r="CH86" s="54"/>
      <c r="CI86" s="54"/>
      <c r="CJ86" s="54"/>
    </row>
    <row r="87" spans="1:107" ht="14.1" customHeight="1">
      <c r="A87" s="537"/>
      <c r="AG87" s="538"/>
      <c r="AH87" s="538"/>
      <c r="AI87" s="538"/>
      <c r="AM87" s="538"/>
      <c r="AX87" s="1254"/>
      <c r="AY87" s="732"/>
      <c r="AZ87" s="552"/>
      <c r="BA87" s="54"/>
      <c r="BD87" s="577"/>
      <c r="BE87" s="577"/>
      <c r="BF87" s="577"/>
      <c r="BG87" s="577"/>
      <c r="BH87" s="577"/>
      <c r="BI87" s="577"/>
      <c r="BJ87" s="577"/>
      <c r="BK87" s="577"/>
      <c r="BL87" s="577"/>
      <c r="BM87" s="577"/>
      <c r="BN87" s="577"/>
      <c r="BO87" s="577"/>
      <c r="BP87" s="577"/>
      <c r="BQ87" s="577"/>
      <c r="BR87" s="577"/>
      <c r="BS87" s="577"/>
      <c r="BT87" s="577"/>
      <c r="BU87" s="577"/>
      <c r="BV87" s="577"/>
      <c r="BW87" s="577"/>
      <c r="BX87" s="577"/>
      <c r="BY87" s="577"/>
      <c r="BZ87" s="577"/>
      <c r="CA87" s="577"/>
      <c r="CB87" s="577"/>
      <c r="CC87" s="577"/>
      <c r="CD87" s="577"/>
      <c r="CE87" s="577"/>
      <c r="CF87" s="577"/>
      <c r="CG87" s="577"/>
      <c r="CH87" s="577"/>
      <c r="CI87" s="54"/>
      <c r="CJ87" s="54"/>
    </row>
    <row r="88" spans="1:107" ht="14.1" customHeight="1">
      <c r="A88" s="537"/>
      <c r="B88" s="556"/>
      <c r="AG88" s="538"/>
      <c r="AH88" s="538"/>
      <c r="AI88" s="538"/>
      <c r="AM88" s="538"/>
      <c r="AX88" s="1254"/>
      <c r="AY88" s="732"/>
      <c r="AZ88" s="552"/>
      <c r="BA88" s="54"/>
      <c r="BD88" s="577"/>
      <c r="BE88" s="577"/>
      <c r="BF88" s="577"/>
      <c r="BG88" s="577"/>
      <c r="BH88" s="577"/>
      <c r="BI88" s="577"/>
      <c r="BJ88" s="577"/>
      <c r="BK88" s="577"/>
      <c r="BL88" s="577"/>
      <c r="BM88" s="577"/>
      <c r="BN88" s="577"/>
      <c r="BO88" s="577"/>
      <c r="BP88" s="577"/>
      <c r="BQ88" s="577"/>
      <c r="BR88" s="577"/>
      <c r="BS88" s="577"/>
      <c r="BT88" s="577"/>
      <c r="BU88" s="577"/>
      <c r="BV88" s="577"/>
      <c r="BW88" s="577"/>
      <c r="BX88" s="577"/>
      <c r="BY88" s="577"/>
      <c r="BZ88" s="577"/>
      <c r="CA88" s="577"/>
      <c r="CB88" s="577"/>
      <c r="CC88" s="577"/>
      <c r="CD88" s="577"/>
      <c r="CE88" s="577"/>
      <c r="CF88" s="577"/>
      <c r="CG88" s="577"/>
      <c r="CH88" s="577"/>
      <c r="CI88" s="54"/>
      <c r="CJ88" s="54"/>
    </row>
    <row r="89" spans="1:107" ht="13.5" customHeight="1">
      <c r="A89" s="537"/>
      <c r="AG89" s="538"/>
      <c r="AH89" s="538"/>
      <c r="AI89" s="538"/>
      <c r="AM89" s="538"/>
      <c r="AX89" s="1254"/>
      <c r="AZ89" s="1260"/>
      <c r="BA89" s="54"/>
      <c r="BD89" s="577"/>
      <c r="BE89" s="577"/>
      <c r="BF89" s="577"/>
      <c r="BG89" s="577"/>
      <c r="BH89" s="577"/>
      <c r="BI89" s="577"/>
      <c r="BJ89" s="577"/>
      <c r="BK89" s="577"/>
      <c r="BL89" s="577"/>
      <c r="BM89" s="577"/>
      <c r="BN89" s="577"/>
      <c r="BO89" s="577"/>
      <c r="BP89" s="577"/>
      <c r="BQ89" s="577"/>
      <c r="BR89" s="577"/>
      <c r="BS89" s="577"/>
      <c r="BT89" s="577"/>
      <c r="BU89" s="577"/>
      <c r="BV89" s="577"/>
      <c r="BW89" s="577"/>
      <c r="BX89" s="577"/>
      <c r="BY89" s="577"/>
      <c r="BZ89" s="577"/>
      <c r="CA89" s="577"/>
      <c r="CB89" s="577"/>
      <c r="CC89" s="577"/>
      <c r="CD89" s="577"/>
      <c r="CE89" s="577"/>
      <c r="CF89" s="577"/>
      <c r="CG89" s="577"/>
      <c r="CH89" s="577"/>
      <c r="CI89" s="54"/>
      <c r="CJ89" s="54"/>
      <c r="CK89" s="705"/>
      <c r="CL89" s="705"/>
      <c r="CM89" s="705"/>
      <c r="CN89" s="705"/>
      <c r="CO89" s="705"/>
      <c r="CP89" s="705"/>
      <c r="CQ89" s="705"/>
      <c r="CR89" s="705"/>
      <c r="CS89" s="705"/>
      <c r="CT89" s="705"/>
      <c r="CU89" s="705"/>
      <c r="CV89" s="705"/>
      <c r="CW89" s="705"/>
      <c r="CX89" s="705"/>
      <c r="CY89" s="705"/>
      <c r="CZ89" s="705"/>
      <c r="DA89" s="705"/>
      <c r="DB89" s="705"/>
      <c r="DC89" s="705"/>
    </row>
    <row r="90" spans="1:107" ht="13.5" customHeight="1">
      <c r="A90" s="537"/>
      <c r="AG90" s="538"/>
      <c r="AH90" s="538"/>
      <c r="AI90" s="538"/>
      <c r="AM90" s="538"/>
      <c r="AX90" s="1262"/>
      <c r="AY90" s="619"/>
      <c r="AZ90" s="1261"/>
      <c r="BA90" s="54"/>
      <c r="BB90" s="54"/>
      <c r="BC90" s="54"/>
      <c r="BD90" s="577"/>
      <c r="BE90" s="577"/>
      <c r="BF90" s="577"/>
      <c r="BG90" s="577"/>
      <c r="BH90" s="577"/>
      <c r="BI90" s="577"/>
      <c r="BJ90" s="577"/>
      <c r="BK90" s="577"/>
      <c r="BL90" s="577"/>
      <c r="BM90" s="577"/>
      <c r="BN90" s="577"/>
      <c r="BO90" s="577"/>
      <c r="BP90" s="577"/>
      <c r="BQ90" s="577"/>
      <c r="BR90" s="577"/>
      <c r="BS90" s="577"/>
      <c r="BT90" s="577"/>
      <c r="BU90" s="577"/>
      <c r="BV90" s="577"/>
      <c r="BW90" s="577"/>
      <c r="BX90" s="577"/>
      <c r="BY90" s="577"/>
      <c r="BZ90" s="577"/>
      <c r="CA90" s="577"/>
      <c r="CB90" s="577"/>
      <c r="CC90" s="577"/>
      <c r="CD90" s="577"/>
      <c r="CE90" s="577"/>
      <c r="CF90" s="577"/>
      <c r="CG90" s="577"/>
      <c r="CH90" s="577"/>
      <c r="CI90" s="54"/>
      <c r="CJ90" s="54"/>
      <c r="CK90" s="705"/>
      <c r="CL90" s="705"/>
      <c r="CM90" s="705"/>
      <c r="CN90" s="705"/>
      <c r="CO90" s="705"/>
      <c r="CP90" s="705"/>
      <c r="CQ90" s="705"/>
      <c r="CR90" s="705"/>
      <c r="CS90" s="705"/>
      <c r="CT90" s="705"/>
      <c r="CU90" s="705"/>
      <c r="CV90" s="705"/>
      <c r="CW90" s="705"/>
      <c r="CX90" s="705"/>
      <c r="CY90" s="705"/>
      <c r="CZ90" s="705"/>
      <c r="DA90" s="705"/>
      <c r="DB90" s="705"/>
      <c r="DC90" s="705"/>
    </row>
    <row r="91" spans="1:107" ht="14.1" customHeight="1">
      <c r="A91" s="537"/>
      <c r="B91" s="556"/>
      <c r="AG91" s="538"/>
      <c r="AH91" s="538"/>
      <c r="AI91" s="538"/>
      <c r="AM91" s="538"/>
      <c r="AX91" s="1264"/>
      <c r="AY91" s="619"/>
      <c r="BA91" s="54"/>
      <c r="CH91" s="619"/>
      <c r="CI91" s="619"/>
      <c r="CJ91" s="619"/>
    </row>
    <row r="92" spans="1:107" ht="14.1" customHeight="1">
      <c r="A92" s="537"/>
      <c r="AG92" s="538"/>
      <c r="AH92" s="538"/>
      <c r="AI92" s="538"/>
      <c r="AM92" s="538"/>
      <c r="AX92" s="651"/>
      <c r="AZ92" s="1263"/>
      <c r="BA92" s="54"/>
      <c r="CH92" s="619"/>
      <c r="CI92" s="619"/>
      <c r="CJ92" s="619"/>
    </row>
    <row r="93" spans="1:107" ht="14.1" customHeight="1">
      <c r="A93" s="537"/>
      <c r="AG93" s="538"/>
      <c r="AH93" s="538"/>
      <c r="AI93" s="538"/>
      <c r="AM93" s="538"/>
      <c r="AX93" s="651"/>
      <c r="AZ93" s="54"/>
      <c r="BA93" s="54"/>
      <c r="BF93" s="54"/>
      <c r="BG93" s="54"/>
      <c r="BH93" s="54"/>
      <c r="BI93" s="1265"/>
      <c r="BJ93" s="1265"/>
      <c r="BK93" s="1265"/>
      <c r="CI93" s="619"/>
      <c r="CJ93" s="619"/>
    </row>
    <row r="94" spans="1:107" ht="14.1" customHeight="1">
      <c r="A94" s="537"/>
      <c r="AG94" s="538"/>
      <c r="AH94" s="538"/>
      <c r="AI94" s="538"/>
      <c r="AM94" s="538"/>
      <c r="AX94" s="1254"/>
      <c r="BF94" s="54"/>
      <c r="BG94" s="54"/>
      <c r="BH94" s="54"/>
      <c r="BI94" s="1265"/>
      <c r="BJ94" s="1265"/>
      <c r="BK94" s="1265"/>
      <c r="CI94" s="54"/>
      <c r="CJ94" s="54"/>
    </row>
    <row r="95" spans="1:107" ht="14.1" customHeight="1">
      <c r="A95" s="537"/>
      <c r="AG95" s="538"/>
      <c r="AH95" s="538"/>
      <c r="AI95" s="538"/>
      <c r="AM95" s="538"/>
      <c r="AX95" s="651"/>
      <c r="BF95" s="54"/>
      <c r="BG95" s="54"/>
      <c r="BH95" s="54"/>
      <c r="BI95" s="1265"/>
      <c r="BJ95" s="1265"/>
      <c r="BK95" s="1265"/>
      <c r="BX95" s="54"/>
      <c r="BY95" s="54"/>
      <c r="BZ95" s="54"/>
      <c r="CA95" s="54"/>
      <c r="CB95" s="54"/>
      <c r="CC95" s="54"/>
      <c r="CD95" s="54"/>
      <c r="CE95" s="54"/>
      <c r="CF95" s="54"/>
      <c r="CG95" s="54"/>
      <c r="CH95" s="54"/>
      <c r="CI95" s="54"/>
      <c r="CJ95" s="54"/>
    </row>
    <row r="96" spans="1:107" ht="14.1" customHeight="1">
      <c r="A96" s="66"/>
      <c r="AG96" s="538"/>
      <c r="AH96" s="538"/>
      <c r="AI96" s="538"/>
      <c r="AM96" s="538"/>
      <c r="AX96" s="651"/>
      <c r="BF96" s="54"/>
      <c r="BG96" s="54"/>
      <c r="BH96" s="54"/>
      <c r="BI96" s="1265"/>
      <c r="BJ96" s="1265"/>
      <c r="BK96" s="1265"/>
      <c r="BX96" s="54"/>
      <c r="BY96" s="54"/>
      <c r="BZ96" s="54"/>
      <c r="CA96" s="54"/>
      <c r="CB96" s="54"/>
      <c r="CC96" s="54"/>
      <c r="CD96" s="54"/>
      <c r="CE96" s="54"/>
      <c r="CF96" s="54"/>
      <c r="CG96" s="54"/>
      <c r="CH96" s="54"/>
      <c r="CI96" s="54"/>
      <c r="CJ96" s="54"/>
    </row>
    <row r="97" spans="1:94" ht="14.1" customHeight="1">
      <c r="A97" s="66"/>
      <c r="AG97" s="538"/>
      <c r="AH97" s="538"/>
      <c r="AI97" s="538"/>
      <c r="AM97" s="538"/>
      <c r="AX97" s="1262"/>
      <c r="BX97" s="54"/>
      <c r="BY97" s="54"/>
      <c r="BZ97" s="54"/>
      <c r="CA97" s="54"/>
      <c r="CB97" s="54"/>
      <c r="CC97" s="54"/>
      <c r="CD97" s="54"/>
      <c r="CE97" s="54"/>
      <c r="CF97" s="54"/>
      <c r="CG97" s="54"/>
      <c r="CH97" s="54"/>
      <c r="CI97" s="54"/>
      <c r="CJ97" s="54"/>
    </row>
    <row r="98" spans="1:94" ht="14.1" customHeight="1">
      <c r="A98" s="537"/>
      <c r="AG98" s="538"/>
      <c r="AH98" s="538"/>
      <c r="AI98" s="538"/>
      <c r="AM98" s="538"/>
      <c r="AX98" s="1262"/>
      <c r="BX98" s="54"/>
      <c r="BY98" s="54"/>
      <c r="BZ98" s="54"/>
      <c r="CA98" s="54"/>
      <c r="CB98" s="54"/>
      <c r="CC98" s="54"/>
      <c r="CD98" s="54"/>
      <c r="CE98" s="54"/>
      <c r="CF98" s="54"/>
      <c r="CG98" s="54"/>
      <c r="CH98" s="54"/>
      <c r="CI98" s="54"/>
      <c r="CJ98" s="54"/>
    </row>
    <row r="99" spans="1:94" ht="14.1" customHeight="1">
      <c r="BA99" s="54"/>
      <c r="BX99" s="54"/>
      <c r="BY99" s="54"/>
      <c r="BZ99" s="54"/>
      <c r="CA99" s="54"/>
      <c r="CB99" s="54"/>
      <c r="CC99" s="54"/>
      <c r="CD99" s="54"/>
      <c r="CE99" s="54"/>
      <c r="CF99" s="54"/>
      <c r="CG99" s="54"/>
      <c r="CH99" s="54"/>
      <c r="CI99" s="54"/>
      <c r="CJ99" s="54"/>
    </row>
    <row r="100" spans="1:94" ht="14.1" customHeight="1">
      <c r="BM100" s="54"/>
      <c r="BX100" s="54"/>
      <c r="BY100" s="54"/>
      <c r="BZ100" s="54"/>
      <c r="CA100" s="54"/>
      <c r="CB100" s="54"/>
      <c r="CC100" s="54"/>
      <c r="CD100" s="54"/>
      <c r="CE100" s="54"/>
      <c r="CF100" s="54"/>
      <c r="CG100" s="54"/>
      <c r="CH100" s="54"/>
      <c r="CI100" s="54"/>
      <c r="CJ100" s="54"/>
    </row>
    <row r="101" spans="1:94" ht="14.1" customHeight="1">
      <c r="BY101" s="67"/>
    </row>
    <row r="102" spans="1:94" ht="14.1" customHeight="1">
      <c r="BY102" s="67"/>
    </row>
    <row r="103" spans="1:94" ht="14.1" customHeight="1">
      <c r="BY103" s="67"/>
    </row>
    <row r="104" spans="1:94" ht="14.1" customHeight="1">
      <c r="BY104" s="552"/>
      <c r="BZ104" s="67"/>
    </row>
    <row r="105" spans="1:94" ht="14.1" customHeight="1">
      <c r="BY105" s="67"/>
    </row>
    <row r="106" spans="1:94" ht="14.1" customHeight="1">
      <c r="BY106" s="67"/>
    </row>
    <row r="107" spans="1:94" ht="14.1" customHeight="1">
      <c r="BY107" s="67"/>
    </row>
    <row r="108" spans="1:94" ht="14.1" customHeight="1">
      <c r="BY108" s="67"/>
    </row>
    <row r="109" spans="1:94" ht="14.1" customHeight="1">
      <c r="BY109" s="552"/>
      <c r="BZ109" s="67"/>
      <c r="CN109" s="1248"/>
      <c r="CO109" s="1248"/>
      <c r="CP109" s="1248"/>
    </row>
    <row r="110" spans="1:94" ht="14.1" customHeight="1">
      <c r="BY110" s="67"/>
      <c r="CL110" s="1311"/>
      <c r="CM110" s="1311"/>
      <c r="CN110" s="1248"/>
      <c r="CO110" s="1248"/>
      <c r="CP110" s="1248"/>
    </row>
    <row r="111" spans="1:94" ht="14.1" customHeight="1">
      <c r="BY111" s="67"/>
      <c r="CK111" s="1252"/>
      <c r="CL111" s="1311"/>
      <c r="CM111" s="1311"/>
      <c r="CN111" s="1248"/>
      <c r="CO111" s="1248"/>
      <c r="CP111" s="1248"/>
    </row>
    <row r="112" spans="1:94" ht="14.1" customHeight="1">
      <c r="BY112" s="67"/>
    </row>
    <row r="113" spans="61:96" ht="14.1" customHeight="1">
      <c r="BY113" s="67"/>
    </row>
    <row r="114" spans="61:96">
      <c r="BX114" s="631"/>
      <c r="BY114" s="552"/>
      <c r="BZ114" s="67"/>
    </row>
    <row r="115" spans="61:96">
      <c r="BI115" s="1312"/>
      <c r="BJ115" s="1312"/>
      <c r="BK115" s="1312"/>
      <c r="BL115" s="631"/>
      <c r="BM115" s="67"/>
      <c r="BU115" s="830"/>
      <c r="BV115" s="830"/>
      <c r="BW115" s="830"/>
      <c r="BX115" s="631"/>
      <c r="BY115" s="67"/>
    </row>
    <row r="116" spans="61:96">
      <c r="BI116" s="1312"/>
      <c r="BJ116" s="1312"/>
      <c r="BK116" s="1312"/>
      <c r="BL116" s="631"/>
      <c r="BM116" s="67"/>
      <c r="BU116" s="830"/>
      <c r="BV116" s="830"/>
      <c r="BW116" s="830"/>
      <c r="BX116" s="631"/>
      <c r="BY116" s="67"/>
      <c r="CK116" s="552"/>
      <c r="CL116" s="552"/>
      <c r="CM116" s="552"/>
      <c r="CN116" s="552"/>
    </row>
    <row r="117" spans="61:96" ht="12" customHeight="1">
      <c r="BI117" s="1312"/>
      <c r="BJ117" s="1312"/>
      <c r="BK117" s="1312"/>
      <c r="BL117" s="631"/>
      <c r="BM117" s="67"/>
      <c r="BU117" s="830"/>
      <c r="BV117" s="830"/>
      <c r="BW117" s="830"/>
      <c r="BX117" s="631"/>
      <c r="BY117" s="67"/>
    </row>
    <row r="118" spans="61:96">
      <c r="BI118" s="1312"/>
      <c r="BJ118" s="1312"/>
      <c r="BK118" s="1312"/>
      <c r="BL118" s="631"/>
      <c r="BM118" s="67"/>
      <c r="BU118" s="830"/>
      <c r="BV118" s="830"/>
      <c r="BW118" s="830"/>
      <c r="BX118" s="631"/>
      <c r="BY118" s="67"/>
    </row>
    <row r="119" spans="61:96">
      <c r="BI119" s="1312"/>
      <c r="BJ119" s="1312"/>
      <c r="BK119" s="1312"/>
      <c r="BL119" s="631"/>
      <c r="BM119" s="552"/>
      <c r="BN119" s="67"/>
      <c r="BU119" s="830"/>
      <c r="BV119" s="830"/>
      <c r="BW119" s="830"/>
      <c r="BX119" s="631"/>
      <c r="BY119" s="552"/>
      <c r="BZ119" s="67"/>
    </row>
    <row r="120" spans="61:96" ht="13.5">
      <c r="BI120" s="1312"/>
      <c r="BJ120" s="1312"/>
      <c r="BK120" s="1312"/>
      <c r="BL120" s="631"/>
      <c r="BM120" s="67"/>
      <c r="BU120" s="830"/>
      <c r="BV120" s="830"/>
      <c r="BW120" s="830"/>
      <c r="BX120" s="631"/>
      <c r="BY120" s="67"/>
      <c r="CK120" s="1313"/>
      <c r="CL120" s="1314"/>
      <c r="CM120" s="1314"/>
      <c r="CN120" s="1247"/>
      <c r="CO120" s="1315"/>
      <c r="CP120" s="1315"/>
      <c r="CQ120" s="1315"/>
      <c r="CR120" s="1315"/>
    </row>
    <row r="121" spans="61:96" ht="13.5" customHeight="1">
      <c r="BI121" s="1312"/>
      <c r="BJ121" s="1312"/>
      <c r="BK121" s="1312"/>
      <c r="BL121" s="631"/>
      <c r="BM121" s="67"/>
      <c r="BU121" s="830"/>
      <c r="BV121" s="830"/>
      <c r="BW121" s="830"/>
      <c r="BX121" s="631"/>
      <c r="BY121" s="67"/>
      <c r="CK121" s="1313"/>
      <c r="CL121" s="1314"/>
      <c r="CM121" s="1314"/>
      <c r="CN121" s="1247"/>
      <c r="CO121" s="1315"/>
      <c r="CP121" s="1315"/>
      <c r="CQ121" s="1315"/>
      <c r="CR121" s="1315"/>
    </row>
    <row r="122" spans="61:96" ht="14.25" customHeight="1">
      <c r="BI122" s="1312"/>
      <c r="BJ122" s="1312"/>
      <c r="BK122" s="1312"/>
      <c r="BL122" s="631"/>
      <c r="BM122" s="67"/>
      <c r="BU122" s="830"/>
      <c r="BV122" s="830"/>
      <c r="BW122" s="830"/>
      <c r="BX122" s="631"/>
      <c r="BY122" s="67"/>
    </row>
    <row r="123" spans="61:96" ht="13.5" customHeight="1">
      <c r="BI123" s="1312"/>
      <c r="BJ123" s="1312"/>
      <c r="BK123" s="1312"/>
      <c r="BL123" s="631"/>
      <c r="BM123" s="67"/>
      <c r="BU123" s="830"/>
      <c r="BV123" s="830"/>
      <c r="BW123" s="830"/>
      <c r="BX123" s="631"/>
      <c r="BY123" s="67"/>
    </row>
    <row r="124" spans="61:96" ht="13.5" customHeight="1"/>
    <row r="125" spans="61:96" ht="13.5" customHeight="1"/>
    <row r="127" spans="61:96" ht="13.5" customHeight="1"/>
    <row r="134" spans="33:51" ht="13.5" customHeight="1"/>
    <row r="137" spans="33:51">
      <c r="AG137" s="538"/>
      <c r="AH137" s="538"/>
      <c r="AI137" s="538"/>
    </row>
    <row r="138" spans="33:51" ht="13.5" customHeight="1">
      <c r="AG138" s="538"/>
      <c r="AH138" s="538"/>
      <c r="AI138" s="538"/>
      <c r="AR138" s="1252"/>
      <c r="AS138" s="1252"/>
      <c r="AT138" s="1252"/>
      <c r="AU138" s="1252"/>
      <c r="AW138" s="1252"/>
      <c r="AX138" s="1252"/>
    </row>
    <row r="139" spans="33:51" ht="13.5" customHeight="1">
      <c r="AG139" s="538"/>
      <c r="AH139" s="538"/>
      <c r="AI139" s="538"/>
      <c r="AR139" s="1252"/>
      <c r="AS139" s="1252"/>
      <c r="AT139" s="1252"/>
      <c r="AU139" s="1252"/>
      <c r="AV139" s="1252"/>
      <c r="AW139" s="1252"/>
      <c r="AX139" s="1252"/>
    </row>
    <row r="140" spans="33:51">
      <c r="AG140" s="538"/>
      <c r="AH140" s="538"/>
      <c r="AI140" s="538"/>
      <c r="AR140" s="1252"/>
      <c r="AS140" s="1252"/>
      <c r="AT140" s="1252"/>
      <c r="AU140" s="1252"/>
      <c r="AV140" s="1252"/>
      <c r="AW140" s="1252"/>
      <c r="AX140" s="1252"/>
    </row>
    <row r="141" spans="33:51">
      <c r="AG141" s="538"/>
      <c r="AH141" s="538"/>
      <c r="AI141" s="538"/>
      <c r="AR141" s="1316"/>
      <c r="AS141" s="1316"/>
      <c r="AT141" s="1316"/>
      <c r="AU141" s="1316"/>
      <c r="AV141" s="1252"/>
      <c r="AW141" s="1316"/>
      <c r="AX141" s="1316"/>
    </row>
    <row r="142" spans="33:51">
      <c r="AG142" s="538"/>
      <c r="AH142" s="538"/>
      <c r="AI142" s="538"/>
      <c r="AR142" s="1316"/>
      <c r="AS142" s="1316"/>
      <c r="AT142" s="1316"/>
      <c r="AU142" s="1316"/>
      <c r="AV142" s="1316"/>
      <c r="AW142" s="1316"/>
      <c r="AX142" s="1316"/>
    </row>
    <row r="143" spans="33:51">
      <c r="AG143" s="538"/>
      <c r="AH143" s="538"/>
      <c r="AI143" s="538"/>
      <c r="AR143" s="1316"/>
      <c r="AS143" s="1316"/>
      <c r="AT143" s="1316"/>
      <c r="AU143" s="1316"/>
      <c r="AV143" s="1316"/>
      <c r="AW143" s="1316"/>
      <c r="AX143" s="1316"/>
      <c r="AY143" s="1317"/>
    </row>
    <row r="144" spans="33:51">
      <c r="AG144" s="538"/>
      <c r="AH144" s="538"/>
      <c r="AI144" s="538"/>
      <c r="AR144" s="1316"/>
      <c r="AS144" s="1316"/>
      <c r="AT144" s="1316"/>
      <c r="AU144" s="1316"/>
      <c r="AV144" s="1316"/>
      <c r="AW144" s="1316"/>
      <c r="AX144" s="1316"/>
      <c r="AY144" s="1317"/>
    </row>
    <row r="145" spans="33:85">
      <c r="AG145" s="538"/>
      <c r="AH145" s="538"/>
      <c r="AI145" s="538"/>
      <c r="AV145" s="1316"/>
      <c r="AY145" s="1317"/>
      <c r="AZ145" s="1317"/>
      <c r="BA145" s="1317"/>
      <c r="BB145" s="1317"/>
      <c r="BD145" s="1318"/>
      <c r="BE145" s="1318"/>
      <c r="BF145" s="1319"/>
      <c r="BG145" s="1319"/>
      <c r="BH145" s="137"/>
      <c r="BI145" s="54"/>
      <c r="BJ145" s="54"/>
      <c r="BK145" s="54"/>
      <c r="BL145" s="54"/>
      <c r="BV145" s="552"/>
    </row>
    <row r="146" spans="33:85">
      <c r="AG146" s="538"/>
      <c r="AH146" s="538"/>
      <c r="AI146" s="538"/>
      <c r="AY146" s="1317"/>
      <c r="AZ146" s="1317"/>
      <c r="BA146" s="1317"/>
      <c r="BB146" s="1317"/>
      <c r="BC146" s="1317"/>
      <c r="BD146" s="1318"/>
      <c r="BE146" s="1318"/>
      <c r="BF146" s="1319"/>
      <c r="BG146" s="1319"/>
      <c r="BH146" s="137"/>
      <c r="BI146" s="54"/>
      <c r="BJ146" s="54"/>
      <c r="BK146" s="54"/>
      <c r="BL146" s="54"/>
      <c r="BV146" s="552"/>
    </row>
    <row r="147" spans="33:85">
      <c r="AG147" s="538"/>
      <c r="AH147" s="538"/>
      <c r="AI147" s="538"/>
      <c r="AZ147" s="1317"/>
      <c r="BA147" s="1317"/>
      <c r="BV147" s="552"/>
    </row>
    <row r="148" spans="33:85">
      <c r="AG148" s="538"/>
      <c r="AH148" s="538"/>
      <c r="AI148" s="538"/>
      <c r="AZ148" s="1317"/>
      <c r="BA148" s="1317"/>
      <c r="BV148" s="552"/>
      <c r="CE148" s="1252"/>
      <c r="CF148" s="1252"/>
      <c r="CG148" s="1252"/>
    </row>
    <row r="149" spans="33:85" ht="13.5">
      <c r="AG149" s="538"/>
      <c r="AH149" s="538"/>
      <c r="AI149" s="538"/>
      <c r="BC149" s="1320"/>
      <c r="BD149" s="1320"/>
      <c r="BE149" s="1320"/>
      <c r="BF149" s="1321"/>
      <c r="BG149" s="1321"/>
      <c r="BH149" s="137"/>
      <c r="BI149" s="54"/>
      <c r="BJ149" s="54"/>
      <c r="BK149" s="54"/>
      <c r="BL149" s="54"/>
      <c r="BV149" s="552"/>
      <c r="CE149" s="1247"/>
      <c r="CF149" s="1247"/>
      <c r="CG149" s="1247"/>
    </row>
    <row r="150" spans="33:85">
      <c r="AG150" s="538"/>
      <c r="AH150" s="538"/>
      <c r="AI150" s="538"/>
      <c r="BC150" s="1320"/>
      <c r="BD150" s="1320"/>
      <c r="BE150" s="1320"/>
      <c r="BF150" s="1321"/>
      <c r="BG150" s="1321"/>
      <c r="BH150" s="137"/>
      <c r="BI150" s="54"/>
      <c r="BJ150" s="54"/>
      <c r="BK150" s="54"/>
      <c r="BL150" s="54"/>
      <c r="BV150" s="552"/>
    </row>
    <row r="151" spans="33:85">
      <c r="AG151" s="538"/>
      <c r="AH151" s="538"/>
      <c r="AI151" s="538"/>
      <c r="BC151" s="1320"/>
      <c r="BD151" s="1320"/>
      <c r="BE151" s="1320"/>
      <c r="BF151" s="1321"/>
      <c r="BG151" s="1321"/>
      <c r="BH151" s="137"/>
      <c r="BI151" s="54"/>
      <c r="BJ151" s="54"/>
      <c r="BK151" s="54"/>
      <c r="BL151" s="54"/>
      <c r="BV151" s="552"/>
    </row>
    <row r="152" spans="33:85" ht="13.5">
      <c r="AG152" s="538"/>
      <c r="AH152" s="538"/>
      <c r="AI152" s="538"/>
      <c r="BC152" s="1320"/>
      <c r="BD152" s="1320"/>
      <c r="BE152" s="1320"/>
      <c r="BF152" s="1321"/>
      <c r="BG152" s="1321"/>
      <c r="BH152" s="137"/>
      <c r="BI152" s="54"/>
      <c r="BJ152" s="54"/>
      <c r="BK152" s="54"/>
      <c r="BL152" s="54"/>
      <c r="BV152" s="1322"/>
    </row>
    <row r="153" spans="33:85" ht="13.5">
      <c r="AG153" s="538"/>
      <c r="AH153" s="538"/>
      <c r="AI153" s="538"/>
      <c r="BC153" s="1088"/>
      <c r="BD153" s="1316"/>
      <c r="BE153" s="1316"/>
      <c r="BF153" s="1323"/>
      <c r="BG153" s="1323"/>
      <c r="BH153" s="137"/>
      <c r="BI153" s="54"/>
      <c r="BJ153" s="54"/>
      <c r="BK153" s="54"/>
      <c r="BL153" s="54"/>
      <c r="BV153" s="1322"/>
    </row>
    <row r="154" spans="33:85">
      <c r="AG154" s="538"/>
      <c r="AH154" s="538"/>
      <c r="AI154" s="538"/>
      <c r="BC154" s="1316"/>
      <c r="BD154" s="1316"/>
      <c r="BE154" s="1316"/>
      <c r="BF154" s="1323"/>
      <c r="BG154" s="1323"/>
      <c r="BH154" s="137"/>
      <c r="BI154" s="54"/>
      <c r="BJ154" s="54"/>
      <c r="BK154" s="54"/>
      <c r="BL154" s="54"/>
    </row>
    <row r="155" spans="33:85">
      <c r="AG155" s="538"/>
      <c r="AH155" s="538"/>
      <c r="AI155" s="538"/>
      <c r="BF155" s="54"/>
      <c r="BG155" s="54"/>
      <c r="BH155" s="54"/>
      <c r="BI155" s="54"/>
      <c r="BJ155" s="54"/>
      <c r="BK155" s="54"/>
      <c r="BL155" s="54"/>
    </row>
    <row r="156" spans="33:85">
      <c r="BF156" s="1607"/>
      <c r="BG156" s="1607"/>
      <c r="BH156" s="1607"/>
      <c r="BI156" s="54"/>
      <c r="BJ156" s="54"/>
      <c r="BK156" s="54"/>
      <c r="BL156" s="54"/>
    </row>
    <row r="158" spans="33:85">
      <c r="BM158" s="1252"/>
      <c r="BN158" s="1252"/>
      <c r="BO158" s="1252"/>
      <c r="BP158" s="1252"/>
      <c r="BQ158" s="1252"/>
      <c r="BR158" s="1324"/>
      <c r="BS158" s="1324"/>
      <c r="BT158" s="1324"/>
      <c r="BU158" s="1324"/>
      <c r="BV158" s="1325"/>
      <c r="BW158" s="1325"/>
    </row>
    <row r="159" spans="33:85">
      <c r="BM159" s="1252"/>
      <c r="BN159" s="1252"/>
      <c r="BO159" s="1252"/>
      <c r="BP159" s="1252"/>
      <c r="BQ159" s="1252"/>
      <c r="BR159" s="1324"/>
      <c r="BS159" s="1324"/>
      <c r="BT159" s="1324"/>
      <c r="BU159" s="1324"/>
      <c r="BV159" s="1325"/>
      <c r="BW159" s="1325"/>
    </row>
    <row r="160" spans="33:85">
      <c r="BM160" s="1252"/>
      <c r="BN160" s="1252"/>
      <c r="BO160" s="1252"/>
      <c r="BP160" s="1252"/>
      <c r="BQ160" s="1252"/>
      <c r="BR160" s="1326"/>
      <c r="BS160" s="1326"/>
      <c r="BT160" s="1326"/>
      <c r="BU160" s="1326"/>
      <c r="BV160" s="1325"/>
      <c r="BW160" s="1325"/>
    </row>
    <row r="164" spans="65:75">
      <c r="BM164" s="1252"/>
      <c r="BN164" s="1252"/>
      <c r="BO164" s="1252"/>
      <c r="BP164" s="1252"/>
      <c r="BQ164" s="1252"/>
      <c r="BR164" s="1326"/>
      <c r="BS164" s="1326"/>
      <c r="BT164" s="1326"/>
      <c r="BU164" s="1326"/>
      <c r="BV164" s="1325"/>
      <c r="BW164" s="1325"/>
    </row>
    <row r="166" spans="65:75">
      <c r="BM166" s="1252"/>
      <c r="BN166" s="1252"/>
      <c r="BO166" s="1252"/>
      <c r="BP166" s="1252"/>
      <c r="BQ166" s="1252"/>
      <c r="BR166" s="1326"/>
      <c r="BS166" s="1326"/>
      <c r="BT166" s="1326"/>
      <c r="BU166" s="1326"/>
      <c r="BV166" s="1325"/>
      <c r="BW166" s="1325"/>
    </row>
    <row r="167" spans="65:75">
      <c r="BM167" s="1252"/>
      <c r="BN167" s="1252"/>
      <c r="BO167" s="1252"/>
      <c r="BP167" s="1252"/>
      <c r="BQ167" s="1252"/>
      <c r="BR167" s="1324"/>
      <c r="BS167" s="1324"/>
      <c r="BT167" s="1324"/>
      <c r="BU167" s="1324"/>
      <c r="BV167" s="1325"/>
      <c r="BW167" s="1325"/>
    </row>
  </sheetData>
  <sheetProtection algorithmName="SHA-512" hashValue="Yi/PBWTUkYee8sEfXPZKYaEY2SEz3CKtgxmtXNYB4TJcJafxevLV+9XH4jRZyKqugJbWJ/eQijU2pgiseXm0Jg==" saltValue="BJ6sdXi9fkrhL2+LokqUSA==" spinCount="100000" sheet="1" formatCells="0"/>
  <mergeCells count="351">
    <mergeCell ref="A1:AX1"/>
    <mergeCell ref="A2:AK2"/>
    <mergeCell ref="AL2:AX2"/>
    <mergeCell ref="A4:B4"/>
    <mergeCell ref="C4:AI4"/>
    <mergeCell ref="A5:B5"/>
    <mergeCell ref="C5:AA5"/>
    <mergeCell ref="AB5:AJ5"/>
    <mergeCell ref="AK5:AL5"/>
    <mergeCell ref="AM5:AR5"/>
    <mergeCell ref="BA7:BB7"/>
    <mergeCell ref="BC7:CI7"/>
    <mergeCell ref="Y8:AH8"/>
    <mergeCell ref="AI8:AN8"/>
    <mergeCell ref="BA8:BB8"/>
    <mergeCell ref="BC8:CI8"/>
    <mergeCell ref="BA5:BF5"/>
    <mergeCell ref="C6:H8"/>
    <mergeCell ref="I6:AT6"/>
    <mergeCell ref="BA6:BB6"/>
    <mergeCell ref="BC6:CI6"/>
    <mergeCell ref="I7:N8"/>
    <mergeCell ref="O7:X8"/>
    <mergeCell ref="Y7:AH7"/>
    <mergeCell ref="AI7:AN7"/>
    <mergeCell ref="AO7:AT8"/>
    <mergeCell ref="BC9:CI9"/>
    <mergeCell ref="BA10:BB10"/>
    <mergeCell ref="BC10:CI10"/>
    <mergeCell ref="U9:X10"/>
    <mergeCell ref="Y9:AA10"/>
    <mergeCell ref="AB9:AD10"/>
    <mergeCell ref="AE9:AH10"/>
    <mergeCell ref="AI9:AK10"/>
    <mergeCell ref="AL9:AN10"/>
    <mergeCell ref="C11:E12"/>
    <mergeCell ref="F11:H12"/>
    <mergeCell ref="I11:K12"/>
    <mergeCell ref="L11:N12"/>
    <mergeCell ref="O11:Q12"/>
    <mergeCell ref="R11:T12"/>
    <mergeCell ref="AO9:AQ10"/>
    <mergeCell ref="AR9:AT10"/>
    <mergeCell ref="BA9:BB9"/>
    <mergeCell ref="C9:E10"/>
    <mergeCell ref="F9:H10"/>
    <mergeCell ref="I9:K10"/>
    <mergeCell ref="L9:N10"/>
    <mergeCell ref="O9:Q10"/>
    <mergeCell ref="R9:T10"/>
    <mergeCell ref="AO11:AQ12"/>
    <mergeCell ref="AR11:AT12"/>
    <mergeCell ref="BA11:BB11"/>
    <mergeCell ref="BC11:CI12"/>
    <mergeCell ref="AM13:AW14"/>
    <mergeCell ref="BA13:BB13"/>
    <mergeCell ref="BC13:CI15"/>
    <mergeCell ref="U11:X12"/>
    <mergeCell ref="Y11:AA12"/>
    <mergeCell ref="AB11:AD12"/>
    <mergeCell ref="AE11:AH12"/>
    <mergeCell ref="AI11:AK12"/>
    <mergeCell ref="AL11:AN12"/>
    <mergeCell ref="CP13:DW14"/>
    <mergeCell ref="C14:K14"/>
    <mergeCell ref="L14:Q14"/>
    <mergeCell ref="R14:T16"/>
    <mergeCell ref="X14:Z16"/>
    <mergeCell ref="C15:E16"/>
    <mergeCell ref="F15:H16"/>
    <mergeCell ref="I15:K16"/>
    <mergeCell ref="L15:N16"/>
    <mergeCell ref="O15:Q16"/>
    <mergeCell ref="R17:T18"/>
    <mergeCell ref="U17:W18"/>
    <mergeCell ref="X17:Z18"/>
    <mergeCell ref="BA18:BB18"/>
    <mergeCell ref="BC18:CI18"/>
    <mergeCell ref="A20:B20"/>
    <mergeCell ref="C20:AJ20"/>
    <mergeCell ref="AM20:AW21"/>
    <mergeCell ref="D21:S21"/>
    <mergeCell ref="AL15:AL17"/>
    <mergeCell ref="AM15:AW19"/>
    <mergeCell ref="U16:W16"/>
    <mergeCell ref="BA16:BB16"/>
    <mergeCell ref="BC16:CI17"/>
    <mergeCell ref="C17:E18"/>
    <mergeCell ref="F17:H18"/>
    <mergeCell ref="I17:K18"/>
    <mergeCell ref="L17:N18"/>
    <mergeCell ref="O17:Q18"/>
    <mergeCell ref="BA30:BJ31"/>
    <mergeCell ref="BM30:BV31"/>
    <mergeCell ref="E31:H31"/>
    <mergeCell ref="I31:L31"/>
    <mergeCell ref="M31:P31"/>
    <mergeCell ref="Q31:T31"/>
    <mergeCell ref="U31:X31"/>
    <mergeCell ref="E22:Q22"/>
    <mergeCell ref="S22:T22"/>
    <mergeCell ref="AL22:AW22"/>
    <mergeCell ref="E23:Q23"/>
    <mergeCell ref="S23:T23"/>
    <mergeCell ref="AM23:AW28"/>
    <mergeCell ref="E24:Q24"/>
    <mergeCell ref="S24:T24"/>
    <mergeCell ref="Y31:AB31"/>
    <mergeCell ref="E32:G32"/>
    <mergeCell ref="I32:K32"/>
    <mergeCell ref="M32:O32"/>
    <mergeCell ref="Q32:S32"/>
    <mergeCell ref="U32:W32"/>
    <mergeCell ref="Y32:AA32"/>
    <mergeCell ref="D29:AJ29"/>
    <mergeCell ref="AM29:AW31"/>
    <mergeCell ref="C30:Y30"/>
    <mergeCell ref="BT32:BV33"/>
    <mergeCell ref="D34:AJ34"/>
    <mergeCell ref="AM34:AW35"/>
    <mergeCell ref="BA34:BD35"/>
    <mergeCell ref="BE34:BG35"/>
    <mergeCell ref="BH34:BJ35"/>
    <mergeCell ref="BM34:BP35"/>
    <mergeCell ref="BQ34:BS35"/>
    <mergeCell ref="BT34:BV35"/>
    <mergeCell ref="AM32:AW33"/>
    <mergeCell ref="BA32:BD33"/>
    <mergeCell ref="BE32:BG33"/>
    <mergeCell ref="BH32:BJ33"/>
    <mergeCell ref="BM32:BP33"/>
    <mergeCell ref="BQ32:BS33"/>
    <mergeCell ref="BQ36:BS37"/>
    <mergeCell ref="BT36:BV37"/>
    <mergeCell ref="D37:E38"/>
    <mergeCell ref="F37:K38"/>
    <mergeCell ref="L37:AD38"/>
    <mergeCell ref="AE37:AH38"/>
    <mergeCell ref="AN37:AW43"/>
    <mergeCell ref="BA38:BJ39"/>
    <mergeCell ref="BM38:BV39"/>
    <mergeCell ref="D39:E62"/>
    <mergeCell ref="D36:M36"/>
    <mergeCell ref="AN36:AW36"/>
    <mergeCell ref="BA36:BD37"/>
    <mergeCell ref="BE36:BG37"/>
    <mergeCell ref="BH36:BJ37"/>
    <mergeCell ref="BM36:BP37"/>
    <mergeCell ref="F39:G54"/>
    <mergeCell ref="H39:K40"/>
    <mergeCell ref="N39:O40"/>
    <mergeCell ref="P39:Q40"/>
    <mergeCell ref="R39:R40"/>
    <mergeCell ref="S39:S40"/>
    <mergeCell ref="H43:K44"/>
    <mergeCell ref="L43:M43"/>
    <mergeCell ref="N43:O44"/>
    <mergeCell ref="P43:Q44"/>
    <mergeCell ref="H41:K42"/>
    <mergeCell ref="L41:M41"/>
    <mergeCell ref="N41:O42"/>
    <mergeCell ref="P41:Q42"/>
    <mergeCell ref="R41:R42"/>
    <mergeCell ref="S41:S42"/>
    <mergeCell ref="T41:U42"/>
    <mergeCell ref="T39:U40"/>
    <mergeCell ref="V39:Z40"/>
    <mergeCell ref="V41:Z42"/>
    <mergeCell ref="BE41:BG41"/>
    <mergeCell ref="BM41:BP41"/>
    <mergeCell ref="BQ41:BS41"/>
    <mergeCell ref="L42:M42"/>
    <mergeCell ref="BA42:BD42"/>
    <mergeCell ref="BE42:BG42"/>
    <mergeCell ref="BM42:BP42"/>
    <mergeCell ref="BQ42:BS42"/>
    <mergeCell ref="BE40:BJ40"/>
    <mergeCell ref="BM40:BP40"/>
    <mergeCell ref="BQ40:BV40"/>
    <mergeCell ref="AA39:AC40"/>
    <mergeCell ref="AD39:AD40"/>
    <mergeCell ref="AE39:AH52"/>
    <mergeCell ref="BA40:BD40"/>
    <mergeCell ref="AA41:AC42"/>
    <mergeCell ref="AD41:AD42"/>
    <mergeCell ref="BA41:BD41"/>
    <mergeCell ref="BQ43:BS43"/>
    <mergeCell ref="L44:M44"/>
    <mergeCell ref="AN44:AW44"/>
    <mergeCell ref="BA44:BD44"/>
    <mergeCell ref="BE44:BG44"/>
    <mergeCell ref="BM44:BP44"/>
    <mergeCell ref="BQ44:BS44"/>
    <mergeCell ref="R43:R44"/>
    <mergeCell ref="S43:S44"/>
    <mergeCell ref="T43:U44"/>
    <mergeCell ref="V43:Z44"/>
    <mergeCell ref="AA43:AC44"/>
    <mergeCell ref="AD43:AD44"/>
    <mergeCell ref="H45:K46"/>
    <mergeCell ref="N45:O46"/>
    <mergeCell ref="P45:Q46"/>
    <mergeCell ref="R45:R46"/>
    <mergeCell ref="S45:S46"/>
    <mergeCell ref="T45:U46"/>
    <mergeCell ref="BA43:BD43"/>
    <mergeCell ref="BE43:BG43"/>
    <mergeCell ref="BM43:BP43"/>
    <mergeCell ref="BM45:BP45"/>
    <mergeCell ref="BQ45:BS45"/>
    <mergeCell ref="BA46:BD46"/>
    <mergeCell ref="BE46:BG46"/>
    <mergeCell ref="BM46:BP46"/>
    <mergeCell ref="BQ46:BS46"/>
    <mergeCell ref="V45:Z46"/>
    <mergeCell ref="AA45:AC46"/>
    <mergeCell ref="AD45:AD46"/>
    <mergeCell ref="AN45:AW47"/>
    <mergeCell ref="BA45:BD45"/>
    <mergeCell ref="BE45:BG45"/>
    <mergeCell ref="V47:Z48"/>
    <mergeCell ref="AA47:AC48"/>
    <mergeCell ref="AD47:AD48"/>
    <mergeCell ref="BA47:BD47"/>
    <mergeCell ref="BE47:BG47"/>
    <mergeCell ref="BM47:BP47"/>
    <mergeCell ref="BQ47:BS47"/>
    <mergeCell ref="AL48:AW48"/>
    <mergeCell ref="BA48:BD48"/>
    <mergeCell ref="BE48:BG48"/>
    <mergeCell ref="BM48:BP48"/>
    <mergeCell ref="BQ48:BS48"/>
    <mergeCell ref="H47:K48"/>
    <mergeCell ref="N47:O48"/>
    <mergeCell ref="P47:Q48"/>
    <mergeCell ref="R47:R48"/>
    <mergeCell ref="S47:S48"/>
    <mergeCell ref="T47:U48"/>
    <mergeCell ref="H51:K52"/>
    <mergeCell ref="N51:O52"/>
    <mergeCell ref="P51:Q52"/>
    <mergeCell ref="R51:R52"/>
    <mergeCell ref="S51:S52"/>
    <mergeCell ref="T51:U52"/>
    <mergeCell ref="BM49:BP49"/>
    <mergeCell ref="BQ49:BS49"/>
    <mergeCell ref="BA50:BD50"/>
    <mergeCell ref="BE50:BG50"/>
    <mergeCell ref="BM50:BP50"/>
    <mergeCell ref="BQ50:BS50"/>
    <mergeCell ref="V49:Z50"/>
    <mergeCell ref="AA49:AC50"/>
    <mergeCell ref="AD49:AD50"/>
    <mergeCell ref="AN49:AW50"/>
    <mergeCell ref="BA49:BD49"/>
    <mergeCell ref="BE49:BG49"/>
    <mergeCell ref="H49:K50"/>
    <mergeCell ref="N49:O50"/>
    <mergeCell ref="P49:Q50"/>
    <mergeCell ref="R49:R50"/>
    <mergeCell ref="S49:S50"/>
    <mergeCell ref="T49:U50"/>
    <mergeCell ref="V53:Z54"/>
    <mergeCell ref="AA53:AC54"/>
    <mergeCell ref="BM51:BP51"/>
    <mergeCell ref="BQ51:BS51"/>
    <mergeCell ref="BA52:BD52"/>
    <mergeCell ref="BE52:BG52"/>
    <mergeCell ref="BM52:BP52"/>
    <mergeCell ref="BQ52:BS52"/>
    <mergeCell ref="V51:Z52"/>
    <mergeCell ref="AA51:AC52"/>
    <mergeCell ref="AD51:AD52"/>
    <mergeCell ref="AN51:AW52"/>
    <mergeCell ref="BA51:BD51"/>
    <mergeCell ref="BE51:BG51"/>
    <mergeCell ref="BQ53:BS53"/>
    <mergeCell ref="BA54:BD54"/>
    <mergeCell ref="BE54:BG54"/>
    <mergeCell ref="BM54:BP54"/>
    <mergeCell ref="BQ54:BS54"/>
    <mergeCell ref="F55:K60"/>
    <mergeCell ref="L55:M56"/>
    <mergeCell ref="N55:T56"/>
    <mergeCell ref="U55:Z56"/>
    <mergeCell ref="AA55:AC56"/>
    <mergeCell ref="AD53:AD54"/>
    <mergeCell ref="AE53:AH54"/>
    <mergeCell ref="AN53:AW55"/>
    <mergeCell ref="BA53:BD53"/>
    <mergeCell ref="BE53:BG53"/>
    <mergeCell ref="BM53:BP53"/>
    <mergeCell ref="AD55:AD56"/>
    <mergeCell ref="AE55:AH60"/>
    <mergeCell ref="BA55:BD55"/>
    <mergeCell ref="BE55:BG55"/>
    <mergeCell ref="H53:K54"/>
    <mergeCell ref="N53:O54"/>
    <mergeCell ref="P53:Q54"/>
    <mergeCell ref="R53:U54"/>
    <mergeCell ref="BM55:BP55"/>
    <mergeCell ref="BQ55:BS55"/>
    <mergeCell ref="AN56:AW58"/>
    <mergeCell ref="BA56:BD56"/>
    <mergeCell ref="BE56:BG56"/>
    <mergeCell ref="BM56:BP56"/>
    <mergeCell ref="BQ56:BS56"/>
    <mergeCell ref="BE57:BG57"/>
    <mergeCell ref="BM57:BP57"/>
    <mergeCell ref="BQ57:BS57"/>
    <mergeCell ref="L59:M60"/>
    <mergeCell ref="N59:T60"/>
    <mergeCell ref="U59:Z60"/>
    <mergeCell ref="AA59:AC60"/>
    <mergeCell ref="AD59:AD60"/>
    <mergeCell ref="AM59:AW62"/>
    <mergeCell ref="BA59:BD59"/>
    <mergeCell ref="L57:M58"/>
    <mergeCell ref="N57:T58"/>
    <mergeCell ref="U57:Z58"/>
    <mergeCell ref="AA57:AC58"/>
    <mergeCell ref="AD57:AD58"/>
    <mergeCell ref="BA57:BD57"/>
    <mergeCell ref="BA58:BD58"/>
    <mergeCell ref="BE59:BG59"/>
    <mergeCell ref="BM59:BP59"/>
    <mergeCell ref="BQ59:BS59"/>
    <mergeCell ref="BA60:BD60"/>
    <mergeCell ref="BE60:BG60"/>
    <mergeCell ref="BM60:BP60"/>
    <mergeCell ref="BQ60:BS60"/>
    <mergeCell ref="BE58:BG58"/>
    <mergeCell ref="BM58:BP58"/>
    <mergeCell ref="BQ58:BS58"/>
    <mergeCell ref="D66:AJ66"/>
    <mergeCell ref="AM66:AW66"/>
    <mergeCell ref="AM67:AW71"/>
    <mergeCell ref="D68:AF69"/>
    <mergeCell ref="BF156:BH156"/>
    <mergeCell ref="BE61:BG61"/>
    <mergeCell ref="BM61:BP61"/>
    <mergeCell ref="BQ61:BS61"/>
    <mergeCell ref="AM63:AW64"/>
    <mergeCell ref="D64:AJ64"/>
    <mergeCell ref="AM65:AW65"/>
    <mergeCell ref="F61:K62"/>
    <mergeCell ref="L61:U62"/>
    <mergeCell ref="V61:Z62"/>
    <mergeCell ref="AA61:AC62"/>
    <mergeCell ref="AD61:AD62"/>
    <mergeCell ref="BA61:BD61"/>
  </mergeCells>
  <phoneticPr fontId="4"/>
  <conditionalFormatting sqref="C11 F11 I11 L11 O11 R11 C17 F17 I17 O17">
    <cfRule type="containsBlanks" dxfId="451" priority="5">
      <formula>LEN(TRIM(C11))=0</formula>
    </cfRule>
  </conditionalFormatting>
  <conditionalFormatting sqref="E32 M32">
    <cfRule type="containsBlanks" dxfId="450" priority="11">
      <formula>LEN(TRIM(E32))=0</formula>
    </cfRule>
  </conditionalFormatting>
  <conditionalFormatting sqref="I32">
    <cfRule type="containsBlanks" dxfId="449" priority="10">
      <formula>LEN(TRIM(I32))=0</formula>
    </cfRule>
  </conditionalFormatting>
  <conditionalFormatting sqref="L17">
    <cfRule type="containsBlanks" dxfId="448" priority="3">
      <formula>LEN(TRIM(L17))=0</formula>
    </cfRule>
  </conditionalFormatting>
  <conditionalFormatting sqref="P39 P41 P45 P47 P49">
    <cfRule type="containsBlanks" dxfId="447" priority="12">
      <formula>LEN(TRIM(P39))=0</formula>
    </cfRule>
  </conditionalFormatting>
  <conditionalFormatting sqref="Q32">
    <cfRule type="containsBlanks" dxfId="446" priority="9">
      <formula>LEN(TRIM(Q32))=0</formula>
    </cfRule>
  </conditionalFormatting>
  <conditionalFormatting sqref="U32">
    <cfRule type="containsBlanks" dxfId="445" priority="8">
      <formula>LEN(TRIM(U32))=0</formula>
    </cfRule>
  </conditionalFormatting>
  <conditionalFormatting sqref="Y11">
    <cfRule type="containsBlanks" dxfId="444" priority="2">
      <formula>LEN(TRIM(Y11))=0</formula>
    </cfRule>
  </conditionalFormatting>
  <conditionalFormatting sqref="Y32">
    <cfRule type="containsBlanks" dxfId="443" priority="7">
      <formula>LEN(TRIM(Y32))=0</formula>
    </cfRule>
  </conditionalFormatting>
  <conditionalFormatting sqref="AB11">
    <cfRule type="containsBlanks" dxfId="442" priority="1">
      <formula>LEN(TRIM(AB11))=0</formula>
    </cfRule>
  </conditionalFormatting>
  <conditionalFormatting sqref="AI11 AL11">
    <cfRule type="containsBlanks" dxfId="441" priority="4">
      <formula>LEN(TRIM(AI11))=0</formula>
    </cfRule>
  </conditionalFormatting>
  <conditionalFormatting sqref="AK5">
    <cfRule type="containsBlanks" dxfId="440" priority="13">
      <formula>LEN(TRIM(AK5))=0</formula>
    </cfRule>
  </conditionalFormatting>
  <conditionalFormatting sqref="AO11 AR11">
    <cfRule type="containsBlanks" dxfId="439" priority="6">
      <formula>LEN(TRIM(AO11))=0</formula>
    </cfRule>
  </conditionalFormatting>
  <dataValidations count="2">
    <dataValidation imeMode="off" allowBlank="1" showInputMessage="1" sqref="AK5:AL5" xr:uid="{9DA372F6-0977-40AD-863A-82212DF2ED75}"/>
    <dataValidation imeMode="off" allowBlank="1" showInputMessage="1" showErrorMessage="1" sqref="P39:Q52 I17 F11 C11 Y11 AI11 AL11 AO11 AR11 I11 AB11:AD12 R11 O11 L11 C17:H19 O17 BB21:BL21" xr:uid="{2CB35C12-3A8D-4546-ADAE-B1B358D23518}"/>
  </dataValidations>
  <printOptions horizontalCentered="1"/>
  <pageMargins left="0.70866141732283472" right="0.51181102362204722" top="0.70866141732283472" bottom="0.19685039370078741" header="0.19685039370078741" footer="0.23622047244094491"/>
  <pageSetup paperSize="9" scale="73" orientation="portrait" cellComments="asDisplayed"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520641" r:id="rId4" name="Check Box 16">
              <controlPr defaultSize="0" autoFill="0" autoLine="0" autoPict="0">
                <anchor moveWithCells="1" sizeWithCells="1">
                  <from>
                    <xdr:col>29</xdr:col>
                    <xdr:colOff>19050</xdr:colOff>
                    <xdr:row>63</xdr:row>
                    <xdr:rowOff>0</xdr:rowOff>
                  </from>
                  <to>
                    <xdr:col>32</xdr:col>
                    <xdr:colOff>0</xdr:colOff>
                    <xdr:row>64</xdr:row>
                    <xdr:rowOff>28575</xdr:rowOff>
                  </to>
                </anchor>
              </controlPr>
            </control>
          </mc:Choice>
        </mc:AlternateContent>
        <mc:AlternateContent xmlns:mc="http://schemas.openxmlformats.org/markup-compatibility/2006">
          <mc:Choice Requires="x14">
            <control shapeId="1520642" r:id="rId5" name="Check Box 17">
              <controlPr defaultSize="0" autoFill="0" autoLine="0" autoPict="0">
                <anchor moveWithCells="1" sizeWithCells="1">
                  <from>
                    <xdr:col>32</xdr:col>
                    <xdr:colOff>57150</xdr:colOff>
                    <xdr:row>63</xdr:row>
                    <xdr:rowOff>0</xdr:rowOff>
                  </from>
                  <to>
                    <xdr:col>35</xdr:col>
                    <xdr:colOff>38100</xdr:colOff>
                    <xdr:row>64</xdr:row>
                    <xdr:rowOff>19050</xdr:rowOff>
                  </to>
                </anchor>
              </controlPr>
            </control>
          </mc:Choice>
        </mc:AlternateContent>
        <mc:AlternateContent xmlns:mc="http://schemas.openxmlformats.org/markup-compatibility/2006">
          <mc:Choice Requires="x14">
            <control shapeId="1520643" r:id="rId6" name="Check Box 3">
              <controlPr defaultSize="0" autoFill="0" autoLine="0" autoPict="0">
                <anchor moveWithCells="1" sizeWithCells="1">
                  <from>
                    <xdr:col>29</xdr:col>
                    <xdr:colOff>9525</xdr:colOff>
                    <xdr:row>64</xdr:row>
                    <xdr:rowOff>152400</xdr:rowOff>
                  </from>
                  <to>
                    <xdr:col>31</xdr:col>
                    <xdr:colOff>180975</xdr:colOff>
                    <xdr:row>66</xdr:row>
                    <xdr:rowOff>9525</xdr:rowOff>
                  </to>
                </anchor>
              </controlPr>
            </control>
          </mc:Choice>
        </mc:AlternateContent>
        <mc:AlternateContent xmlns:mc="http://schemas.openxmlformats.org/markup-compatibility/2006">
          <mc:Choice Requires="x14">
            <control shapeId="1520644" r:id="rId7" name="Check Box 4">
              <controlPr defaultSize="0" autoFill="0" autoLine="0" autoPict="0">
                <anchor moveWithCells="1" sizeWithCells="1">
                  <from>
                    <xdr:col>32</xdr:col>
                    <xdr:colOff>47625</xdr:colOff>
                    <xdr:row>64</xdr:row>
                    <xdr:rowOff>152400</xdr:rowOff>
                  </from>
                  <to>
                    <xdr:col>35</xdr:col>
                    <xdr:colOff>28575</xdr:colOff>
                    <xdr:row>66</xdr:row>
                    <xdr:rowOff>0</xdr:rowOff>
                  </to>
                </anchor>
              </controlPr>
            </control>
          </mc:Choice>
        </mc:AlternateContent>
        <mc:AlternateContent xmlns:mc="http://schemas.openxmlformats.org/markup-compatibility/2006">
          <mc:Choice Requires="x14">
            <control shapeId="1520645" r:id="rId8" name="Check Box 5">
              <controlPr defaultSize="0" autoFill="0" autoLine="0" autoPict="0">
                <anchor moveWithCells="1" sizeWithCells="1">
                  <from>
                    <xdr:col>29</xdr:col>
                    <xdr:colOff>28575</xdr:colOff>
                    <xdr:row>67</xdr:row>
                    <xdr:rowOff>152400</xdr:rowOff>
                  </from>
                  <to>
                    <xdr:col>32</xdr:col>
                    <xdr:colOff>66675</xdr:colOff>
                    <xdr:row>69</xdr:row>
                    <xdr:rowOff>95250</xdr:rowOff>
                  </to>
                </anchor>
              </controlPr>
            </control>
          </mc:Choice>
        </mc:AlternateContent>
        <mc:AlternateContent xmlns:mc="http://schemas.openxmlformats.org/markup-compatibility/2006">
          <mc:Choice Requires="x14">
            <control shapeId="1520646" r:id="rId9" name="Check Box 6">
              <controlPr defaultSize="0" autoFill="0" autoLine="0" autoPict="0">
                <anchor moveWithCells="1" sizeWithCells="1">
                  <from>
                    <xdr:col>32</xdr:col>
                    <xdr:colOff>123825</xdr:colOff>
                    <xdr:row>67</xdr:row>
                    <xdr:rowOff>152400</xdr:rowOff>
                  </from>
                  <to>
                    <xdr:col>35</xdr:col>
                    <xdr:colOff>161925</xdr:colOff>
                    <xdr:row>69</xdr:row>
                    <xdr:rowOff>76200</xdr:rowOff>
                  </to>
                </anchor>
              </controlPr>
            </control>
          </mc:Choice>
        </mc:AlternateContent>
        <mc:AlternateContent xmlns:mc="http://schemas.openxmlformats.org/markup-compatibility/2006">
          <mc:Choice Requires="x14">
            <control shapeId="1520647" r:id="rId10" name="Check Box 7">
              <controlPr defaultSize="0" autoFill="0" autoLine="0" autoPict="0">
                <anchor moveWithCells="1" sizeWithCells="1">
                  <from>
                    <xdr:col>29</xdr:col>
                    <xdr:colOff>19050</xdr:colOff>
                    <xdr:row>20</xdr:row>
                    <xdr:rowOff>0</xdr:rowOff>
                  </from>
                  <to>
                    <xdr:col>32</xdr:col>
                    <xdr:colOff>0</xdr:colOff>
                    <xdr:row>21</xdr:row>
                    <xdr:rowOff>0</xdr:rowOff>
                  </to>
                </anchor>
              </controlPr>
            </control>
          </mc:Choice>
        </mc:AlternateContent>
        <mc:AlternateContent xmlns:mc="http://schemas.openxmlformats.org/markup-compatibility/2006">
          <mc:Choice Requires="x14">
            <control shapeId="1520648" r:id="rId11" name="Check Box 8">
              <controlPr defaultSize="0" autoFill="0" autoLine="0" autoPict="0">
                <anchor moveWithCells="1" sizeWithCells="1">
                  <from>
                    <xdr:col>32</xdr:col>
                    <xdr:colOff>57150</xdr:colOff>
                    <xdr:row>20</xdr:row>
                    <xdr:rowOff>0</xdr:rowOff>
                  </from>
                  <to>
                    <xdr:col>35</xdr:col>
                    <xdr:colOff>38100</xdr:colOff>
                    <xdr:row>21</xdr:row>
                    <xdr:rowOff>0</xdr:rowOff>
                  </to>
                </anchor>
              </controlPr>
            </control>
          </mc:Choice>
        </mc:AlternateContent>
        <mc:AlternateContent xmlns:mc="http://schemas.openxmlformats.org/markup-compatibility/2006">
          <mc:Choice Requires="x14">
            <control shapeId="1520649" r:id="rId12" name="Check Box 9">
              <controlPr defaultSize="0" autoFill="0" autoLine="0" autoPict="0">
                <anchor moveWithCells="1" sizeWithCells="1">
                  <from>
                    <xdr:col>29</xdr:col>
                    <xdr:colOff>19050</xdr:colOff>
                    <xdr:row>20</xdr:row>
                    <xdr:rowOff>0</xdr:rowOff>
                  </from>
                  <to>
                    <xdr:col>32</xdr:col>
                    <xdr:colOff>0</xdr:colOff>
                    <xdr:row>21</xdr:row>
                    <xdr:rowOff>0</xdr:rowOff>
                  </to>
                </anchor>
              </controlPr>
            </control>
          </mc:Choice>
        </mc:AlternateContent>
        <mc:AlternateContent xmlns:mc="http://schemas.openxmlformats.org/markup-compatibility/2006">
          <mc:Choice Requires="x14">
            <control shapeId="1520650" r:id="rId13" name="Check Box 10">
              <controlPr defaultSize="0" autoFill="0" autoLine="0" autoPict="0">
                <anchor moveWithCells="1" sizeWithCells="1">
                  <from>
                    <xdr:col>32</xdr:col>
                    <xdr:colOff>57150</xdr:colOff>
                    <xdr:row>20</xdr:row>
                    <xdr:rowOff>0</xdr:rowOff>
                  </from>
                  <to>
                    <xdr:col>35</xdr:col>
                    <xdr:colOff>38100</xdr:colOff>
                    <xdr:row>21</xdr:row>
                    <xdr:rowOff>0</xdr:rowOff>
                  </to>
                </anchor>
              </controlPr>
            </control>
          </mc:Choice>
        </mc:AlternateContent>
        <mc:AlternateContent xmlns:mc="http://schemas.openxmlformats.org/markup-compatibility/2006">
          <mc:Choice Requires="x14">
            <control shapeId="1520651" r:id="rId14" name="Check Box 11">
              <controlPr locked="0" defaultSize="0" autoFill="0" autoLine="0" autoPict="0">
                <anchor moveWithCells="1" sizeWithCells="1">
                  <from>
                    <xdr:col>3</xdr:col>
                    <xdr:colOff>19050</xdr:colOff>
                    <xdr:row>25</xdr:row>
                    <xdr:rowOff>133350</xdr:rowOff>
                  </from>
                  <to>
                    <xdr:col>4</xdr:col>
                    <xdr:colOff>133350</xdr:colOff>
                    <xdr:row>27</xdr:row>
                    <xdr:rowOff>38100</xdr:rowOff>
                  </to>
                </anchor>
              </controlPr>
            </control>
          </mc:Choice>
        </mc:AlternateContent>
        <mc:AlternateContent xmlns:mc="http://schemas.openxmlformats.org/markup-compatibility/2006">
          <mc:Choice Requires="x14">
            <control shapeId="1520652" r:id="rId15" name="Check Box 12">
              <controlPr defaultSize="0" autoFill="0" autoLine="0" autoPict="0">
                <anchor moveWithCells="1" sizeWithCells="1">
                  <from>
                    <xdr:col>29</xdr:col>
                    <xdr:colOff>9525</xdr:colOff>
                    <xdr:row>28</xdr:row>
                    <xdr:rowOff>0</xdr:rowOff>
                  </from>
                  <to>
                    <xdr:col>31</xdr:col>
                    <xdr:colOff>180975</xdr:colOff>
                    <xdr:row>29</xdr:row>
                    <xdr:rowOff>0</xdr:rowOff>
                  </to>
                </anchor>
              </controlPr>
            </control>
          </mc:Choice>
        </mc:AlternateContent>
        <mc:AlternateContent xmlns:mc="http://schemas.openxmlformats.org/markup-compatibility/2006">
          <mc:Choice Requires="x14">
            <control shapeId="1520653" r:id="rId16" name="Check Box 13">
              <controlPr defaultSize="0" autoFill="0" autoLine="0" autoPict="0">
                <anchor moveWithCells="1" sizeWithCells="1">
                  <from>
                    <xdr:col>32</xdr:col>
                    <xdr:colOff>47625</xdr:colOff>
                    <xdr:row>28</xdr:row>
                    <xdr:rowOff>0</xdr:rowOff>
                  </from>
                  <to>
                    <xdr:col>35</xdr:col>
                    <xdr:colOff>28575</xdr:colOff>
                    <xdr:row>29</xdr:row>
                    <xdr:rowOff>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C9A7C6-3034-45D5-9585-DD2B72FB0C76}">
  <sheetPr>
    <tabColor rgb="FFE6D1FB"/>
  </sheetPr>
  <dimension ref="A1:DW167"/>
  <sheetViews>
    <sheetView showGridLines="0" view="pageBreakPreview" zoomScaleNormal="100" zoomScaleSheetLayoutView="100" workbookViewId="0">
      <selection activeCell="A2" sqref="A2:AK2"/>
    </sheetView>
  </sheetViews>
  <sheetFormatPr defaultColWidth="2.625" defaultRowHeight="12"/>
  <cols>
    <col min="1" max="32" width="2.5" style="538" customWidth="1"/>
    <col min="33" max="35" width="2.5" style="552" customWidth="1"/>
    <col min="36" max="38" width="2.5" style="538" customWidth="1"/>
    <col min="39" max="39" width="2.5" style="573" customWidth="1"/>
    <col min="40" max="50" width="2.5" style="538" customWidth="1"/>
    <col min="51" max="75" width="2.625" style="538" customWidth="1"/>
    <col min="76" max="76" width="2" style="538" customWidth="1"/>
    <col min="77" max="81" width="2.625" style="538" customWidth="1"/>
    <col min="82" max="86" width="6.125" style="538" customWidth="1"/>
    <col min="87" max="16384" width="2.625" style="538"/>
  </cols>
  <sheetData>
    <row r="1" spans="1:127" ht="14.1" customHeight="1" thickBot="1">
      <c r="A1" s="2323" t="s">
        <v>1362</v>
      </c>
      <c r="B1" s="2323"/>
      <c r="C1" s="2323"/>
      <c r="D1" s="2323"/>
      <c r="E1" s="2323"/>
      <c r="F1" s="2323"/>
      <c r="G1" s="2323"/>
      <c r="H1" s="2323"/>
      <c r="I1" s="2323"/>
      <c r="J1" s="2323"/>
      <c r="K1" s="2323"/>
      <c r="L1" s="2323"/>
      <c r="M1" s="2323"/>
      <c r="N1" s="2323"/>
      <c r="O1" s="2323"/>
      <c r="P1" s="2323"/>
      <c r="Q1" s="2323"/>
      <c r="R1" s="2323"/>
      <c r="S1" s="2323"/>
      <c r="T1" s="2323"/>
      <c r="U1" s="2323"/>
      <c r="V1" s="2323"/>
      <c r="W1" s="2323"/>
      <c r="X1" s="2323"/>
      <c r="Y1" s="2323"/>
      <c r="Z1" s="2323"/>
      <c r="AA1" s="2323"/>
      <c r="AB1" s="2323"/>
      <c r="AC1" s="2323"/>
      <c r="AD1" s="2323"/>
      <c r="AE1" s="2323"/>
      <c r="AF1" s="2323"/>
      <c r="AG1" s="2323"/>
      <c r="AH1" s="2323"/>
      <c r="AI1" s="2323"/>
      <c r="AJ1" s="2323"/>
      <c r="AK1" s="2323"/>
      <c r="AL1" s="2323"/>
      <c r="AM1" s="2323"/>
      <c r="AN1" s="2323"/>
      <c r="AO1" s="2323"/>
      <c r="AP1" s="2323"/>
      <c r="AQ1" s="2323"/>
      <c r="AR1" s="2323"/>
      <c r="AS1" s="2323"/>
      <c r="AT1" s="2323"/>
      <c r="AU1" s="2323"/>
      <c r="AV1" s="2323"/>
      <c r="AW1" s="2323"/>
      <c r="AX1" s="2323"/>
      <c r="AZ1" s="1194"/>
      <c r="BA1" s="1194"/>
      <c r="BB1" s="1194"/>
      <c r="BC1" s="1194"/>
      <c r="BD1" s="1194"/>
    </row>
    <row r="2" spans="1:127" ht="14.25" customHeight="1">
      <c r="A2" s="2324" t="s">
        <v>29</v>
      </c>
      <c r="B2" s="2325"/>
      <c r="C2" s="2325"/>
      <c r="D2" s="2325"/>
      <c r="E2" s="2325"/>
      <c r="F2" s="2325"/>
      <c r="G2" s="2325"/>
      <c r="H2" s="2325"/>
      <c r="I2" s="2325"/>
      <c r="J2" s="2325"/>
      <c r="K2" s="2325"/>
      <c r="L2" s="2325"/>
      <c r="M2" s="2325"/>
      <c r="N2" s="2325"/>
      <c r="O2" s="2325"/>
      <c r="P2" s="2325"/>
      <c r="Q2" s="2325"/>
      <c r="R2" s="2325"/>
      <c r="S2" s="2325"/>
      <c r="T2" s="2325"/>
      <c r="U2" s="2325"/>
      <c r="V2" s="2325"/>
      <c r="W2" s="2325"/>
      <c r="X2" s="2325"/>
      <c r="Y2" s="2325"/>
      <c r="Z2" s="2325"/>
      <c r="AA2" s="2325"/>
      <c r="AB2" s="2325"/>
      <c r="AC2" s="2325"/>
      <c r="AD2" s="2325"/>
      <c r="AE2" s="2325"/>
      <c r="AF2" s="2325"/>
      <c r="AG2" s="2325"/>
      <c r="AH2" s="2325"/>
      <c r="AI2" s="2325"/>
      <c r="AJ2" s="2325"/>
      <c r="AK2" s="2326"/>
      <c r="AL2" s="2327" t="s">
        <v>3</v>
      </c>
      <c r="AM2" s="2328"/>
      <c r="AN2" s="2328"/>
      <c r="AO2" s="2328"/>
      <c r="AP2" s="2328"/>
      <c r="AQ2" s="2328"/>
      <c r="AR2" s="2328"/>
      <c r="AS2" s="2328"/>
      <c r="AT2" s="2328"/>
      <c r="AU2" s="2328"/>
      <c r="AV2" s="2328"/>
      <c r="AW2" s="2328"/>
      <c r="AX2" s="2329"/>
      <c r="AZ2" s="1088"/>
    </row>
    <row r="3" spans="1:127" ht="15.95" customHeight="1">
      <c r="A3" s="537"/>
      <c r="C3" s="539"/>
      <c r="D3" s="539"/>
      <c r="E3" s="539"/>
      <c r="F3" s="539"/>
      <c r="G3" s="539"/>
      <c r="H3" s="539"/>
      <c r="I3" s="539"/>
      <c r="J3" s="539"/>
      <c r="K3" s="539"/>
      <c r="L3" s="539"/>
      <c r="M3" s="539"/>
      <c r="N3" s="539"/>
      <c r="O3" s="539"/>
      <c r="P3" s="539"/>
      <c r="Q3" s="539"/>
      <c r="R3" s="539"/>
      <c r="S3" s="539"/>
      <c r="T3" s="539"/>
      <c r="U3" s="539"/>
      <c r="V3" s="539"/>
      <c r="W3" s="539"/>
      <c r="X3" s="539"/>
      <c r="Y3" s="539"/>
      <c r="Z3" s="539"/>
      <c r="AA3" s="539"/>
      <c r="AB3" s="539"/>
      <c r="AC3" s="539"/>
      <c r="AD3" s="539"/>
      <c r="AE3" s="539"/>
      <c r="AF3" s="539"/>
      <c r="AG3" s="539"/>
      <c r="AH3" s="539"/>
      <c r="AI3" s="539"/>
      <c r="AJ3" s="539"/>
      <c r="AK3" s="540"/>
      <c r="AL3" s="539"/>
      <c r="AM3" s="539"/>
      <c r="AN3" s="539"/>
      <c r="AO3" s="539"/>
      <c r="AP3" s="539"/>
      <c r="AQ3" s="539"/>
      <c r="AR3" s="539"/>
      <c r="AS3" s="539"/>
      <c r="AT3" s="539"/>
      <c r="AU3" s="539"/>
      <c r="AV3" s="539"/>
      <c r="AW3" s="539"/>
      <c r="AX3" s="1251"/>
    </row>
    <row r="4" spans="1:127" ht="15.95" customHeight="1">
      <c r="A4" s="2330">
        <v>3</v>
      </c>
      <c r="B4" s="2331"/>
      <c r="C4" s="1898" t="s">
        <v>912</v>
      </c>
      <c r="D4" s="1898"/>
      <c r="E4" s="1898"/>
      <c r="F4" s="1898"/>
      <c r="G4" s="1898"/>
      <c r="H4" s="1898"/>
      <c r="I4" s="1898"/>
      <c r="J4" s="1898"/>
      <c r="K4" s="1898"/>
      <c r="L4" s="1898"/>
      <c r="M4" s="1898"/>
      <c r="N4" s="1898"/>
      <c r="O4" s="1898"/>
      <c r="P4" s="1898"/>
      <c r="Q4" s="1898"/>
      <c r="R4" s="1898"/>
      <c r="S4" s="1898"/>
      <c r="T4" s="1898"/>
      <c r="U4" s="1898"/>
      <c r="V4" s="1898"/>
      <c r="W4" s="1898"/>
      <c r="X4" s="1898"/>
      <c r="Y4" s="1898"/>
      <c r="Z4" s="1898"/>
      <c r="AA4" s="1898"/>
      <c r="AB4" s="1898"/>
      <c r="AC4" s="1898"/>
      <c r="AD4" s="1898"/>
      <c r="AE4" s="1898"/>
      <c r="AF4" s="1898"/>
      <c r="AG4" s="1898"/>
      <c r="AH4" s="1898"/>
      <c r="AI4" s="1898"/>
      <c r="AJ4" s="541"/>
      <c r="AK4" s="542"/>
      <c r="AM4" s="539"/>
      <c r="AN4" s="539"/>
      <c r="AO4" s="539"/>
      <c r="AP4" s="539"/>
      <c r="AQ4" s="539"/>
      <c r="AR4" s="539"/>
      <c r="AS4" s="539"/>
      <c r="AT4" s="539"/>
      <c r="AU4" s="539"/>
      <c r="AV4" s="539"/>
      <c r="AW4" s="539"/>
      <c r="AX4" s="1251"/>
      <c r="AZ4" s="1252"/>
      <c r="BA4" s="359" t="s">
        <v>1176</v>
      </c>
      <c r="BB4" s="359"/>
      <c r="BC4" s="359"/>
      <c r="BD4" s="359"/>
      <c r="BE4" s="359"/>
      <c r="BF4" s="359"/>
      <c r="BG4" s="359"/>
      <c r="BH4" s="359"/>
      <c r="BI4" s="359"/>
      <c r="BJ4" s="359"/>
      <c r="BK4" s="359"/>
      <c r="BL4" s="359"/>
      <c r="BM4" s="359"/>
      <c r="BN4" s="359"/>
      <c r="BO4" s="359"/>
      <c r="BP4" s="359"/>
      <c r="BQ4" s="359"/>
      <c r="BR4" s="359"/>
      <c r="BS4" s="359"/>
      <c r="BT4" s="359"/>
      <c r="BU4" s="359"/>
      <c r="BV4" s="359"/>
      <c r="BW4" s="359"/>
      <c r="BX4" s="359"/>
      <c r="BY4" s="359"/>
      <c r="BZ4" s="359"/>
      <c r="CA4" s="359"/>
      <c r="CB4" s="359"/>
      <c r="CC4" s="359"/>
      <c r="CD4" s="359"/>
      <c r="CE4" s="359"/>
      <c r="CF4" s="560"/>
      <c r="CG4" s="560"/>
      <c r="CI4" s="573"/>
    </row>
    <row r="5" spans="1:127" ht="15.95" customHeight="1">
      <c r="A5" s="2332" t="s">
        <v>444</v>
      </c>
      <c r="B5" s="2333"/>
      <c r="C5" s="2334" t="s">
        <v>1251</v>
      </c>
      <c r="D5" s="2334"/>
      <c r="E5" s="2334"/>
      <c r="F5" s="2334"/>
      <c r="G5" s="2334"/>
      <c r="H5" s="2334"/>
      <c r="I5" s="2334"/>
      <c r="J5" s="2334"/>
      <c r="K5" s="2334"/>
      <c r="L5" s="2334"/>
      <c r="M5" s="2334"/>
      <c r="N5" s="2334"/>
      <c r="O5" s="2334"/>
      <c r="P5" s="2334"/>
      <c r="Q5" s="2334"/>
      <c r="R5" s="2334"/>
      <c r="S5" s="2334"/>
      <c r="T5" s="2334"/>
      <c r="U5" s="2334"/>
      <c r="V5" s="2334"/>
      <c r="W5" s="2334"/>
      <c r="X5" s="2334"/>
      <c r="Y5" s="2334"/>
      <c r="Z5" s="2334"/>
      <c r="AA5" s="2334"/>
      <c r="AB5" s="2335" t="s">
        <v>823</v>
      </c>
      <c r="AC5" s="2335"/>
      <c r="AD5" s="2335"/>
      <c r="AE5" s="2335"/>
      <c r="AF5" s="2335"/>
      <c r="AG5" s="2335"/>
      <c r="AH5" s="2335"/>
      <c r="AI5" s="2335"/>
      <c r="AJ5" s="2335"/>
      <c r="AK5" s="2336"/>
      <c r="AL5" s="2336"/>
      <c r="AM5" s="2337" t="s">
        <v>824</v>
      </c>
      <c r="AN5" s="2337"/>
      <c r="AO5" s="2337"/>
      <c r="AP5" s="2337"/>
      <c r="AQ5" s="2337"/>
      <c r="AR5" s="2337"/>
      <c r="AS5" s="543"/>
      <c r="AT5" s="543"/>
      <c r="AU5" s="543"/>
      <c r="AV5" s="543"/>
      <c r="AW5" s="543"/>
      <c r="AX5" s="1253"/>
      <c r="BA5" s="2313" t="s">
        <v>152</v>
      </c>
      <c r="BB5" s="2314"/>
      <c r="BC5" s="2314"/>
      <c r="BD5" s="2314"/>
      <c r="BE5" s="2314"/>
      <c r="BF5" s="2314"/>
      <c r="BG5" s="1472"/>
      <c r="BH5" s="1472"/>
      <c r="BI5" s="1472"/>
      <c r="BJ5" s="1472"/>
      <c r="BK5" s="1472"/>
      <c r="BL5" s="1472"/>
      <c r="BM5" s="1472"/>
      <c r="BN5" s="1472"/>
      <c r="BO5" s="1472"/>
      <c r="BP5" s="1472"/>
      <c r="BQ5" s="1472"/>
      <c r="BR5" s="1472"/>
      <c r="BS5" s="1472"/>
      <c r="BT5" s="1472"/>
      <c r="BU5" s="1472"/>
      <c r="BV5" s="1472"/>
      <c r="BW5" s="1472"/>
      <c r="BX5" s="1472"/>
      <c r="BY5" s="1472"/>
      <c r="BZ5" s="1472"/>
      <c r="CA5" s="1472"/>
      <c r="CB5" s="1472"/>
      <c r="CC5" s="1472"/>
      <c r="CD5" s="1472"/>
      <c r="CE5" s="1472"/>
      <c r="CF5" s="1468"/>
      <c r="CG5" s="1468"/>
      <c r="CH5" s="1468"/>
      <c r="CI5" s="1468"/>
      <c r="CJ5" s="1469"/>
    </row>
    <row r="6" spans="1:127" s="359" customFormat="1" ht="15.95" customHeight="1">
      <c r="A6" s="537"/>
      <c r="B6" s="538"/>
      <c r="C6" s="1767" t="s">
        <v>14</v>
      </c>
      <c r="D6" s="1768"/>
      <c r="E6" s="1768"/>
      <c r="F6" s="1768"/>
      <c r="G6" s="1768"/>
      <c r="H6" s="1769"/>
      <c r="I6" s="1802" t="s">
        <v>319</v>
      </c>
      <c r="J6" s="1660"/>
      <c r="K6" s="1660"/>
      <c r="L6" s="1660"/>
      <c r="M6" s="1660"/>
      <c r="N6" s="1660"/>
      <c r="O6" s="1660"/>
      <c r="P6" s="1660"/>
      <c r="Q6" s="1660"/>
      <c r="R6" s="1660"/>
      <c r="S6" s="1660"/>
      <c r="T6" s="1660"/>
      <c r="U6" s="1660"/>
      <c r="V6" s="1660"/>
      <c r="W6" s="1660"/>
      <c r="X6" s="1660"/>
      <c r="Y6" s="1660"/>
      <c r="Z6" s="1660"/>
      <c r="AA6" s="1660"/>
      <c r="AB6" s="1660"/>
      <c r="AC6" s="1660"/>
      <c r="AD6" s="1660"/>
      <c r="AE6" s="1660"/>
      <c r="AF6" s="1660"/>
      <c r="AG6" s="1660"/>
      <c r="AH6" s="1660"/>
      <c r="AI6" s="1660"/>
      <c r="AJ6" s="1660"/>
      <c r="AK6" s="1660"/>
      <c r="AL6" s="1660"/>
      <c r="AM6" s="1660"/>
      <c r="AN6" s="1660"/>
      <c r="AO6" s="1660"/>
      <c r="AP6" s="1660"/>
      <c r="AQ6" s="1660"/>
      <c r="AR6" s="1660"/>
      <c r="AS6" s="1660"/>
      <c r="AT6" s="1661"/>
      <c r="AU6" s="54"/>
      <c r="AV6" s="54"/>
      <c r="AW6" s="54"/>
      <c r="AX6" s="64"/>
      <c r="AY6" s="54"/>
      <c r="BA6" s="2250" t="s">
        <v>447</v>
      </c>
      <c r="BB6" s="2251"/>
      <c r="BC6" s="2252" t="s">
        <v>928</v>
      </c>
      <c r="BD6" s="2252"/>
      <c r="BE6" s="2252"/>
      <c r="BF6" s="2252"/>
      <c r="BG6" s="2252"/>
      <c r="BH6" s="2252"/>
      <c r="BI6" s="2252"/>
      <c r="BJ6" s="2252"/>
      <c r="BK6" s="2252"/>
      <c r="BL6" s="2252"/>
      <c r="BM6" s="2252"/>
      <c r="BN6" s="2252"/>
      <c r="BO6" s="2252"/>
      <c r="BP6" s="2252"/>
      <c r="BQ6" s="2252"/>
      <c r="BR6" s="2252"/>
      <c r="BS6" s="2252"/>
      <c r="BT6" s="2252"/>
      <c r="BU6" s="2252"/>
      <c r="BV6" s="2252"/>
      <c r="BW6" s="2252"/>
      <c r="BX6" s="2252"/>
      <c r="BY6" s="2252"/>
      <c r="BZ6" s="2252"/>
      <c r="CA6" s="2252"/>
      <c r="CB6" s="2252"/>
      <c r="CC6" s="2252"/>
      <c r="CD6" s="2252"/>
      <c r="CE6" s="2252"/>
      <c r="CF6" s="2252"/>
      <c r="CG6" s="2252"/>
      <c r="CH6" s="2252"/>
      <c r="CI6" s="2252"/>
      <c r="CJ6" s="555"/>
      <c r="CK6" s="538"/>
    </row>
    <row r="7" spans="1:127" s="359" customFormat="1" ht="15.95" customHeight="1">
      <c r="A7" s="537"/>
      <c r="B7" s="545"/>
      <c r="C7" s="1874"/>
      <c r="D7" s="1607"/>
      <c r="E7" s="1607"/>
      <c r="F7" s="1607"/>
      <c r="G7" s="1607"/>
      <c r="H7" s="1721"/>
      <c r="I7" s="2305" t="s">
        <v>825</v>
      </c>
      <c r="J7" s="1739"/>
      <c r="K7" s="1739"/>
      <c r="L7" s="1739"/>
      <c r="M7" s="1739"/>
      <c r="N7" s="1740"/>
      <c r="O7" s="2305" t="s">
        <v>1752</v>
      </c>
      <c r="P7" s="1739"/>
      <c r="Q7" s="1739"/>
      <c r="R7" s="1739"/>
      <c r="S7" s="1739"/>
      <c r="T7" s="1739"/>
      <c r="U7" s="1739"/>
      <c r="V7" s="1739"/>
      <c r="W7" s="1739"/>
      <c r="X7" s="1740"/>
      <c r="Y7" s="2305" t="s">
        <v>1753</v>
      </c>
      <c r="Z7" s="1739"/>
      <c r="AA7" s="1739"/>
      <c r="AB7" s="1739"/>
      <c r="AC7" s="1739"/>
      <c r="AD7" s="1739"/>
      <c r="AE7" s="1739"/>
      <c r="AF7" s="1739"/>
      <c r="AG7" s="1739"/>
      <c r="AH7" s="1740"/>
      <c r="AI7" s="2315" t="s">
        <v>1754</v>
      </c>
      <c r="AJ7" s="2316"/>
      <c r="AK7" s="2316"/>
      <c r="AL7" s="2316"/>
      <c r="AM7" s="2316"/>
      <c r="AN7" s="2316"/>
      <c r="AO7" s="2317" t="s">
        <v>1252</v>
      </c>
      <c r="AP7" s="2318"/>
      <c r="AQ7" s="2318"/>
      <c r="AR7" s="2318"/>
      <c r="AS7" s="2318"/>
      <c r="AT7" s="2319"/>
      <c r="AU7" s="538"/>
      <c r="AV7" s="538"/>
      <c r="AW7" s="1451"/>
      <c r="AX7" s="1458"/>
      <c r="AY7" s="360"/>
      <c r="AZ7" s="220"/>
      <c r="BA7" s="2250" t="s">
        <v>394</v>
      </c>
      <c r="BB7" s="2251"/>
      <c r="BC7" s="2252" t="s">
        <v>1763</v>
      </c>
      <c r="BD7" s="2252"/>
      <c r="BE7" s="2252"/>
      <c r="BF7" s="2252"/>
      <c r="BG7" s="2252"/>
      <c r="BH7" s="2252"/>
      <c r="BI7" s="2252"/>
      <c r="BJ7" s="2252"/>
      <c r="BK7" s="2252"/>
      <c r="BL7" s="2252"/>
      <c r="BM7" s="2252"/>
      <c r="BN7" s="2252"/>
      <c r="BO7" s="2252"/>
      <c r="BP7" s="2252"/>
      <c r="BQ7" s="2252"/>
      <c r="BR7" s="2252"/>
      <c r="BS7" s="2252"/>
      <c r="BT7" s="2252"/>
      <c r="BU7" s="2252"/>
      <c r="BV7" s="2252"/>
      <c r="BW7" s="2252"/>
      <c r="BX7" s="2252"/>
      <c r="BY7" s="2252"/>
      <c r="BZ7" s="2252"/>
      <c r="CA7" s="2252"/>
      <c r="CB7" s="2252"/>
      <c r="CC7" s="2252"/>
      <c r="CD7" s="2252"/>
      <c r="CE7" s="2252"/>
      <c r="CF7" s="2252"/>
      <c r="CG7" s="2252"/>
      <c r="CH7" s="2252"/>
      <c r="CI7" s="2252"/>
      <c r="CJ7" s="557"/>
      <c r="CK7" s="538"/>
    </row>
    <row r="8" spans="1:127" s="359" customFormat="1" ht="15.95" customHeight="1">
      <c r="A8" s="537"/>
      <c r="B8" s="54"/>
      <c r="C8" s="2307"/>
      <c r="D8" s="1723"/>
      <c r="E8" s="1723"/>
      <c r="F8" s="1723"/>
      <c r="G8" s="1723"/>
      <c r="H8" s="1724"/>
      <c r="I8" s="2307"/>
      <c r="J8" s="1723"/>
      <c r="K8" s="1723"/>
      <c r="L8" s="1723"/>
      <c r="M8" s="1723"/>
      <c r="N8" s="1724"/>
      <c r="O8" s="2307"/>
      <c r="P8" s="1723"/>
      <c r="Q8" s="1723"/>
      <c r="R8" s="1723"/>
      <c r="S8" s="1723"/>
      <c r="T8" s="1723"/>
      <c r="U8" s="1723"/>
      <c r="V8" s="1723"/>
      <c r="W8" s="1723"/>
      <c r="X8" s="1724"/>
      <c r="Y8" s="2307" t="s">
        <v>1755</v>
      </c>
      <c r="Z8" s="1723"/>
      <c r="AA8" s="1723"/>
      <c r="AB8" s="1723"/>
      <c r="AC8" s="1723"/>
      <c r="AD8" s="1723"/>
      <c r="AE8" s="1723"/>
      <c r="AF8" s="1723"/>
      <c r="AG8" s="1723"/>
      <c r="AH8" s="1724"/>
      <c r="AI8" s="2311" t="s">
        <v>1756</v>
      </c>
      <c r="AJ8" s="2312"/>
      <c r="AK8" s="2312"/>
      <c r="AL8" s="2312"/>
      <c r="AM8" s="2312"/>
      <c r="AN8" s="2312"/>
      <c r="AO8" s="2320"/>
      <c r="AP8" s="2321"/>
      <c r="AQ8" s="2321"/>
      <c r="AR8" s="2321"/>
      <c r="AS8" s="2321"/>
      <c r="AT8" s="2322"/>
      <c r="AU8" s="538"/>
      <c r="AV8" s="538"/>
      <c r="AW8" s="1451"/>
      <c r="AX8" s="1458"/>
      <c r="AY8" s="360"/>
      <c r="AZ8" s="2"/>
      <c r="BA8" s="2250" t="s">
        <v>702</v>
      </c>
      <c r="BB8" s="2251"/>
      <c r="BC8" s="2252" t="s">
        <v>1764</v>
      </c>
      <c r="BD8" s="2252"/>
      <c r="BE8" s="2252"/>
      <c r="BF8" s="2252"/>
      <c r="BG8" s="2252"/>
      <c r="BH8" s="2252"/>
      <c r="BI8" s="2252"/>
      <c r="BJ8" s="2252"/>
      <c r="BK8" s="2252"/>
      <c r="BL8" s="2252"/>
      <c r="BM8" s="2252"/>
      <c r="BN8" s="2252"/>
      <c r="BO8" s="2252"/>
      <c r="BP8" s="2252"/>
      <c r="BQ8" s="2252"/>
      <c r="BR8" s="2252"/>
      <c r="BS8" s="2252"/>
      <c r="BT8" s="2252"/>
      <c r="BU8" s="2252"/>
      <c r="BV8" s="2252"/>
      <c r="BW8" s="2252"/>
      <c r="BX8" s="2252"/>
      <c r="BY8" s="2252"/>
      <c r="BZ8" s="2252"/>
      <c r="CA8" s="2252"/>
      <c r="CB8" s="2252"/>
      <c r="CC8" s="2252"/>
      <c r="CD8" s="2252"/>
      <c r="CE8" s="2252"/>
      <c r="CF8" s="2252"/>
      <c r="CG8" s="2252"/>
      <c r="CH8" s="2252"/>
      <c r="CI8" s="2252"/>
      <c r="CJ8" s="557"/>
      <c r="CK8" s="54"/>
    </row>
    <row r="9" spans="1:127" s="359" customFormat="1" ht="15.95" customHeight="1">
      <c r="A9" s="537"/>
      <c r="B9" s="54"/>
      <c r="C9" s="2281" t="s">
        <v>345</v>
      </c>
      <c r="D9" s="2128"/>
      <c r="E9" s="2282"/>
      <c r="F9" s="2283" t="s">
        <v>1757</v>
      </c>
      <c r="G9" s="2128"/>
      <c r="H9" s="2096"/>
      <c r="I9" s="2305" t="s">
        <v>345</v>
      </c>
      <c r="J9" s="1739"/>
      <c r="K9" s="2306"/>
      <c r="L9" s="2283" t="s">
        <v>1396</v>
      </c>
      <c r="M9" s="2128"/>
      <c r="N9" s="2096"/>
      <c r="O9" s="2305" t="s">
        <v>345</v>
      </c>
      <c r="P9" s="1739"/>
      <c r="Q9" s="2306"/>
      <c r="R9" s="2283" t="s">
        <v>1397</v>
      </c>
      <c r="S9" s="2128"/>
      <c r="T9" s="2282"/>
      <c r="U9" s="2285" t="s">
        <v>318</v>
      </c>
      <c r="V9" s="2285"/>
      <c r="W9" s="2285"/>
      <c r="X9" s="2286"/>
      <c r="Y9" s="2305" t="s">
        <v>345</v>
      </c>
      <c r="Z9" s="1739"/>
      <c r="AA9" s="2306"/>
      <c r="AB9" s="2283" t="s">
        <v>1397</v>
      </c>
      <c r="AC9" s="2128"/>
      <c r="AD9" s="2282"/>
      <c r="AE9" s="2309" t="s">
        <v>318</v>
      </c>
      <c r="AF9" s="2285"/>
      <c r="AG9" s="2285"/>
      <c r="AH9" s="2286"/>
      <c r="AI9" s="2281" t="s">
        <v>49</v>
      </c>
      <c r="AJ9" s="2128"/>
      <c r="AK9" s="2282"/>
      <c r="AL9" s="2128" t="s">
        <v>1397</v>
      </c>
      <c r="AM9" s="2128"/>
      <c r="AN9" s="2096"/>
      <c r="AO9" s="2281" t="s">
        <v>49</v>
      </c>
      <c r="AP9" s="2128"/>
      <c r="AQ9" s="2282"/>
      <c r="AR9" s="2128" t="s">
        <v>1397</v>
      </c>
      <c r="AS9" s="2128"/>
      <c r="AT9" s="2096"/>
      <c r="AU9" s="538"/>
      <c r="AV9" s="538"/>
      <c r="AW9" s="538"/>
      <c r="AX9" s="1458"/>
      <c r="AZ9" s="220"/>
      <c r="BA9" s="2250" t="s">
        <v>1175</v>
      </c>
      <c r="BB9" s="2251"/>
      <c r="BC9" s="2252" t="s">
        <v>1765</v>
      </c>
      <c r="BD9" s="2252"/>
      <c r="BE9" s="2252"/>
      <c r="BF9" s="2252"/>
      <c r="BG9" s="2252"/>
      <c r="BH9" s="2252"/>
      <c r="BI9" s="2252"/>
      <c r="BJ9" s="2252"/>
      <c r="BK9" s="2252"/>
      <c r="BL9" s="2252"/>
      <c r="BM9" s="2252"/>
      <c r="BN9" s="2252"/>
      <c r="BO9" s="2252"/>
      <c r="BP9" s="2252"/>
      <c r="BQ9" s="2252"/>
      <c r="BR9" s="2252"/>
      <c r="BS9" s="2252"/>
      <c r="BT9" s="2252"/>
      <c r="BU9" s="2252"/>
      <c r="BV9" s="2252"/>
      <c r="BW9" s="2252"/>
      <c r="BX9" s="2252"/>
      <c r="BY9" s="2252"/>
      <c r="BZ9" s="2252"/>
      <c r="CA9" s="2252"/>
      <c r="CB9" s="2252"/>
      <c r="CC9" s="2252"/>
      <c r="CD9" s="2252"/>
      <c r="CE9" s="2252"/>
      <c r="CF9" s="2252"/>
      <c r="CG9" s="2252"/>
      <c r="CH9" s="2252"/>
      <c r="CI9" s="2252"/>
      <c r="CJ9" s="557"/>
      <c r="CK9" s="538"/>
    </row>
    <row r="10" spans="1:127" s="359" customFormat="1" ht="15.95" customHeight="1">
      <c r="A10" s="537"/>
      <c r="B10" s="54"/>
      <c r="C10" s="1809"/>
      <c r="D10" s="1810"/>
      <c r="E10" s="1811"/>
      <c r="F10" s="2284"/>
      <c r="G10" s="1810"/>
      <c r="H10" s="2296"/>
      <c r="I10" s="2307"/>
      <c r="J10" s="1723"/>
      <c r="K10" s="2308"/>
      <c r="L10" s="2284"/>
      <c r="M10" s="1810"/>
      <c r="N10" s="2296"/>
      <c r="O10" s="2307"/>
      <c r="P10" s="1723"/>
      <c r="Q10" s="2308"/>
      <c r="R10" s="2284"/>
      <c r="S10" s="1810"/>
      <c r="T10" s="1811"/>
      <c r="U10" s="2287"/>
      <c r="V10" s="2287"/>
      <c r="W10" s="2287"/>
      <c r="X10" s="2288"/>
      <c r="Y10" s="2307"/>
      <c r="Z10" s="1723"/>
      <c r="AA10" s="2308"/>
      <c r="AB10" s="2284"/>
      <c r="AC10" s="1810"/>
      <c r="AD10" s="1811"/>
      <c r="AE10" s="2310"/>
      <c r="AF10" s="2287"/>
      <c r="AG10" s="2287"/>
      <c r="AH10" s="2288"/>
      <c r="AI10" s="1809"/>
      <c r="AJ10" s="1810"/>
      <c r="AK10" s="1811"/>
      <c r="AL10" s="1810"/>
      <c r="AM10" s="1810"/>
      <c r="AN10" s="2296"/>
      <c r="AO10" s="1809"/>
      <c r="AP10" s="1810"/>
      <c r="AQ10" s="1811"/>
      <c r="AR10" s="1810"/>
      <c r="AS10" s="1810"/>
      <c r="AT10" s="2296"/>
      <c r="AU10" s="538"/>
      <c r="AV10" s="538"/>
      <c r="AW10" s="538"/>
      <c r="AX10" s="1459"/>
      <c r="AY10" s="356"/>
      <c r="AZ10" s="41"/>
      <c r="BA10" s="2250" t="s">
        <v>1766</v>
      </c>
      <c r="BB10" s="2251"/>
      <c r="BC10" s="2252" t="s">
        <v>1767</v>
      </c>
      <c r="BD10" s="2252"/>
      <c r="BE10" s="2252"/>
      <c r="BF10" s="2252"/>
      <c r="BG10" s="2252"/>
      <c r="BH10" s="2252"/>
      <c r="BI10" s="2252"/>
      <c r="BJ10" s="2252"/>
      <c r="BK10" s="2252"/>
      <c r="BL10" s="2252"/>
      <c r="BM10" s="2252"/>
      <c r="BN10" s="2252"/>
      <c r="BO10" s="2252"/>
      <c r="BP10" s="2252"/>
      <c r="BQ10" s="2252"/>
      <c r="BR10" s="2252"/>
      <c r="BS10" s="2252"/>
      <c r="BT10" s="2252"/>
      <c r="BU10" s="2252"/>
      <c r="BV10" s="2252"/>
      <c r="BW10" s="2252"/>
      <c r="BX10" s="2252"/>
      <c r="BY10" s="2252"/>
      <c r="BZ10" s="2252"/>
      <c r="CA10" s="2252"/>
      <c r="CB10" s="2252"/>
      <c r="CC10" s="2252"/>
      <c r="CD10" s="2252"/>
      <c r="CE10" s="2252"/>
      <c r="CF10" s="2252"/>
      <c r="CG10" s="2252"/>
      <c r="CH10" s="2252"/>
      <c r="CI10" s="2252"/>
      <c r="CJ10" s="557"/>
      <c r="CK10" s="538"/>
    </row>
    <row r="11" spans="1:127" s="359" customFormat="1" ht="15.95" customHeight="1">
      <c r="A11" s="537"/>
      <c r="B11" s="54"/>
      <c r="C11" s="2256"/>
      <c r="D11" s="2129"/>
      <c r="E11" s="2257"/>
      <c r="F11" s="2260"/>
      <c r="G11" s="2129"/>
      <c r="H11" s="2303"/>
      <c r="I11" s="2266"/>
      <c r="J11" s="2267"/>
      <c r="K11" s="2268"/>
      <c r="L11" s="2271"/>
      <c r="M11" s="2267"/>
      <c r="N11" s="2272"/>
      <c r="O11" s="2266"/>
      <c r="P11" s="2267"/>
      <c r="Q11" s="2268"/>
      <c r="R11" s="2271"/>
      <c r="S11" s="2267"/>
      <c r="T11" s="2268"/>
      <c r="U11" s="2297" t="str">
        <f>IF(SUM(O11:T12)&gt;=1,"（1）","")</f>
        <v/>
      </c>
      <c r="V11" s="2298"/>
      <c r="W11" s="2298"/>
      <c r="X11" s="2299"/>
      <c r="Y11" s="2266"/>
      <c r="Z11" s="2267"/>
      <c r="AA11" s="2268"/>
      <c r="AB11" s="2271"/>
      <c r="AC11" s="2267"/>
      <c r="AD11" s="2268"/>
      <c r="AE11" s="2297" t="str">
        <f>IF(SUM(Y11:AD12)&gt;=1,"（1）","")</f>
        <v/>
      </c>
      <c r="AF11" s="2298"/>
      <c r="AG11" s="2298"/>
      <c r="AH11" s="2299"/>
      <c r="AI11" s="2266"/>
      <c r="AJ11" s="2267"/>
      <c r="AK11" s="2268"/>
      <c r="AL11" s="2271"/>
      <c r="AM11" s="2267"/>
      <c r="AN11" s="2272"/>
      <c r="AO11" s="2266"/>
      <c r="AP11" s="2267"/>
      <c r="AQ11" s="2268"/>
      <c r="AR11" s="2271"/>
      <c r="AS11" s="2267"/>
      <c r="AT11" s="2272"/>
      <c r="AU11" s="538"/>
      <c r="AV11" s="538"/>
      <c r="AW11" s="538"/>
      <c r="AX11" s="1458"/>
      <c r="AY11" s="360"/>
      <c r="AZ11" s="41"/>
      <c r="BA11" s="2250" t="s">
        <v>695</v>
      </c>
      <c r="BB11" s="2251"/>
      <c r="BC11" s="2255" t="s">
        <v>1769</v>
      </c>
      <c r="BD11" s="2255"/>
      <c r="BE11" s="2255"/>
      <c r="BF11" s="2255"/>
      <c r="BG11" s="2255"/>
      <c r="BH11" s="2255"/>
      <c r="BI11" s="2255"/>
      <c r="BJ11" s="2255"/>
      <c r="BK11" s="2255"/>
      <c r="BL11" s="2255"/>
      <c r="BM11" s="2255"/>
      <c r="BN11" s="2255"/>
      <c r="BO11" s="2255"/>
      <c r="BP11" s="2255"/>
      <c r="BQ11" s="2255"/>
      <c r="BR11" s="2255"/>
      <c r="BS11" s="2255"/>
      <c r="BT11" s="2255"/>
      <c r="BU11" s="2255"/>
      <c r="BV11" s="2255"/>
      <c r="BW11" s="2255"/>
      <c r="BX11" s="2255"/>
      <c r="BY11" s="2255"/>
      <c r="BZ11" s="2255"/>
      <c r="CA11" s="2255"/>
      <c r="CB11" s="2255"/>
      <c r="CC11" s="2255"/>
      <c r="CD11" s="2255"/>
      <c r="CE11" s="2255"/>
      <c r="CF11" s="2255"/>
      <c r="CG11" s="2255"/>
      <c r="CH11" s="2255"/>
      <c r="CI11" s="2255"/>
      <c r="CJ11" s="557"/>
      <c r="CK11" s="538"/>
    </row>
    <row r="12" spans="1:127" s="359" customFormat="1" ht="15.95" customHeight="1">
      <c r="A12" s="537"/>
      <c r="B12" s="54"/>
      <c r="C12" s="2258"/>
      <c r="D12" s="1872"/>
      <c r="E12" s="2259"/>
      <c r="F12" s="2261"/>
      <c r="G12" s="1872"/>
      <c r="H12" s="2304"/>
      <c r="I12" s="1884"/>
      <c r="J12" s="2269"/>
      <c r="K12" s="2270"/>
      <c r="L12" s="2273"/>
      <c r="M12" s="2269"/>
      <c r="N12" s="1885"/>
      <c r="O12" s="1884"/>
      <c r="P12" s="2269"/>
      <c r="Q12" s="2270"/>
      <c r="R12" s="2273"/>
      <c r="S12" s="2269"/>
      <c r="T12" s="2270"/>
      <c r="U12" s="2300"/>
      <c r="V12" s="2301"/>
      <c r="W12" s="2301"/>
      <c r="X12" s="2302"/>
      <c r="Y12" s="1884"/>
      <c r="Z12" s="2269"/>
      <c r="AA12" s="2270"/>
      <c r="AB12" s="2273"/>
      <c r="AC12" s="2269"/>
      <c r="AD12" s="2270"/>
      <c r="AE12" s="2300"/>
      <c r="AF12" s="2301"/>
      <c r="AG12" s="2301"/>
      <c r="AH12" s="2302"/>
      <c r="AI12" s="1884"/>
      <c r="AJ12" s="2269"/>
      <c r="AK12" s="2270"/>
      <c r="AL12" s="2273"/>
      <c r="AM12" s="2269"/>
      <c r="AN12" s="1885"/>
      <c r="AO12" s="1884"/>
      <c r="AP12" s="2269"/>
      <c r="AQ12" s="2270"/>
      <c r="AR12" s="2273"/>
      <c r="AS12" s="2269"/>
      <c r="AT12" s="1885"/>
      <c r="AU12" s="538"/>
      <c r="AV12" s="538"/>
      <c r="AW12" s="538"/>
      <c r="AX12" s="1458"/>
      <c r="AY12" s="1452"/>
      <c r="AZ12" s="11"/>
      <c r="BA12" s="1473"/>
      <c r="BB12" s="11"/>
      <c r="BC12" s="2255"/>
      <c r="BD12" s="2255"/>
      <c r="BE12" s="2255"/>
      <c r="BF12" s="2255"/>
      <c r="BG12" s="2255"/>
      <c r="BH12" s="2255"/>
      <c r="BI12" s="2255"/>
      <c r="BJ12" s="2255"/>
      <c r="BK12" s="2255"/>
      <c r="BL12" s="2255"/>
      <c r="BM12" s="2255"/>
      <c r="BN12" s="2255"/>
      <c r="BO12" s="2255"/>
      <c r="BP12" s="2255"/>
      <c r="BQ12" s="2255"/>
      <c r="BR12" s="2255"/>
      <c r="BS12" s="2255"/>
      <c r="BT12" s="2255"/>
      <c r="BU12" s="2255"/>
      <c r="BV12" s="2255"/>
      <c r="BW12" s="2255"/>
      <c r="BX12" s="2255"/>
      <c r="BY12" s="2255"/>
      <c r="BZ12" s="2255"/>
      <c r="CA12" s="2255"/>
      <c r="CB12" s="2255"/>
      <c r="CC12" s="2255"/>
      <c r="CD12" s="2255"/>
      <c r="CE12" s="2255"/>
      <c r="CF12" s="2255"/>
      <c r="CG12" s="2255"/>
      <c r="CH12" s="2255"/>
      <c r="CI12" s="2255"/>
      <c r="CJ12" s="558"/>
      <c r="CK12" s="538"/>
    </row>
    <row r="13" spans="1:127" s="359" customFormat="1" ht="15.95" customHeight="1">
      <c r="A13" s="537"/>
      <c r="B13" s="54"/>
      <c r="C13" s="54"/>
      <c r="D13" s="54"/>
      <c r="E13" s="54"/>
      <c r="F13" s="54"/>
      <c r="G13" s="54"/>
      <c r="H13" s="54"/>
      <c r="I13" s="54"/>
      <c r="J13" s="54"/>
      <c r="K13" s="54"/>
      <c r="L13" s="548"/>
      <c r="M13" s="548"/>
      <c r="N13" s="548"/>
      <c r="O13" s="549"/>
      <c r="P13" s="549"/>
      <c r="Q13" s="548"/>
      <c r="R13" s="548"/>
      <c r="S13" s="548"/>
      <c r="T13" s="548"/>
      <c r="U13" s="548"/>
      <c r="V13" s="548"/>
      <c r="W13" s="548"/>
      <c r="X13" s="548"/>
      <c r="Y13" s="548"/>
      <c r="Z13" s="549"/>
      <c r="AA13" s="549"/>
      <c r="AB13" s="548"/>
      <c r="AC13" s="548"/>
      <c r="AD13" s="548"/>
      <c r="AE13" s="548"/>
      <c r="AF13" s="548"/>
      <c r="AG13" s="548"/>
      <c r="AH13" s="548"/>
      <c r="AI13" s="548"/>
      <c r="AJ13" s="548"/>
      <c r="AK13" s="550"/>
      <c r="AL13" s="551" t="s">
        <v>15</v>
      </c>
      <c r="AM13" s="1849" t="s">
        <v>1385</v>
      </c>
      <c r="AN13" s="1849"/>
      <c r="AO13" s="1849"/>
      <c r="AP13" s="1849"/>
      <c r="AQ13" s="1849"/>
      <c r="AR13" s="1849"/>
      <c r="AS13" s="1849"/>
      <c r="AT13" s="1849"/>
      <c r="AU13" s="1849"/>
      <c r="AV13" s="1849"/>
      <c r="AW13" s="1849"/>
      <c r="AX13" s="651"/>
      <c r="AZ13" s="1452"/>
      <c r="BA13" s="2250" t="s">
        <v>864</v>
      </c>
      <c r="BB13" s="2251"/>
      <c r="BC13" s="2255" t="s">
        <v>1770</v>
      </c>
      <c r="BD13" s="2255"/>
      <c r="BE13" s="2255"/>
      <c r="BF13" s="2255"/>
      <c r="BG13" s="2255"/>
      <c r="BH13" s="2255"/>
      <c r="BI13" s="2255"/>
      <c r="BJ13" s="2255"/>
      <c r="BK13" s="2255"/>
      <c r="BL13" s="2255"/>
      <c r="BM13" s="2255"/>
      <c r="BN13" s="2255"/>
      <c r="BO13" s="2255"/>
      <c r="BP13" s="2255"/>
      <c r="BQ13" s="2255"/>
      <c r="BR13" s="2255"/>
      <c r="BS13" s="2255"/>
      <c r="BT13" s="2255"/>
      <c r="BU13" s="2255"/>
      <c r="BV13" s="2255"/>
      <c r="BW13" s="2255"/>
      <c r="BX13" s="2255"/>
      <c r="BY13" s="2255"/>
      <c r="BZ13" s="2255"/>
      <c r="CA13" s="2255"/>
      <c r="CB13" s="2255"/>
      <c r="CC13" s="2255"/>
      <c r="CD13" s="2255"/>
      <c r="CE13" s="2255"/>
      <c r="CF13" s="2255"/>
      <c r="CG13" s="2255"/>
      <c r="CH13" s="2255"/>
      <c r="CI13" s="2255"/>
      <c r="CJ13" s="558"/>
      <c r="CK13" s="1455"/>
      <c r="CP13" s="2037"/>
      <c r="CQ13" s="2037"/>
      <c r="CR13" s="2037"/>
      <c r="CS13" s="2037"/>
      <c r="CT13" s="2037"/>
      <c r="CU13" s="2037"/>
      <c r="CV13" s="2037"/>
      <c r="CW13" s="2037"/>
      <c r="CX13" s="2037"/>
      <c r="CY13" s="2037"/>
      <c r="CZ13" s="2037"/>
      <c r="DA13" s="2037"/>
      <c r="DB13" s="2037"/>
      <c r="DC13" s="2037"/>
      <c r="DD13" s="2037"/>
      <c r="DE13" s="2037"/>
      <c r="DF13" s="2037"/>
      <c r="DG13" s="2037"/>
      <c r="DH13" s="2037"/>
      <c r="DI13" s="2037"/>
      <c r="DJ13" s="2037"/>
      <c r="DK13" s="2037"/>
      <c r="DL13" s="2037"/>
      <c r="DM13" s="2037"/>
      <c r="DN13" s="2037"/>
      <c r="DO13" s="2037"/>
      <c r="DP13" s="2037"/>
      <c r="DQ13" s="2037"/>
      <c r="DR13" s="2037"/>
      <c r="DS13" s="2037"/>
      <c r="DT13" s="2037"/>
      <c r="DU13" s="2037"/>
      <c r="DV13" s="2037"/>
      <c r="DW13" s="2037"/>
    </row>
    <row r="14" spans="1:127" s="359" customFormat="1" ht="15.95" customHeight="1">
      <c r="A14" s="537"/>
      <c r="B14" s="54"/>
      <c r="C14" s="1802" t="s">
        <v>320</v>
      </c>
      <c r="D14" s="1660"/>
      <c r="E14" s="1660"/>
      <c r="F14" s="1660"/>
      <c r="G14" s="1660"/>
      <c r="H14" s="1660"/>
      <c r="I14" s="1660"/>
      <c r="J14" s="1660"/>
      <c r="K14" s="1661"/>
      <c r="L14" s="1802" t="s">
        <v>1758</v>
      </c>
      <c r="M14" s="1660"/>
      <c r="N14" s="1660"/>
      <c r="O14" s="1660"/>
      <c r="P14" s="1660"/>
      <c r="Q14" s="1661"/>
      <c r="R14" s="2274" t="s">
        <v>145</v>
      </c>
      <c r="S14" s="2275"/>
      <c r="T14" s="2276"/>
      <c r="U14" s="652"/>
      <c r="V14" s="565"/>
      <c r="W14" s="565"/>
      <c r="X14" s="1601"/>
      <c r="Y14" s="1601"/>
      <c r="Z14" s="1601"/>
      <c r="AA14" s="538"/>
      <c r="AB14" s="538"/>
      <c r="AC14" s="538"/>
      <c r="AD14" s="538"/>
      <c r="AE14" s="538"/>
      <c r="AF14" s="538"/>
      <c r="AG14" s="552"/>
      <c r="AH14" s="552"/>
      <c r="AI14" s="552"/>
      <c r="AJ14" s="538"/>
      <c r="AK14" s="542"/>
      <c r="AL14" s="553"/>
      <c r="AM14" s="1849"/>
      <c r="AN14" s="1849"/>
      <c r="AO14" s="1849"/>
      <c r="AP14" s="1849"/>
      <c r="AQ14" s="1849"/>
      <c r="AR14" s="1849"/>
      <c r="AS14" s="1849"/>
      <c r="AT14" s="1849"/>
      <c r="AU14" s="1849"/>
      <c r="AV14" s="1849"/>
      <c r="AW14" s="1849"/>
      <c r="AX14" s="651"/>
      <c r="BA14" s="1461"/>
      <c r="BB14" s="234"/>
      <c r="BC14" s="2255"/>
      <c r="BD14" s="2255"/>
      <c r="BE14" s="2255"/>
      <c r="BF14" s="2255"/>
      <c r="BG14" s="2255"/>
      <c r="BH14" s="2255"/>
      <c r="BI14" s="2255"/>
      <c r="BJ14" s="2255"/>
      <c r="BK14" s="2255"/>
      <c r="BL14" s="2255"/>
      <c r="BM14" s="2255"/>
      <c r="BN14" s="2255"/>
      <c r="BO14" s="2255"/>
      <c r="BP14" s="2255"/>
      <c r="BQ14" s="2255"/>
      <c r="BR14" s="2255"/>
      <c r="BS14" s="2255"/>
      <c r="BT14" s="2255"/>
      <c r="BU14" s="2255"/>
      <c r="BV14" s="2255"/>
      <c r="BW14" s="2255"/>
      <c r="BX14" s="2255"/>
      <c r="BY14" s="2255"/>
      <c r="BZ14" s="2255"/>
      <c r="CA14" s="2255"/>
      <c r="CB14" s="2255"/>
      <c r="CC14" s="2255"/>
      <c r="CD14" s="2255"/>
      <c r="CE14" s="2255"/>
      <c r="CF14" s="2255"/>
      <c r="CG14" s="2255"/>
      <c r="CH14" s="2255"/>
      <c r="CI14" s="2255"/>
      <c r="CJ14" s="555"/>
      <c r="CK14" s="619"/>
      <c r="CP14" s="2037"/>
      <c r="CQ14" s="2037"/>
      <c r="CR14" s="2037"/>
      <c r="CS14" s="2037"/>
      <c r="CT14" s="2037"/>
      <c r="CU14" s="2037"/>
      <c r="CV14" s="2037"/>
      <c r="CW14" s="2037"/>
      <c r="CX14" s="2037"/>
      <c r="CY14" s="2037"/>
      <c r="CZ14" s="2037"/>
      <c r="DA14" s="2037"/>
      <c r="DB14" s="2037"/>
      <c r="DC14" s="2037"/>
      <c r="DD14" s="2037"/>
      <c r="DE14" s="2037"/>
      <c r="DF14" s="2037"/>
      <c r="DG14" s="2037"/>
      <c r="DH14" s="2037"/>
      <c r="DI14" s="2037"/>
      <c r="DJ14" s="2037"/>
      <c r="DK14" s="2037"/>
      <c r="DL14" s="2037"/>
      <c r="DM14" s="2037"/>
      <c r="DN14" s="2037"/>
      <c r="DO14" s="2037"/>
      <c r="DP14" s="2037"/>
      <c r="DQ14" s="2037"/>
      <c r="DR14" s="2037"/>
      <c r="DS14" s="2037"/>
      <c r="DT14" s="2037"/>
      <c r="DU14" s="2037"/>
      <c r="DV14" s="2037"/>
      <c r="DW14" s="2037"/>
    </row>
    <row r="15" spans="1:127" s="359" customFormat="1" ht="15.95" customHeight="1">
      <c r="A15" s="537"/>
      <c r="B15" s="54"/>
      <c r="C15" s="2281" t="s">
        <v>345</v>
      </c>
      <c r="D15" s="2128"/>
      <c r="E15" s="2282"/>
      <c r="F15" s="2283" t="s">
        <v>1759</v>
      </c>
      <c r="G15" s="2128"/>
      <c r="H15" s="2282"/>
      <c r="I15" s="2285" t="s">
        <v>321</v>
      </c>
      <c r="J15" s="2285"/>
      <c r="K15" s="2286"/>
      <c r="L15" s="2289" t="s">
        <v>345</v>
      </c>
      <c r="M15" s="2290"/>
      <c r="N15" s="2291"/>
      <c r="O15" s="2133" t="s">
        <v>1396</v>
      </c>
      <c r="P15" s="2133"/>
      <c r="Q15" s="2295"/>
      <c r="R15" s="2277"/>
      <c r="S15" s="1601"/>
      <c r="T15" s="2278"/>
      <c r="U15" s="544"/>
      <c r="V15" s="54"/>
      <c r="W15" s="54"/>
      <c r="X15" s="1601"/>
      <c r="Y15" s="1601"/>
      <c r="Z15" s="1601"/>
      <c r="AA15" s="538"/>
      <c r="AB15" s="538"/>
      <c r="AC15" s="538"/>
      <c r="AD15" s="538"/>
      <c r="AE15" s="538"/>
      <c r="AF15" s="538"/>
      <c r="AG15" s="552"/>
      <c r="AH15" s="552"/>
      <c r="AI15" s="552"/>
      <c r="AJ15" s="538"/>
      <c r="AK15" s="542"/>
      <c r="AL15" s="2253" t="s">
        <v>459</v>
      </c>
      <c r="AM15" s="2134" t="s">
        <v>1227</v>
      </c>
      <c r="AN15" s="2134"/>
      <c r="AO15" s="2134"/>
      <c r="AP15" s="2134"/>
      <c r="AQ15" s="2134"/>
      <c r="AR15" s="2134"/>
      <c r="AS15" s="2134"/>
      <c r="AT15" s="2134"/>
      <c r="AU15" s="2134"/>
      <c r="AV15" s="2134"/>
      <c r="AW15" s="2134"/>
      <c r="AX15" s="651"/>
      <c r="BA15" s="1473"/>
      <c r="BB15" s="11"/>
      <c r="BC15" s="2255"/>
      <c r="BD15" s="2255"/>
      <c r="BE15" s="2255"/>
      <c r="BF15" s="2255"/>
      <c r="BG15" s="2255"/>
      <c r="BH15" s="2255"/>
      <c r="BI15" s="2255"/>
      <c r="BJ15" s="2255"/>
      <c r="BK15" s="2255"/>
      <c r="BL15" s="2255"/>
      <c r="BM15" s="2255"/>
      <c r="BN15" s="2255"/>
      <c r="BO15" s="2255"/>
      <c r="BP15" s="2255"/>
      <c r="BQ15" s="2255"/>
      <c r="BR15" s="2255"/>
      <c r="BS15" s="2255"/>
      <c r="BT15" s="2255"/>
      <c r="BU15" s="2255"/>
      <c r="BV15" s="2255"/>
      <c r="BW15" s="2255"/>
      <c r="BX15" s="2255"/>
      <c r="BY15" s="2255"/>
      <c r="BZ15" s="2255"/>
      <c r="CA15" s="2255"/>
      <c r="CB15" s="2255"/>
      <c r="CC15" s="2255"/>
      <c r="CD15" s="2255"/>
      <c r="CE15" s="2255"/>
      <c r="CF15" s="2255"/>
      <c r="CG15" s="2255"/>
      <c r="CH15" s="2255"/>
      <c r="CI15" s="2255"/>
      <c r="CJ15" s="1470"/>
      <c r="CK15" s="619"/>
    </row>
    <row r="16" spans="1:127" s="359" customFormat="1" ht="15.95" customHeight="1">
      <c r="A16" s="537"/>
      <c r="B16" s="54"/>
      <c r="C16" s="1809"/>
      <c r="D16" s="1810"/>
      <c r="E16" s="1811"/>
      <c r="F16" s="2284"/>
      <c r="G16" s="1810"/>
      <c r="H16" s="1811"/>
      <c r="I16" s="2287"/>
      <c r="J16" s="2287"/>
      <c r="K16" s="2288"/>
      <c r="L16" s="2292"/>
      <c r="M16" s="2293"/>
      <c r="N16" s="2294"/>
      <c r="O16" s="1810"/>
      <c r="P16" s="1810"/>
      <c r="Q16" s="2296"/>
      <c r="R16" s="2279"/>
      <c r="S16" s="1705"/>
      <c r="T16" s="2280"/>
      <c r="U16" s="2254"/>
      <c r="V16" s="2133"/>
      <c r="W16" s="2133"/>
      <c r="X16" s="1601"/>
      <c r="Y16" s="1601"/>
      <c r="Z16" s="1601"/>
      <c r="AA16" s="538"/>
      <c r="AB16" s="538"/>
      <c r="AC16" s="538"/>
      <c r="AD16" s="538"/>
      <c r="AE16" s="538"/>
      <c r="AF16" s="538"/>
      <c r="AG16" s="552"/>
      <c r="AH16" s="552"/>
      <c r="AI16" s="552"/>
      <c r="AJ16" s="538"/>
      <c r="AK16" s="542"/>
      <c r="AL16" s="2253"/>
      <c r="AM16" s="2134"/>
      <c r="AN16" s="2134"/>
      <c r="AO16" s="2134"/>
      <c r="AP16" s="2134"/>
      <c r="AQ16" s="2134"/>
      <c r="AR16" s="2134"/>
      <c r="AS16" s="2134"/>
      <c r="AT16" s="2134"/>
      <c r="AU16" s="2134"/>
      <c r="AV16" s="2134"/>
      <c r="AW16" s="2134"/>
      <c r="AX16" s="651"/>
      <c r="BA16" s="2250" t="s">
        <v>409</v>
      </c>
      <c r="BB16" s="2251"/>
      <c r="BC16" s="2255" t="s">
        <v>1398</v>
      </c>
      <c r="BD16" s="2255"/>
      <c r="BE16" s="2255"/>
      <c r="BF16" s="2255"/>
      <c r="BG16" s="2255"/>
      <c r="BH16" s="2255"/>
      <c r="BI16" s="2255"/>
      <c r="BJ16" s="2255"/>
      <c r="BK16" s="2255"/>
      <c r="BL16" s="2255"/>
      <c r="BM16" s="2255"/>
      <c r="BN16" s="2255"/>
      <c r="BO16" s="2255"/>
      <c r="BP16" s="2255"/>
      <c r="BQ16" s="2255"/>
      <c r="BR16" s="2255"/>
      <c r="BS16" s="2255"/>
      <c r="BT16" s="2255"/>
      <c r="BU16" s="2255"/>
      <c r="BV16" s="2255"/>
      <c r="BW16" s="2255"/>
      <c r="BX16" s="2255"/>
      <c r="BY16" s="2255"/>
      <c r="BZ16" s="2255"/>
      <c r="CA16" s="2255"/>
      <c r="CB16" s="2255"/>
      <c r="CC16" s="2255"/>
      <c r="CD16" s="2255"/>
      <c r="CE16" s="2255"/>
      <c r="CF16" s="2255"/>
      <c r="CG16" s="2255"/>
      <c r="CH16" s="2255"/>
      <c r="CI16" s="2255"/>
      <c r="CJ16" s="1470"/>
      <c r="CK16" s="619"/>
    </row>
    <row r="17" spans="1:89" s="359" customFormat="1" ht="15.95" customHeight="1">
      <c r="A17" s="537"/>
      <c r="B17" s="54"/>
      <c r="C17" s="2256"/>
      <c r="D17" s="2129"/>
      <c r="E17" s="2257"/>
      <c r="F17" s="2260"/>
      <c r="G17" s="2129"/>
      <c r="H17" s="2257"/>
      <c r="I17" s="2262"/>
      <c r="J17" s="2262"/>
      <c r="K17" s="2263"/>
      <c r="L17" s="2266"/>
      <c r="M17" s="2267"/>
      <c r="N17" s="2268"/>
      <c r="O17" s="2271"/>
      <c r="P17" s="2267"/>
      <c r="Q17" s="2272"/>
      <c r="R17" s="2248">
        <f>C11+F11+I11+L11+O11+R11+Y11+AB11+AI11+AL11+AO11+AR11+C17+F17+L17+O17</f>
        <v>0</v>
      </c>
      <c r="S17" s="2116"/>
      <c r="T17" s="2249"/>
      <c r="U17" s="1601"/>
      <c r="V17" s="1601"/>
      <c r="W17" s="1601"/>
      <c r="X17" s="1788"/>
      <c r="Y17" s="1788"/>
      <c r="Z17" s="1788"/>
      <c r="AA17" s="538"/>
      <c r="AB17" s="538"/>
      <c r="AC17" s="538"/>
      <c r="AD17" s="538"/>
      <c r="AE17" s="538"/>
      <c r="AF17" s="538"/>
      <c r="AG17" s="552"/>
      <c r="AH17" s="552"/>
      <c r="AI17" s="552"/>
      <c r="AJ17" s="538"/>
      <c r="AK17" s="542"/>
      <c r="AL17" s="2253"/>
      <c r="AM17" s="2134"/>
      <c r="AN17" s="2134"/>
      <c r="AO17" s="2134"/>
      <c r="AP17" s="2134"/>
      <c r="AQ17" s="2134"/>
      <c r="AR17" s="2134"/>
      <c r="AS17" s="2134"/>
      <c r="AT17" s="2134"/>
      <c r="AU17" s="2134"/>
      <c r="AV17" s="2134"/>
      <c r="AW17" s="2134"/>
      <c r="AX17" s="1256"/>
      <c r="BA17" s="1473"/>
      <c r="BB17" s="11"/>
      <c r="BC17" s="2255"/>
      <c r="BD17" s="2255"/>
      <c r="BE17" s="2255"/>
      <c r="BF17" s="2255"/>
      <c r="BG17" s="2255"/>
      <c r="BH17" s="2255"/>
      <c r="BI17" s="2255"/>
      <c r="BJ17" s="2255"/>
      <c r="BK17" s="2255"/>
      <c r="BL17" s="2255"/>
      <c r="BM17" s="2255"/>
      <c r="BN17" s="2255"/>
      <c r="BO17" s="2255"/>
      <c r="BP17" s="2255"/>
      <c r="BQ17" s="2255"/>
      <c r="BR17" s="2255"/>
      <c r="BS17" s="2255"/>
      <c r="BT17" s="2255"/>
      <c r="BU17" s="2255"/>
      <c r="BV17" s="2255"/>
      <c r="BW17" s="2255"/>
      <c r="BX17" s="2255"/>
      <c r="BY17" s="2255"/>
      <c r="BZ17" s="2255"/>
      <c r="CA17" s="2255"/>
      <c r="CB17" s="2255"/>
      <c r="CC17" s="2255"/>
      <c r="CD17" s="2255"/>
      <c r="CE17" s="2255"/>
      <c r="CF17" s="2255"/>
      <c r="CG17" s="2255"/>
      <c r="CH17" s="2255"/>
      <c r="CI17" s="2255"/>
      <c r="CJ17" s="558"/>
      <c r="CK17" s="538"/>
    </row>
    <row r="18" spans="1:89" s="359" customFormat="1" ht="15.95" customHeight="1">
      <c r="A18" s="537"/>
      <c r="B18" s="54"/>
      <c r="C18" s="2258"/>
      <c r="D18" s="1872"/>
      <c r="E18" s="2259"/>
      <c r="F18" s="2261"/>
      <c r="G18" s="1872"/>
      <c r="H18" s="2259"/>
      <c r="I18" s="2264"/>
      <c r="J18" s="2264"/>
      <c r="K18" s="2265"/>
      <c r="L18" s="1884"/>
      <c r="M18" s="2269"/>
      <c r="N18" s="2270"/>
      <c r="O18" s="2273"/>
      <c r="P18" s="2269"/>
      <c r="Q18" s="1885"/>
      <c r="R18" s="1888"/>
      <c r="S18" s="2117"/>
      <c r="T18" s="1889"/>
      <c r="U18" s="1601"/>
      <c r="V18" s="1601"/>
      <c r="W18" s="1601"/>
      <c r="X18" s="1788"/>
      <c r="Y18" s="1788"/>
      <c r="Z18" s="1788"/>
      <c r="AA18" s="538"/>
      <c r="AB18" s="538"/>
      <c r="AC18" s="538"/>
      <c r="AD18" s="538"/>
      <c r="AE18" s="538"/>
      <c r="AF18" s="538"/>
      <c r="AG18" s="552"/>
      <c r="AH18" s="552"/>
      <c r="AI18" s="552"/>
      <c r="AJ18" s="538"/>
      <c r="AK18" s="542"/>
      <c r="AL18" s="538"/>
      <c r="AM18" s="2134"/>
      <c r="AN18" s="2134"/>
      <c r="AO18" s="2134"/>
      <c r="AP18" s="2134"/>
      <c r="AQ18" s="2134"/>
      <c r="AR18" s="2134"/>
      <c r="AS18" s="2134"/>
      <c r="AT18" s="2134"/>
      <c r="AU18" s="2134"/>
      <c r="AV18" s="2134"/>
      <c r="AW18" s="2134"/>
      <c r="AX18" s="1256"/>
      <c r="BA18" s="2250" t="s">
        <v>410</v>
      </c>
      <c r="BB18" s="2251"/>
      <c r="BC18" s="2252" t="s">
        <v>1768</v>
      </c>
      <c r="BD18" s="2252"/>
      <c r="BE18" s="2252"/>
      <c r="BF18" s="2252"/>
      <c r="BG18" s="2252"/>
      <c r="BH18" s="2252"/>
      <c r="BI18" s="2252"/>
      <c r="BJ18" s="2252"/>
      <c r="BK18" s="2252"/>
      <c r="BL18" s="2252"/>
      <c r="BM18" s="2252"/>
      <c r="BN18" s="2252"/>
      <c r="BO18" s="2252"/>
      <c r="BP18" s="2252"/>
      <c r="BQ18" s="2252"/>
      <c r="BR18" s="2252"/>
      <c r="BS18" s="2252"/>
      <c r="BT18" s="2252"/>
      <c r="BU18" s="2252"/>
      <c r="BV18" s="2252"/>
      <c r="BW18" s="2252"/>
      <c r="BX18" s="2252"/>
      <c r="BY18" s="2252"/>
      <c r="BZ18" s="2252"/>
      <c r="CA18" s="2252"/>
      <c r="CB18" s="2252"/>
      <c r="CC18" s="2252"/>
      <c r="CD18" s="2252"/>
      <c r="CE18" s="2252"/>
      <c r="CF18" s="2252"/>
      <c r="CG18" s="2252"/>
      <c r="CH18" s="2252"/>
      <c r="CI18" s="2252"/>
      <c r="CJ18" s="558"/>
      <c r="CK18" s="538"/>
    </row>
    <row r="19" spans="1:89" s="359" customFormat="1" ht="15.95" customHeight="1">
      <c r="A19" s="537"/>
      <c r="B19" s="54"/>
      <c r="C19" s="1454"/>
      <c r="D19" s="1454"/>
      <c r="E19" s="1454"/>
      <c r="F19" s="1454"/>
      <c r="G19" s="1454"/>
      <c r="H19" s="1454"/>
      <c r="I19" s="1457"/>
      <c r="J19" s="1457"/>
      <c r="K19" s="1457"/>
      <c r="L19" s="1456"/>
      <c r="M19" s="1456"/>
      <c r="N19" s="1456"/>
      <c r="O19" s="1456"/>
      <c r="P19" s="1456"/>
      <c r="Q19" s="1456"/>
      <c r="R19" s="141"/>
      <c r="S19" s="141"/>
      <c r="T19" s="141"/>
      <c r="U19" s="530"/>
      <c r="V19" s="530"/>
      <c r="W19" s="530"/>
      <c r="X19" s="141"/>
      <c r="Y19" s="141"/>
      <c r="Z19" s="141"/>
      <c r="AA19" s="538"/>
      <c r="AB19" s="538"/>
      <c r="AC19" s="538"/>
      <c r="AD19" s="538"/>
      <c r="AE19" s="538"/>
      <c r="AF19" s="538"/>
      <c r="AG19" s="552"/>
      <c r="AH19" s="552"/>
      <c r="AI19" s="552"/>
      <c r="AJ19" s="538"/>
      <c r="AK19" s="542"/>
      <c r="AL19" s="538"/>
      <c r="AM19" s="2134"/>
      <c r="AN19" s="2134"/>
      <c r="AO19" s="2134"/>
      <c r="AP19" s="2134"/>
      <c r="AQ19" s="2134"/>
      <c r="AR19" s="2134"/>
      <c r="AS19" s="2134"/>
      <c r="AT19" s="2134"/>
      <c r="AU19" s="2134"/>
      <c r="AV19" s="2134"/>
      <c r="AW19" s="2134"/>
      <c r="AX19" s="1256"/>
      <c r="BA19" s="1462"/>
      <c r="BB19" s="1463"/>
      <c r="BC19" s="1464"/>
      <c r="BD19" s="1464"/>
      <c r="BE19" s="1464"/>
      <c r="BF19" s="1464"/>
      <c r="BG19" s="1464"/>
      <c r="BH19" s="1464"/>
      <c r="BI19" s="1464"/>
      <c r="BJ19" s="1464"/>
      <c r="BK19" s="1464"/>
      <c r="BL19" s="1464"/>
      <c r="BM19" s="1464"/>
      <c r="BN19" s="1464"/>
      <c r="BO19" s="1464"/>
      <c r="BP19" s="1464"/>
      <c r="BQ19" s="1464"/>
      <c r="BR19" s="1464"/>
      <c r="BS19" s="1464"/>
      <c r="BT19" s="1464"/>
      <c r="BU19" s="1464"/>
      <c r="BV19" s="1464"/>
      <c r="BW19" s="1464"/>
      <c r="BX19" s="1464"/>
      <c r="BY19" s="1464"/>
      <c r="BZ19" s="1464"/>
      <c r="CA19" s="1464"/>
      <c r="CB19" s="1464"/>
      <c r="CC19" s="1464"/>
      <c r="CD19" s="1464"/>
      <c r="CE19" s="1464"/>
      <c r="CF19" s="559"/>
      <c r="CG19" s="559"/>
      <c r="CH19" s="559"/>
      <c r="CI19" s="559"/>
      <c r="CJ19" s="1471"/>
      <c r="CK19" s="560"/>
    </row>
    <row r="20" spans="1:89" ht="15.95" customHeight="1">
      <c r="A20" s="1851" t="s">
        <v>443</v>
      </c>
      <c r="B20" s="1712"/>
      <c r="C20" s="1852" t="s">
        <v>463</v>
      </c>
      <c r="D20" s="1852"/>
      <c r="E20" s="1852"/>
      <c r="F20" s="1852"/>
      <c r="G20" s="1852"/>
      <c r="H20" s="1852"/>
      <c r="I20" s="1852"/>
      <c r="J20" s="1852"/>
      <c r="K20" s="1852"/>
      <c r="L20" s="1852"/>
      <c r="M20" s="1852"/>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855"/>
      <c r="AL20" s="551" t="s">
        <v>127</v>
      </c>
      <c r="AM20" s="1849" t="s">
        <v>1364</v>
      </c>
      <c r="AN20" s="1849"/>
      <c r="AO20" s="1849"/>
      <c r="AP20" s="1849"/>
      <c r="AQ20" s="1849"/>
      <c r="AR20" s="1849"/>
      <c r="AS20" s="1849"/>
      <c r="AT20" s="1849"/>
      <c r="AU20" s="1849"/>
      <c r="AV20" s="1849"/>
      <c r="AW20" s="1849"/>
      <c r="AX20" s="1266"/>
      <c r="AZ20" s="359"/>
      <c r="CE20" s="552"/>
      <c r="CF20" s="552"/>
      <c r="CG20" s="552"/>
      <c r="CI20" s="560"/>
      <c r="CJ20" s="560"/>
      <c r="CK20" s="560"/>
    </row>
    <row r="21" spans="1:89" ht="15.95" customHeight="1">
      <c r="A21" s="66"/>
      <c r="B21" s="54"/>
      <c r="C21" s="561" t="s">
        <v>35</v>
      </c>
      <c r="D21" s="2216" t="s">
        <v>1399</v>
      </c>
      <c r="E21" s="2216"/>
      <c r="F21" s="2216"/>
      <c r="G21" s="2216"/>
      <c r="H21" s="2216"/>
      <c r="I21" s="2216"/>
      <c r="J21" s="2216"/>
      <c r="K21" s="2216"/>
      <c r="L21" s="2216"/>
      <c r="M21" s="2216"/>
      <c r="N21" s="2216"/>
      <c r="O21" s="2216"/>
      <c r="P21" s="2216"/>
      <c r="Q21" s="2216"/>
      <c r="R21" s="2216"/>
      <c r="S21" s="2216"/>
      <c r="T21" s="54"/>
      <c r="U21" s="54"/>
      <c r="V21" s="54"/>
      <c r="W21" s="54"/>
      <c r="X21" s="54"/>
      <c r="Y21" s="54"/>
      <c r="Z21" s="548"/>
      <c r="AA21" s="54"/>
      <c r="AB21" s="137"/>
      <c r="AC21" s="54"/>
      <c r="AD21" s="54"/>
      <c r="AE21" s="54"/>
      <c r="AF21" s="54"/>
      <c r="AG21" s="54"/>
      <c r="AH21" s="54"/>
      <c r="AI21" s="54"/>
      <c r="AJ21" s="54"/>
      <c r="AK21" s="54"/>
      <c r="AL21" s="63"/>
      <c r="AM21" s="1849"/>
      <c r="AN21" s="1849"/>
      <c r="AO21" s="1849"/>
      <c r="AP21" s="1849"/>
      <c r="AQ21" s="1849"/>
      <c r="AR21" s="1849"/>
      <c r="AS21" s="1849"/>
      <c r="AT21" s="1849"/>
      <c r="AU21" s="1849"/>
      <c r="AV21" s="1849"/>
      <c r="AW21" s="1849"/>
      <c r="AX21" s="1267"/>
      <c r="AZ21" s="359"/>
      <c r="BA21" s="1465"/>
      <c r="BB21" s="1466"/>
      <c r="BC21" s="1466"/>
      <c r="BD21" s="1466"/>
      <c r="BE21" s="1467"/>
      <c r="BF21" s="1467"/>
      <c r="BG21" s="1466"/>
      <c r="BH21" s="1466"/>
      <c r="BI21" s="1466"/>
      <c r="BJ21" s="1466"/>
      <c r="BK21" s="1466"/>
      <c r="BL21" s="1466"/>
      <c r="BM21" s="359"/>
      <c r="BN21" s="359"/>
      <c r="BO21" s="359"/>
      <c r="BP21" s="359"/>
      <c r="BQ21" s="359"/>
      <c r="BR21" s="359"/>
      <c r="BS21" s="359"/>
      <c r="BT21" s="359"/>
      <c r="BU21" s="359"/>
      <c r="BV21" s="359"/>
      <c r="BW21" s="359"/>
      <c r="BX21" s="359"/>
      <c r="BY21" s="359"/>
      <c r="BZ21" s="359"/>
      <c r="CA21" s="359"/>
      <c r="CB21" s="359"/>
      <c r="CC21" s="359"/>
      <c r="CD21" s="359"/>
      <c r="CE21" s="359"/>
      <c r="CF21" s="359"/>
      <c r="CG21" s="210"/>
      <c r="CH21" s="210"/>
      <c r="CI21" s="210"/>
      <c r="CJ21" s="359"/>
    </row>
    <row r="22" spans="1:89" ht="15.95" customHeight="1">
      <c r="A22" s="61"/>
      <c r="B22" s="54"/>
      <c r="C22" s="54"/>
      <c r="D22" s="55" t="s">
        <v>210</v>
      </c>
      <c r="E22" s="2241" t="s">
        <v>260</v>
      </c>
      <c r="F22" s="2241"/>
      <c r="G22" s="2241"/>
      <c r="H22" s="2241"/>
      <c r="I22" s="2241"/>
      <c r="J22" s="2241"/>
      <c r="K22" s="2241"/>
      <c r="L22" s="2241"/>
      <c r="M22" s="2241"/>
      <c r="N22" s="2241"/>
      <c r="O22" s="2241"/>
      <c r="P22" s="2241"/>
      <c r="Q22" s="2241"/>
      <c r="R22" s="54"/>
      <c r="S22" s="2242" t="str">
        <f>AA61</f>
        <v/>
      </c>
      <c r="T22" s="2242"/>
      <c r="U22" s="137" t="s">
        <v>115</v>
      </c>
      <c r="V22" s="54"/>
      <c r="W22" s="54"/>
      <c r="X22" s="54"/>
      <c r="Y22" s="54"/>
      <c r="Z22" s="54"/>
      <c r="AA22" s="54"/>
      <c r="AB22" s="54"/>
      <c r="AC22" s="54"/>
      <c r="AD22" s="54"/>
      <c r="AE22" s="54"/>
      <c r="AF22" s="54"/>
      <c r="AG22" s="54"/>
      <c r="AH22" s="54"/>
      <c r="AI22" s="54"/>
      <c r="AJ22" s="54"/>
      <c r="AK22" s="54"/>
      <c r="AL22" s="2243" t="s">
        <v>1586</v>
      </c>
      <c r="AM22" s="2244"/>
      <c r="AN22" s="2244"/>
      <c r="AO22" s="2244"/>
      <c r="AP22" s="2244"/>
      <c r="AQ22" s="2244"/>
      <c r="AR22" s="2244"/>
      <c r="AS22" s="2244"/>
      <c r="AT22" s="2244"/>
      <c r="AU22" s="2244"/>
      <c r="AV22" s="2244"/>
      <c r="AW22" s="2244"/>
      <c r="AX22" s="1254"/>
      <c r="BM22" s="54"/>
      <c r="BX22" s="54"/>
      <c r="BY22" s="54"/>
      <c r="BZ22" s="54"/>
      <c r="CA22" s="54"/>
      <c r="CB22" s="54"/>
      <c r="CC22" s="54"/>
      <c r="CD22" s="54"/>
      <c r="CE22" s="54"/>
      <c r="CF22" s="54"/>
      <c r="CG22" s="54"/>
      <c r="CH22" s="54"/>
      <c r="CI22" s="54"/>
      <c r="CJ22" s="54"/>
    </row>
    <row r="23" spans="1:89" ht="15.95" customHeight="1" thickBot="1">
      <c r="A23" s="61"/>
      <c r="B23" s="54"/>
      <c r="C23" s="54"/>
      <c r="D23" s="54" t="s">
        <v>1400</v>
      </c>
      <c r="E23" s="2241" t="s">
        <v>1105</v>
      </c>
      <c r="F23" s="2241"/>
      <c r="G23" s="2241"/>
      <c r="H23" s="2241"/>
      <c r="I23" s="2241"/>
      <c r="J23" s="2241"/>
      <c r="K23" s="2241"/>
      <c r="L23" s="2241"/>
      <c r="M23" s="2241"/>
      <c r="N23" s="2241"/>
      <c r="O23" s="2241"/>
      <c r="P23" s="2241"/>
      <c r="Q23" s="2241"/>
      <c r="R23" s="54"/>
      <c r="S23" s="2245">
        <f>$I$11+$L$11+IF(COUNT(O11:T12)&gt;0,1,0)+IF(COUNT(Y11:AD12)&gt;0,1,0)+$AI$11+$AL$11+$AO$11+$AR$11</f>
        <v>0</v>
      </c>
      <c r="T23" s="2245"/>
      <c r="U23" s="137" t="s">
        <v>115</v>
      </c>
      <c r="V23" s="54"/>
      <c r="W23" s="54"/>
      <c r="X23" s="54"/>
      <c r="Y23" s="565"/>
      <c r="Z23" s="565"/>
      <c r="AA23" s="565"/>
      <c r="AB23" s="54"/>
      <c r="AC23" s="565"/>
      <c r="AD23" s="565"/>
      <c r="AE23" s="565"/>
      <c r="AF23" s="1265"/>
      <c r="AG23" s="1265"/>
      <c r="AH23" s="1265"/>
      <c r="AI23" s="54"/>
      <c r="AJ23" s="54"/>
      <c r="AK23" s="565"/>
      <c r="AL23" s="122" t="s">
        <v>30</v>
      </c>
      <c r="AM23" s="1849" t="s">
        <v>1587</v>
      </c>
      <c r="AN23" s="1849"/>
      <c r="AO23" s="1849"/>
      <c r="AP23" s="1849"/>
      <c r="AQ23" s="1849"/>
      <c r="AR23" s="1849"/>
      <c r="AS23" s="1849"/>
      <c r="AT23" s="1849"/>
      <c r="AU23" s="1849"/>
      <c r="AV23" s="1849"/>
      <c r="AW23" s="1849"/>
      <c r="AX23" s="651"/>
      <c r="AZ23" s="1194"/>
      <c r="BA23" s="538" t="s">
        <v>1176</v>
      </c>
      <c r="BL23" s="54"/>
      <c r="BM23" s="54"/>
      <c r="BX23" s="54"/>
      <c r="BY23" s="54"/>
      <c r="BZ23" s="54"/>
      <c r="CA23" s="54"/>
      <c r="CB23" s="54"/>
      <c r="CC23" s="54"/>
      <c r="CD23" s="54"/>
      <c r="CE23" s="54"/>
      <c r="CF23" s="54"/>
      <c r="CG23" s="54"/>
      <c r="CH23" s="54"/>
      <c r="CI23" s="54"/>
      <c r="CJ23" s="54"/>
    </row>
    <row r="24" spans="1:89" ht="15.95" customHeight="1" thickBot="1">
      <c r="A24" s="61"/>
      <c r="B24" s="54"/>
      <c r="C24" s="55"/>
      <c r="D24" s="55" t="s">
        <v>1401</v>
      </c>
      <c r="E24" s="2241" t="s">
        <v>1104</v>
      </c>
      <c r="F24" s="2241"/>
      <c r="G24" s="2241"/>
      <c r="H24" s="2241"/>
      <c r="I24" s="2241"/>
      <c r="J24" s="2241"/>
      <c r="K24" s="2241"/>
      <c r="L24" s="2241"/>
      <c r="M24" s="2241"/>
      <c r="N24" s="2241"/>
      <c r="O24" s="2241"/>
      <c r="P24" s="2241"/>
      <c r="Q24" s="2241"/>
      <c r="R24" s="54"/>
      <c r="S24" s="2246" t="str">
        <f>$BE$36</f>
        <v/>
      </c>
      <c r="T24" s="2247"/>
      <c r="U24" s="137" t="s">
        <v>115</v>
      </c>
      <c r="V24" s="54"/>
      <c r="W24" s="54"/>
      <c r="X24" s="54"/>
      <c r="Y24" s="1268"/>
      <c r="Z24" s="1268"/>
      <c r="AA24" s="1268"/>
      <c r="AB24" s="1269"/>
      <c r="AC24" s="1268"/>
      <c r="AD24" s="1268"/>
      <c r="AE24" s="1268"/>
      <c r="AF24" s="1265"/>
      <c r="AG24" s="1265"/>
      <c r="AH24" s="1265"/>
      <c r="AI24" s="54"/>
      <c r="AJ24" s="54"/>
      <c r="AK24" s="565"/>
      <c r="AL24" s="74"/>
      <c r="AM24" s="1849"/>
      <c r="AN24" s="1849"/>
      <c r="AO24" s="1849"/>
      <c r="AP24" s="1849"/>
      <c r="AQ24" s="1849"/>
      <c r="AR24" s="1849"/>
      <c r="AS24" s="1849"/>
      <c r="AT24" s="1849"/>
      <c r="AU24" s="1849"/>
      <c r="AV24" s="1849"/>
      <c r="AW24" s="1849"/>
      <c r="AX24" s="651"/>
      <c r="AZ24" s="1029"/>
      <c r="BA24" s="740" t="s">
        <v>1174</v>
      </c>
      <c r="BB24" s="54"/>
      <c r="BC24" s="54"/>
      <c r="BD24" s="54"/>
      <c r="BE24" s="54"/>
      <c r="BF24" s="54"/>
      <c r="BG24" s="54"/>
      <c r="BH24" s="54"/>
      <c r="BI24" s="54"/>
      <c r="BJ24" s="54"/>
      <c r="BK24" s="54"/>
      <c r="BL24" s="54"/>
      <c r="BM24" s="54"/>
      <c r="BX24" s="54"/>
      <c r="BY24" s="54"/>
      <c r="BZ24" s="54"/>
      <c r="CA24" s="54"/>
      <c r="CB24" s="54"/>
      <c r="CC24" s="54"/>
      <c r="CD24" s="54"/>
      <c r="CE24" s="54"/>
      <c r="CF24" s="54"/>
      <c r="CG24" s="54"/>
      <c r="CH24" s="54"/>
      <c r="CI24" s="54"/>
      <c r="CJ24" s="54"/>
    </row>
    <row r="25" spans="1:89" ht="15.95" customHeight="1">
      <c r="A25" s="61"/>
      <c r="B25" s="54"/>
      <c r="C25" s="55"/>
      <c r="D25" s="55"/>
      <c r="E25" s="1249"/>
      <c r="F25" s="1249"/>
      <c r="G25" s="1249"/>
      <c r="H25" s="1249"/>
      <c r="I25" s="1249"/>
      <c r="J25" s="1249"/>
      <c r="K25" s="1249"/>
      <c r="L25" s="1249"/>
      <c r="M25" s="1249"/>
      <c r="N25" s="1249"/>
      <c r="O25" s="1249"/>
      <c r="P25" s="1249"/>
      <c r="Q25" s="1249"/>
      <c r="R25" s="54"/>
      <c r="S25" s="1270"/>
      <c r="T25" s="1270"/>
      <c r="U25" s="137"/>
      <c r="V25" s="54"/>
      <c r="W25" s="54"/>
      <c r="X25" s="54"/>
      <c r="Y25" s="1268"/>
      <c r="Z25" s="1268"/>
      <c r="AA25" s="1268"/>
      <c r="AB25" s="1269"/>
      <c r="AC25" s="1268"/>
      <c r="AD25" s="1268"/>
      <c r="AE25" s="1268"/>
      <c r="AF25" s="1265"/>
      <c r="AG25" s="1265"/>
      <c r="AH25" s="1265"/>
      <c r="AI25" s="54"/>
      <c r="AJ25" s="54"/>
      <c r="AK25" s="565"/>
      <c r="AL25" s="74"/>
      <c r="AM25" s="1849"/>
      <c r="AN25" s="1849"/>
      <c r="AO25" s="1849"/>
      <c r="AP25" s="1849"/>
      <c r="AQ25" s="1849"/>
      <c r="AR25" s="1849"/>
      <c r="AS25" s="1849"/>
      <c r="AT25" s="1849"/>
      <c r="AU25" s="1849"/>
      <c r="AV25" s="1849"/>
      <c r="AW25" s="1849"/>
      <c r="AX25" s="651"/>
      <c r="AZ25" s="1029"/>
      <c r="BA25" s="54"/>
      <c r="BB25" s="54" t="s">
        <v>325</v>
      </c>
      <c r="BC25" s="54"/>
      <c r="BD25" s="54"/>
      <c r="BE25" s="54"/>
      <c r="BF25" s="54"/>
      <c r="BG25" s="54"/>
      <c r="BH25" s="54"/>
      <c r="BI25" s="54"/>
      <c r="BJ25" s="54"/>
      <c r="BK25" s="54"/>
      <c r="BL25" s="54"/>
      <c r="BM25" s="54"/>
      <c r="BX25" s="54"/>
      <c r="BY25" s="54"/>
      <c r="BZ25" s="54"/>
      <c r="CA25" s="54"/>
      <c r="CB25" s="54"/>
      <c r="CC25" s="54"/>
      <c r="CD25" s="54"/>
      <c r="CE25" s="54"/>
      <c r="CF25" s="54"/>
      <c r="CG25" s="54"/>
      <c r="CH25" s="54"/>
      <c r="CI25" s="54"/>
      <c r="CJ25" s="54"/>
    </row>
    <row r="26" spans="1:89" ht="15.95" customHeight="1">
      <c r="A26" s="61"/>
      <c r="B26" s="54"/>
      <c r="C26" s="55" t="s">
        <v>460</v>
      </c>
      <c r="D26" s="55" t="s">
        <v>1669</v>
      </c>
      <c r="E26" s="55"/>
      <c r="F26" s="55"/>
      <c r="G26" s="55"/>
      <c r="H26" s="55"/>
      <c r="I26" s="55"/>
      <c r="J26" s="55"/>
      <c r="K26" s="55"/>
      <c r="L26" s="55"/>
      <c r="M26" s="55"/>
      <c r="V26" s="54"/>
      <c r="W26" s="54"/>
      <c r="X26" s="54"/>
      <c r="Y26" s="565"/>
      <c r="Z26" s="565"/>
      <c r="AA26" s="565"/>
      <c r="AB26" s="1269"/>
      <c r="AC26" s="565"/>
      <c r="AD26" s="565"/>
      <c r="AE26" s="565"/>
      <c r="AF26" s="1265"/>
      <c r="AG26" s="1265"/>
      <c r="AH26" s="1265"/>
      <c r="AI26" s="54"/>
      <c r="AJ26" s="54"/>
      <c r="AK26" s="565"/>
      <c r="AL26" s="566"/>
      <c r="AM26" s="1849"/>
      <c r="AN26" s="1849"/>
      <c r="AO26" s="1849"/>
      <c r="AP26" s="1849"/>
      <c r="AQ26" s="1849"/>
      <c r="AR26" s="1849"/>
      <c r="AS26" s="1849"/>
      <c r="AT26" s="1849"/>
      <c r="AU26" s="1849"/>
      <c r="AV26" s="1849"/>
      <c r="AW26" s="1849"/>
      <c r="AX26" s="651"/>
      <c r="AZ26" s="1029"/>
      <c r="BA26" s="54"/>
      <c r="BB26" s="54"/>
      <c r="BC26" s="54" t="s">
        <v>179</v>
      </c>
      <c r="BD26" s="54"/>
      <c r="BE26" s="54"/>
      <c r="BF26" s="54"/>
      <c r="BG26" s="54"/>
      <c r="BH26" s="54"/>
      <c r="BI26" s="54"/>
      <c r="BJ26" s="54"/>
      <c r="BK26" s="54"/>
      <c r="BL26" s="82"/>
      <c r="BM26" s="54"/>
      <c r="BX26" s="54"/>
      <c r="BY26" s="54"/>
      <c r="BZ26" s="54"/>
      <c r="CA26" s="54"/>
      <c r="CB26" s="54"/>
      <c r="CC26" s="54"/>
      <c r="CD26" s="54"/>
      <c r="CE26" s="54"/>
      <c r="CF26" s="54"/>
      <c r="CG26" s="54"/>
      <c r="CH26" s="54"/>
      <c r="CI26" s="54"/>
      <c r="CJ26" s="54"/>
    </row>
    <row r="27" spans="1:89" ht="15.95" customHeight="1">
      <c r="A27" s="61"/>
      <c r="B27" s="54"/>
      <c r="C27" s="55"/>
      <c r="D27" s="55"/>
      <c r="E27" s="137" t="s">
        <v>127</v>
      </c>
      <c r="F27" s="55" t="s">
        <v>1600</v>
      </c>
      <c r="G27" s="55"/>
      <c r="H27" s="55"/>
      <c r="I27" s="55"/>
      <c r="J27" s="55"/>
      <c r="K27" s="55"/>
      <c r="L27" s="55"/>
      <c r="M27" s="55"/>
      <c r="V27" s="54"/>
      <c r="W27" s="54"/>
      <c r="X27" s="54"/>
      <c r="Y27" s="565"/>
      <c r="Z27" s="565"/>
      <c r="AA27" s="565"/>
      <c r="AB27" s="1269"/>
      <c r="AC27" s="565"/>
      <c r="AD27" s="565"/>
      <c r="AE27" s="565"/>
      <c r="AF27" s="1265"/>
      <c r="AG27" s="1265"/>
      <c r="AH27" s="1265"/>
      <c r="AI27" s="54"/>
      <c r="AJ27" s="54"/>
      <c r="AK27" s="565"/>
      <c r="AL27" s="567"/>
      <c r="AM27" s="1849"/>
      <c r="AN27" s="1849"/>
      <c r="AO27" s="1849"/>
      <c r="AP27" s="1849"/>
      <c r="AQ27" s="1849"/>
      <c r="AR27" s="1849"/>
      <c r="AS27" s="1849"/>
      <c r="AT27" s="1849"/>
      <c r="AU27" s="1849"/>
      <c r="AV27" s="1849"/>
      <c r="AW27" s="1849"/>
      <c r="AX27" s="651"/>
      <c r="AZ27" s="1029"/>
      <c r="BA27" s="54"/>
      <c r="BB27" s="137"/>
      <c r="BC27" s="54" t="s">
        <v>180</v>
      </c>
      <c r="BD27" s="137"/>
      <c r="BE27" s="1271"/>
      <c r="BF27" s="82"/>
      <c r="BG27" s="82"/>
      <c r="BH27" s="82"/>
      <c r="BI27" s="82"/>
      <c r="BJ27" s="82"/>
      <c r="BK27" s="82"/>
      <c r="BL27" s="54"/>
      <c r="BX27" s="54"/>
      <c r="BY27" s="54"/>
      <c r="BZ27" s="54"/>
      <c r="CA27" s="54"/>
      <c r="CB27" s="54"/>
      <c r="CC27" s="54"/>
      <c r="CD27" s="54"/>
      <c r="CE27" s="54"/>
      <c r="CF27" s="54"/>
      <c r="CG27" s="54"/>
      <c r="CH27" s="54"/>
      <c r="CI27" s="54"/>
      <c r="CJ27" s="54"/>
    </row>
    <row r="28" spans="1:89" ht="15.95" customHeight="1">
      <c r="A28" s="61"/>
      <c r="B28" s="54"/>
      <c r="C28" s="55"/>
      <c r="D28" s="55"/>
      <c r="E28" s="137"/>
      <c r="F28" s="55"/>
      <c r="G28" s="55"/>
      <c r="H28" s="55"/>
      <c r="I28" s="55"/>
      <c r="J28" s="55"/>
      <c r="K28" s="55"/>
      <c r="L28" s="55"/>
      <c r="M28" s="55"/>
      <c r="V28" s="54"/>
      <c r="W28" s="54"/>
      <c r="X28" s="54"/>
      <c r="Y28" s="565"/>
      <c r="Z28" s="565"/>
      <c r="AA28" s="565"/>
      <c r="AB28" s="1269"/>
      <c r="AC28" s="565"/>
      <c r="AD28" s="565"/>
      <c r="AE28" s="565"/>
      <c r="AF28" s="1265"/>
      <c r="AG28" s="1265"/>
      <c r="AH28" s="1265"/>
      <c r="AI28" s="54"/>
      <c r="AJ28" s="54"/>
      <c r="AK28" s="565"/>
      <c r="AL28" s="63"/>
      <c r="AM28" s="1849"/>
      <c r="AN28" s="1849"/>
      <c r="AO28" s="1849"/>
      <c r="AP28" s="1849"/>
      <c r="AQ28" s="1849"/>
      <c r="AR28" s="1849"/>
      <c r="AS28" s="1849"/>
      <c r="AT28" s="1849"/>
      <c r="AU28" s="1849"/>
      <c r="AV28" s="1849"/>
      <c r="AW28" s="1849"/>
      <c r="AX28" s="651"/>
      <c r="AZ28" s="1029"/>
      <c r="BA28" s="54"/>
      <c r="BB28" s="54"/>
      <c r="BC28" s="54" t="s">
        <v>181</v>
      </c>
      <c r="BD28" s="54"/>
      <c r="BE28" s="54"/>
      <c r="BF28" s="54"/>
      <c r="BG28" s="54"/>
      <c r="BH28" s="54"/>
      <c r="BI28" s="54"/>
      <c r="BJ28" s="54"/>
      <c r="BK28" s="54"/>
      <c r="BX28" s="54"/>
      <c r="BY28" s="54"/>
      <c r="BZ28" s="54"/>
      <c r="CA28" s="54"/>
      <c r="CB28" s="54"/>
      <c r="CC28" s="54"/>
      <c r="CD28" s="54"/>
      <c r="CE28" s="54"/>
      <c r="CF28" s="54"/>
      <c r="CG28" s="54"/>
      <c r="CH28" s="54"/>
    </row>
    <row r="29" spans="1:89" ht="15.95" customHeight="1">
      <c r="A29" s="66"/>
      <c r="B29" s="54"/>
      <c r="C29" s="561" t="s">
        <v>461</v>
      </c>
      <c r="D29" s="1852" t="s">
        <v>1149</v>
      </c>
      <c r="E29" s="1852"/>
      <c r="F29" s="1852"/>
      <c r="G29" s="1852"/>
      <c r="H29" s="1852"/>
      <c r="I29" s="1852"/>
      <c r="J29" s="1852"/>
      <c r="K29" s="1852"/>
      <c r="L29" s="1852"/>
      <c r="M29" s="1852"/>
      <c r="N29" s="1852"/>
      <c r="O29" s="1852"/>
      <c r="P29" s="1852"/>
      <c r="Q29" s="1852"/>
      <c r="R29" s="1852"/>
      <c r="S29" s="1852"/>
      <c r="T29" s="1852"/>
      <c r="U29" s="1852"/>
      <c r="V29" s="1852"/>
      <c r="W29" s="1852"/>
      <c r="X29" s="1852"/>
      <c r="Y29" s="1852"/>
      <c r="Z29" s="1852"/>
      <c r="AA29" s="1852"/>
      <c r="AB29" s="1852"/>
      <c r="AC29" s="1852"/>
      <c r="AD29" s="1852"/>
      <c r="AE29" s="1852"/>
      <c r="AF29" s="1852"/>
      <c r="AG29" s="1852"/>
      <c r="AH29" s="1852"/>
      <c r="AI29" s="1852"/>
      <c r="AJ29" s="1852"/>
      <c r="AK29" s="54"/>
      <c r="AL29" s="122" t="s">
        <v>30</v>
      </c>
      <c r="AM29" s="2240" t="s">
        <v>1394</v>
      </c>
      <c r="AN29" s="2240"/>
      <c r="AO29" s="2240"/>
      <c r="AP29" s="2240"/>
      <c r="AQ29" s="2240"/>
      <c r="AR29" s="2240"/>
      <c r="AS29" s="2240"/>
      <c r="AT29" s="2240"/>
      <c r="AU29" s="2240"/>
      <c r="AV29" s="2240"/>
      <c r="AW29" s="2240"/>
      <c r="AX29" s="651"/>
      <c r="BA29" s="54"/>
      <c r="BB29" s="54"/>
      <c r="BC29" s="54"/>
      <c r="BD29" s="54"/>
      <c r="BE29" s="54"/>
      <c r="BF29" s="54"/>
      <c r="BG29" s="54"/>
      <c r="BH29" s="54"/>
      <c r="BI29" s="54"/>
      <c r="BJ29" s="54"/>
      <c r="BK29" s="54"/>
      <c r="BM29" s="850" t="s">
        <v>322</v>
      </c>
      <c r="BN29" s="850"/>
      <c r="BO29" s="850"/>
      <c r="BR29" s="54"/>
      <c r="BV29" s="54"/>
      <c r="BX29" s="54"/>
      <c r="BY29" s="54"/>
      <c r="BZ29" s="54"/>
      <c r="CA29" s="54"/>
      <c r="CB29" s="54"/>
      <c r="CC29" s="54"/>
      <c r="CD29" s="54"/>
      <c r="CE29" s="54"/>
      <c r="CF29" s="54"/>
      <c r="CG29" s="54"/>
      <c r="CH29" s="54"/>
    </row>
    <row r="30" spans="1:89" ht="15.95" customHeight="1">
      <c r="A30" s="66"/>
      <c r="C30" s="1852" t="s">
        <v>1254</v>
      </c>
      <c r="D30" s="1852"/>
      <c r="E30" s="1852"/>
      <c r="F30" s="1852"/>
      <c r="G30" s="1852"/>
      <c r="H30" s="1852"/>
      <c r="I30" s="1852"/>
      <c r="J30" s="1852"/>
      <c r="K30" s="1852"/>
      <c r="L30" s="1852"/>
      <c r="M30" s="1852"/>
      <c r="N30" s="1852"/>
      <c r="O30" s="1852"/>
      <c r="P30" s="1852"/>
      <c r="Q30" s="1852"/>
      <c r="R30" s="1852"/>
      <c r="S30" s="1852"/>
      <c r="T30" s="1852"/>
      <c r="U30" s="1852"/>
      <c r="V30" s="1852"/>
      <c r="W30" s="1852"/>
      <c r="X30" s="1852"/>
      <c r="Y30" s="1852"/>
      <c r="AK30" s="735"/>
      <c r="AL30" s="563"/>
      <c r="AM30" s="2240"/>
      <c r="AN30" s="2240"/>
      <c r="AO30" s="2240"/>
      <c r="AP30" s="2240"/>
      <c r="AQ30" s="2240"/>
      <c r="AR30" s="2240"/>
      <c r="AS30" s="2240"/>
      <c r="AT30" s="2240"/>
      <c r="AU30" s="2240"/>
      <c r="AV30" s="2240"/>
      <c r="AW30" s="2240"/>
      <c r="AX30" s="651"/>
      <c r="BA30" s="1607" t="s">
        <v>174</v>
      </c>
      <c r="BB30" s="1607"/>
      <c r="BC30" s="1607"/>
      <c r="BD30" s="1607"/>
      <c r="BE30" s="1607"/>
      <c r="BF30" s="1607"/>
      <c r="BG30" s="1607"/>
      <c r="BH30" s="1607"/>
      <c r="BI30" s="1607"/>
      <c r="BJ30" s="1607"/>
      <c r="BK30" s="1272"/>
      <c r="BL30" s="1273"/>
      <c r="BM30" s="1607" t="s">
        <v>174</v>
      </c>
      <c r="BN30" s="1607"/>
      <c r="BO30" s="1607"/>
      <c r="BP30" s="1607"/>
      <c r="BQ30" s="1607"/>
      <c r="BR30" s="1607"/>
      <c r="BS30" s="1607"/>
      <c r="BT30" s="1607"/>
      <c r="BU30" s="1607"/>
      <c r="BV30" s="1607"/>
      <c r="BX30" s="54"/>
      <c r="CF30" s="1274" t="s">
        <v>1601</v>
      </c>
      <c r="CG30" s="1275"/>
    </row>
    <row r="31" spans="1:89" ht="15.95" customHeight="1">
      <c r="A31" s="66"/>
      <c r="E31" s="1802" t="s">
        <v>372</v>
      </c>
      <c r="F31" s="1660"/>
      <c r="G31" s="1660"/>
      <c r="H31" s="1661"/>
      <c r="I31" s="1802" t="s">
        <v>373</v>
      </c>
      <c r="J31" s="1660"/>
      <c r="K31" s="1660"/>
      <c r="L31" s="1661"/>
      <c r="M31" s="1802" t="s">
        <v>1592</v>
      </c>
      <c r="N31" s="1660"/>
      <c r="O31" s="1660"/>
      <c r="P31" s="1661"/>
      <c r="Q31" s="1802" t="s">
        <v>1593</v>
      </c>
      <c r="R31" s="1660"/>
      <c r="S31" s="1660"/>
      <c r="T31" s="1661"/>
      <c r="U31" s="1802" t="s">
        <v>1604</v>
      </c>
      <c r="V31" s="1660"/>
      <c r="W31" s="1660"/>
      <c r="X31" s="1661"/>
      <c r="Y31" s="1802" t="s">
        <v>1605</v>
      </c>
      <c r="Z31" s="1660"/>
      <c r="AA31" s="1660"/>
      <c r="AB31" s="1661"/>
      <c r="AC31" s="544"/>
      <c r="AD31" s="54"/>
      <c r="AE31" s="54"/>
      <c r="AF31" s="54"/>
      <c r="AG31" s="54"/>
      <c r="AH31" s="54"/>
      <c r="AI31" s="54"/>
      <c r="AJ31" s="54"/>
      <c r="AK31" s="1280"/>
      <c r="AL31" s="563"/>
      <c r="AM31" s="2240"/>
      <c r="AN31" s="2240"/>
      <c r="AO31" s="2240"/>
      <c r="AP31" s="2240"/>
      <c r="AQ31" s="2240"/>
      <c r="AR31" s="2240"/>
      <c r="AS31" s="2240"/>
      <c r="AT31" s="2240"/>
      <c r="AU31" s="2240"/>
      <c r="AV31" s="2240"/>
      <c r="AW31" s="2240"/>
      <c r="AX31" s="651"/>
      <c r="AZ31" s="1029"/>
      <c r="BA31" s="1626"/>
      <c r="BB31" s="1626"/>
      <c r="BC31" s="1626"/>
      <c r="BD31" s="1626"/>
      <c r="BE31" s="1626"/>
      <c r="BF31" s="1626"/>
      <c r="BG31" s="1626"/>
      <c r="BH31" s="1626"/>
      <c r="BI31" s="1626"/>
      <c r="BJ31" s="1626"/>
      <c r="BK31" s="1272"/>
      <c r="BL31" s="1273"/>
      <c r="BM31" s="1626"/>
      <c r="BN31" s="1626"/>
      <c r="BO31" s="1626"/>
      <c r="BP31" s="1626"/>
      <c r="BQ31" s="1626"/>
      <c r="BR31" s="1626"/>
      <c r="BS31" s="1626"/>
      <c r="BT31" s="1626"/>
      <c r="BU31" s="1626"/>
      <c r="BV31" s="1626"/>
      <c r="BX31" s="54"/>
      <c r="CF31" s="1276" t="b">
        <v>0</v>
      </c>
      <c r="CG31" s="1277"/>
    </row>
    <row r="32" spans="1:89" ht="15.95" customHeight="1">
      <c r="A32" s="66"/>
      <c r="E32" s="2238"/>
      <c r="F32" s="2239"/>
      <c r="G32" s="2239"/>
      <c r="H32" s="1281" t="s">
        <v>1150</v>
      </c>
      <c r="I32" s="2238"/>
      <c r="J32" s="2239"/>
      <c r="K32" s="2239"/>
      <c r="L32" s="1281" t="s">
        <v>1150</v>
      </c>
      <c r="M32" s="2238"/>
      <c r="N32" s="2239"/>
      <c r="O32" s="2239"/>
      <c r="P32" s="1281" t="s">
        <v>1150</v>
      </c>
      <c r="Q32" s="2238"/>
      <c r="R32" s="2239"/>
      <c r="S32" s="2239"/>
      <c r="T32" s="1281" t="s">
        <v>1150</v>
      </c>
      <c r="U32" s="2238"/>
      <c r="V32" s="2239"/>
      <c r="W32" s="2239"/>
      <c r="X32" s="1281" t="s">
        <v>1150</v>
      </c>
      <c r="Y32" s="2238"/>
      <c r="Z32" s="2239"/>
      <c r="AA32" s="2239"/>
      <c r="AB32" s="1281" t="s">
        <v>1150</v>
      </c>
      <c r="AC32" s="138"/>
      <c r="AD32" s="554"/>
      <c r="AE32" s="1282"/>
      <c r="AF32" s="138"/>
      <c r="AG32" s="554"/>
      <c r="AH32" s="1282"/>
      <c r="AI32" s="138"/>
      <c r="AJ32" s="554"/>
      <c r="AK32" s="588"/>
      <c r="AL32" s="551" t="s">
        <v>15</v>
      </c>
      <c r="AM32" s="1849" t="s">
        <v>1219</v>
      </c>
      <c r="AN32" s="1849"/>
      <c r="AO32" s="1849"/>
      <c r="AP32" s="1849"/>
      <c r="AQ32" s="1849"/>
      <c r="AR32" s="1849"/>
      <c r="AS32" s="1849"/>
      <c r="AT32" s="1849"/>
      <c r="AU32" s="1849"/>
      <c r="AV32" s="1849"/>
      <c r="AW32" s="1849"/>
      <c r="AX32" s="844"/>
      <c r="AZ32" s="1029"/>
      <c r="BA32" s="2217" t="s">
        <v>1013</v>
      </c>
      <c r="BB32" s="2218"/>
      <c r="BC32" s="2218"/>
      <c r="BD32" s="2219"/>
      <c r="BE32" s="2232"/>
      <c r="BF32" s="2233"/>
      <c r="BG32" s="2233"/>
      <c r="BH32" s="2212" t="s">
        <v>177</v>
      </c>
      <c r="BI32" s="2212"/>
      <c r="BJ32" s="2213"/>
      <c r="BK32" s="1272"/>
      <c r="BL32" s="1273"/>
      <c r="BM32" s="2217" t="s">
        <v>1013</v>
      </c>
      <c r="BN32" s="2218"/>
      <c r="BO32" s="2218"/>
      <c r="BP32" s="2219"/>
      <c r="BQ32" s="2223">
        <v>173</v>
      </c>
      <c r="BR32" s="2224"/>
      <c r="BS32" s="2224"/>
      <c r="BT32" s="2212" t="s">
        <v>177</v>
      </c>
      <c r="BU32" s="2212"/>
      <c r="BV32" s="2213"/>
      <c r="BX32" s="54"/>
      <c r="CF32" s="1278" t="b">
        <v>0</v>
      </c>
      <c r="CG32" s="1279"/>
    </row>
    <row r="33" spans="1:76" ht="15.95" customHeight="1">
      <c r="A33" s="61"/>
      <c r="B33" s="54"/>
      <c r="C33" s="55"/>
      <c r="D33" s="55"/>
      <c r="E33" s="137"/>
      <c r="F33" s="55"/>
      <c r="G33" s="55"/>
      <c r="H33" s="55"/>
      <c r="I33" s="55"/>
      <c r="J33" s="55"/>
      <c r="K33" s="55"/>
      <c r="L33" s="55"/>
      <c r="M33" s="55"/>
      <c r="V33" s="54"/>
      <c r="W33" s="54"/>
      <c r="X33" s="54"/>
      <c r="Y33" s="565"/>
      <c r="Z33" s="565"/>
      <c r="AA33" s="565"/>
      <c r="AB33" s="1269"/>
      <c r="AC33" s="565"/>
      <c r="AD33" s="565"/>
      <c r="AE33" s="565"/>
      <c r="AF33" s="1265"/>
      <c r="AG33" s="1265"/>
      <c r="AH33" s="1265"/>
      <c r="AI33" s="54"/>
      <c r="AJ33" s="54"/>
      <c r="AK33" s="565"/>
      <c r="AL33" s="568"/>
      <c r="AM33" s="1849"/>
      <c r="AN33" s="1849"/>
      <c r="AO33" s="1849"/>
      <c r="AP33" s="1849"/>
      <c r="AQ33" s="1849"/>
      <c r="AR33" s="1849"/>
      <c r="AS33" s="1849"/>
      <c r="AT33" s="1849"/>
      <c r="AU33" s="1849"/>
      <c r="AV33" s="1849"/>
      <c r="AW33" s="1849"/>
      <c r="AX33" s="651"/>
      <c r="AZ33" s="1029"/>
      <c r="BA33" s="2229"/>
      <c r="BB33" s="2230"/>
      <c r="BC33" s="2230"/>
      <c r="BD33" s="2231"/>
      <c r="BE33" s="2234"/>
      <c r="BF33" s="2235"/>
      <c r="BG33" s="2235"/>
      <c r="BH33" s="2214"/>
      <c r="BI33" s="2214"/>
      <c r="BJ33" s="2215"/>
      <c r="BK33" s="1272"/>
      <c r="BL33" s="1273"/>
      <c r="BM33" s="2229"/>
      <c r="BN33" s="2230"/>
      <c r="BO33" s="2230"/>
      <c r="BP33" s="2231"/>
      <c r="BQ33" s="2236"/>
      <c r="BR33" s="2237"/>
      <c r="BS33" s="2237"/>
      <c r="BT33" s="2214"/>
      <c r="BU33" s="2214"/>
      <c r="BV33" s="2215"/>
      <c r="BX33" s="54"/>
    </row>
    <row r="34" spans="1:76" ht="15.95" customHeight="1">
      <c r="A34" s="61"/>
      <c r="B34" s="54"/>
      <c r="C34" s="561" t="s">
        <v>433</v>
      </c>
      <c r="D34" s="2216" t="s">
        <v>1236</v>
      </c>
      <c r="E34" s="2216"/>
      <c r="F34" s="2216"/>
      <c r="G34" s="2216"/>
      <c r="H34" s="2216"/>
      <c r="I34" s="2216"/>
      <c r="J34" s="2216"/>
      <c r="K34" s="2216"/>
      <c r="L34" s="2216"/>
      <c r="M34" s="2216"/>
      <c r="N34" s="2216"/>
      <c r="O34" s="2216"/>
      <c r="P34" s="2216"/>
      <c r="Q34" s="2216"/>
      <c r="R34" s="2216"/>
      <c r="S34" s="2216"/>
      <c r="T34" s="2216"/>
      <c r="U34" s="2216"/>
      <c r="V34" s="2216"/>
      <c r="W34" s="2216"/>
      <c r="X34" s="2216"/>
      <c r="Y34" s="2216"/>
      <c r="Z34" s="2216"/>
      <c r="AA34" s="2216"/>
      <c r="AB34" s="2216"/>
      <c r="AC34" s="2216"/>
      <c r="AD34" s="2216"/>
      <c r="AE34" s="2216"/>
      <c r="AF34" s="2216"/>
      <c r="AG34" s="2216"/>
      <c r="AH34" s="2216"/>
      <c r="AI34" s="2216"/>
      <c r="AJ34" s="2216"/>
      <c r="AK34" s="565"/>
      <c r="AL34" s="551" t="s">
        <v>15</v>
      </c>
      <c r="AM34" s="1849" t="s">
        <v>1771</v>
      </c>
      <c r="AN34" s="1849"/>
      <c r="AO34" s="1849"/>
      <c r="AP34" s="1849"/>
      <c r="AQ34" s="1849"/>
      <c r="AR34" s="1849"/>
      <c r="AS34" s="1849"/>
      <c r="AT34" s="1849"/>
      <c r="AU34" s="1849"/>
      <c r="AV34" s="1849"/>
      <c r="AW34" s="1849"/>
      <c r="AX34" s="1254"/>
      <c r="AZ34" s="732"/>
      <c r="BA34" s="2217" t="s">
        <v>323</v>
      </c>
      <c r="BB34" s="2218"/>
      <c r="BC34" s="2218"/>
      <c r="BD34" s="2219"/>
      <c r="BE34" s="2223">
        <f>BE41</f>
        <v>0</v>
      </c>
      <c r="BF34" s="2224"/>
      <c r="BG34" s="2224"/>
      <c r="BH34" s="2212" t="s">
        <v>177</v>
      </c>
      <c r="BI34" s="2212"/>
      <c r="BJ34" s="2213"/>
      <c r="BK34" s="1272"/>
      <c r="BL34" s="1273"/>
      <c r="BM34" s="2217" t="s">
        <v>323</v>
      </c>
      <c r="BN34" s="2218"/>
      <c r="BO34" s="2218"/>
      <c r="BP34" s="2219"/>
      <c r="BQ34" s="2223">
        <f>BQ41</f>
        <v>1792</v>
      </c>
      <c r="BR34" s="2224"/>
      <c r="BS34" s="2224"/>
      <c r="BT34" s="2212" t="s">
        <v>177</v>
      </c>
      <c r="BU34" s="2212"/>
      <c r="BV34" s="2213"/>
      <c r="BX34" s="54"/>
    </row>
    <row r="35" spans="1:76" ht="15.95" customHeight="1" thickBot="1">
      <c r="A35" s="61"/>
      <c r="B35" s="54"/>
      <c r="C35" s="561"/>
      <c r="D35" s="1245" t="s">
        <v>1606</v>
      </c>
      <c r="E35" s="562"/>
      <c r="F35" s="562"/>
      <c r="G35" s="562"/>
      <c r="H35" s="562"/>
      <c r="I35" s="562"/>
      <c r="J35" s="562"/>
      <c r="K35" s="562"/>
      <c r="L35" s="562"/>
      <c r="M35" s="562"/>
      <c r="N35" s="562"/>
      <c r="O35" s="562"/>
      <c r="P35" s="562"/>
      <c r="Q35" s="562"/>
      <c r="R35" s="562"/>
      <c r="S35" s="562"/>
      <c r="T35" s="562"/>
      <c r="U35" s="562"/>
      <c r="V35" s="562"/>
      <c r="W35" s="562"/>
      <c r="X35" s="562"/>
      <c r="Y35" s="562"/>
      <c r="Z35" s="562"/>
      <c r="AA35" s="562"/>
      <c r="AB35" s="562"/>
      <c r="AC35" s="562"/>
      <c r="AD35" s="562"/>
      <c r="AE35" s="562"/>
      <c r="AF35" s="562"/>
      <c r="AG35" s="562"/>
      <c r="AH35" s="562"/>
      <c r="AI35" s="562"/>
      <c r="AJ35" s="562"/>
      <c r="AK35" s="565"/>
      <c r="AL35" s="63"/>
      <c r="AM35" s="1849"/>
      <c r="AN35" s="1849"/>
      <c r="AO35" s="1849"/>
      <c r="AP35" s="1849"/>
      <c r="AQ35" s="1849"/>
      <c r="AR35" s="1849"/>
      <c r="AS35" s="1849"/>
      <c r="AT35" s="1849"/>
      <c r="AU35" s="1849"/>
      <c r="AV35" s="1849"/>
      <c r="AW35" s="1849"/>
      <c r="AX35" s="117"/>
      <c r="AZ35" s="732"/>
      <c r="BA35" s="2220"/>
      <c r="BB35" s="2221"/>
      <c r="BC35" s="2221"/>
      <c r="BD35" s="2222"/>
      <c r="BE35" s="2225"/>
      <c r="BF35" s="2226"/>
      <c r="BG35" s="2226"/>
      <c r="BH35" s="2227"/>
      <c r="BI35" s="2227"/>
      <c r="BJ35" s="2228"/>
      <c r="BK35" s="1272"/>
      <c r="BL35" s="1273"/>
      <c r="BM35" s="2220"/>
      <c r="BN35" s="2221"/>
      <c r="BO35" s="2221"/>
      <c r="BP35" s="2222"/>
      <c r="BQ35" s="2225"/>
      <c r="BR35" s="2226"/>
      <c r="BS35" s="2226"/>
      <c r="BT35" s="2227"/>
      <c r="BU35" s="2227"/>
      <c r="BV35" s="2228"/>
      <c r="BX35" s="54"/>
    </row>
    <row r="36" spans="1:76" ht="15.95" customHeight="1">
      <c r="A36" s="537"/>
      <c r="B36" s="54"/>
      <c r="D36" s="2205" t="s">
        <v>154</v>
      </c>
      <c r="E36" s="2205"/>
      <c r="F36" s="2205"/>
      <c r="G36" s="2205"/>
      <c r="H36" s="2205"/>
      <c r="I36" s="2205"/>
      <c r="J36" s="2205"/>
      <c r="K36" s="2205"/>
      <c r="L36" s="2205"/>
      <c r="M36" s="2205"/>
      <c r="N36" s="1283"/>
      <c r="O36" s="1284"/>
      <c r="P36" s="1284"/>
      <c r="Q36" s="1284"/>
      <c r="R36" s="1284"/>
      <c r="S36" s="1284"/>
      <c r="T36" s="1284"/>
      <c r="U36" s="1284"/>
      <c r="V36" s="1284"/>
      <c r="W36" s="1284"/>
      <c r="X36" s="1284"/>
      <c r="Y36" s="1284"/>
      <c r="Z36" s="1284"/>
      <c r="AA36" s="1284"/>
      <c r="AB36" s="1284"/>
      <c r="AC36" s="1284"/>
      <c r="AD36" s="1284"/>
      <c r="AE36" s="1284"/>
      <c r="AF36" s="1284"/>
      <c r="AG36" s="1284"/>
      <c r="AH36" s="1284"/>
      <c r="AJ36" s="54"/>
      <c r="AK36" s="62"/>
      <c r="AL36" s="903" t="s">
        <v>1610</v>
      </c>
      <c r="AM36" s="54"/>
      <c r="AN36" s="1603" t="s">
        <v>1611</v>
      </c>
      <c r="AO36" s="1603"/>
      <c r="AP36" s="1603"/>
      <c r="AQ36" s="1603"/>
      <c r="AR36" s="1603"/>
      <c r="AS36" s="1603"/>
      <c r="AT36" s="1603"/>
      <c r="AU36" s="1603"/>
      <c r="AV36" s="1603"/>
      <c r="AW36" s="1603"/>
      <c r="AX36" s="117"/>
      <c r="AZ36" s="1029"/>
      <c r="BA36" s="2206" t="s">
        <v>173</v>
      </c>
      <c r="BB36" s="2207"/>
      <c r="BC36" s="2207"/>
      <c r="BD36" s="2208"/>
      <c r="BE36" s="2178" t="str">
        <f>IF(ISERROR(BE34/BE32),"",(BE34/BE32))</f>
        <v/>
      </c>
      <c r="BF36" s="2179"/>
      <c r="BG36" s="2179"/>
      <c r="BH36" s="2182" t="s">
        <v>109</v>
      </c>
      <c r="BI36" s="2182"/>
      <c r="BJ36" s="2183"/>
      <c r="BK36" s="1272"/>
      <c r="BL36" s="1273"/>
      <c r="BM36" s="2206" t="s">
        <v>173</v>
      </c>
      <c r="BN36" s="2207"/>
      <c r="BO36" s="2207"/>
      <c r="BP36" s="2208"/>
      <c r="BQ36" s="2178">
        <f>IF(ISERROR(BQ34/BQ32),"",(BQ34/BQ32))</f>
        <v>10.358381502890174</v>
      </c>
      <c r="BR36" s="2179"/>
      <c r="BS36" s="2179"/>
      <c r="BT36" s="2182" t="s">
        <v>109</v>
      </c>
      <c r="BU36" s="2182"/>
      <c r="BV36" s="2183"/>
      <c r="BX36" s="54"/>
    </row>
    <row r="37" spans="1:76" ht="15.95" customHeight="1" thickBot="1">
      <c r="A37" s="537"/>
      <c r="B37" s="54"/>
      <c r="D37" s="2106"/>
      <c r="E37" s="2107"/>
      <c r="F37" s="2188" t="s">
        <v>155</v>
      </c>
      <c r="G37" s="2189"/>
      <c r="H37" s="2189"/>
      <c r="I37" s="2189"/>
      <c r="J37" s="2189"/>
      <c r="K37" s="2189"/>
      <c r="L37" s="2188" t="s">
        <v>134</v>
      </c>
      <c r="M37" s="2189"/>
      <c r="N37" s="2189"/>
      <c r="O37" s="2189"/>
      <c r="P37" s="2189"/>
      <c r="Q37" s="2189"/>
      <c r="R37" s="2189"/>
      <c r="S37" s="2189"/>
      <c r="T37" s="2189"/>
      <c r="U37" s="2189"/>
      <c r="V37" s="2189"/>
      <c r="W37" s="2189"/>
      <c r="X37" s="2189"/>
      <c r="Y37" s="2189"/>
      <c r="Z37" s="2189"/>
      <c r="AA37" s="2189"/>
      <c r="AB37" s="2189"/>
      <c r="AC37" s="2189"/>
      <c r="AD37" s="2192"/>
      <c r="AE37" s="2194" t="s">
        <v>12</v>
      </c>
      <c r="AF37" s="2195"/>
      <c r="AG37" s="2195"/>
      <c r="AH37" s="2196"/>
      <c r="AJ37" s="54"/>
      <c r="AK37" s="547"/>
      <c r="AL37" s="551"/>
      <c r="AM37" s="54"/>
      <c r="AN37" s="1603" t="s">
        <v>1612</v>
      </c>
      <c r="AO37" s="1603"/>
      <c r="AP37" s="1603"/>
      <c r="AQ37" s="1603"/>
      <c r="AR37" s="1603"/>
      <c r="AS37" s="1603"/>
      <c r="AT37" s="1603"/>
      <c r="AU37" s="1603"/>
      <c r="AV37" s="1603"/>
      <c r="AW37" s="1603"/>
      <c r="AX37" s="117"/>
      <c r="AZ37" s="1029"/>
      <c r="BA37" s="2209"/>
      <c r="BB37" s="2210"/>
      <c r="BC37" s="2210"/>
      <c r="BD37" s="2211"/>
      <c r="BE37" s="2180"/>
      <c r="BF37" s="2181"/>
      <c r="BG37" s="2181"/>
      <c r="BH37" s="2184"/>
      <c r="BI37" s="2184"/>
      <c r="BJ37" s="2185"/>
      <c r="BK37" s="1272"/>
      <c r="BL37" s="1273"/>
      <c r="BM37" s="2209"/>
      <c r="BN37" s="2210"/>
      <c r="BO37" s="2210"/>
      <c r="BP37" s="2211"/>
      <c r="BQ37" s="2180"/>
      <c r="BR37" s="2181"/>
      <c r="BS37" s="2181"/>
      <c r="BT37" s="2184"/>
      <c r="BU37" s="2184"/>
      <c r="BV37" s="2185"/>
      <c r="BX37" s="54"/>
    </row>
    <row r="38" spans="1:76" ht="15.95" customHeight="1" thickBot="1">
      <c r="A38" s="537"/>
      <c r="B38" s="54"/>
      <c r="D38" s="2186"/>
      <c r="E38" s="2187"/>
      <c r="F38" s="2190"/>
      <c r="G38" s="2191"/>
      <c r="H38" s="2191"/>
      <c r="I38" s="2191"/>
      <c r="J38" s="2191"/>
      <c r="K38" s="2191"/>
      <c r="L38" s="2190"/>
      <c r="M38" s="2191"/>
      <c r="N38" s="2191"/>
      <c r="O38" s="2191"/>
      <c r="P38" s="2191"/>
      <c r="Q38" s="2191"/>
      <c r="R38" s="2191"/>
      <c r="S38" s="2191"/>
      <c r="T38" s="2191"/>
      <c r="U38" s="2191"/>
      <c r="V38" s="2191"/>
      <c r="W38" s="2191"/>
      <c r="X38" s="2191"/>
      <c r="Y38" s="2191"/>
      <c r="Z38" s="2191"/>
      <c r="AA38" s="2191"/>
      <c r="AB38" s="2191"/>
      <c r="AC38" s="2191"/>
      <c r="AD38" s="2193"/>
      <c r="AE38" s="2197"/>
      <c r="AF38" s="2198"/>
      <c r="AG38" s="2198"/>
      <c r="AH38" s="2199"/>
      <c r="AI38" s="54"/>
      <c r="AJ38" s="54"/>
      <c r="AK38" s="547"/>
      <c r="AL38" s="551"/>
      <c r="AM38" s="54"/>
      <c r="AN38" s="1603"/>
      <c r="AO38" s="1603"/>
      <c r="AP38" s="1603"/>
      <c r="AQ38" s="1603"/>
      <c r="AR38" s="1603"/>
      <c r="AS38" s="1603"/>
      <c r="AT38" s="1603"/>
      <c r="AU38" s="1603"/>
      <c r="AV38" s="1603"/>
      <c r="AW38" s="1603"/>
      <c r="AX38" s="117"/>
      <c r="BA38" s="2200" t="s">
        <v>1402</v>
      </c>
      <c r="BB38" s="2200"/>
      <c r="BC38" s="2200"/>
      <c r="BD38" s="2200"/>
      <c r="BE38" s="2200"/>
      <c r="BF38" s="2200"/>
      <c r="BG38" s="2200"/>
      <c r="BH38" s="2200"/>
      <c r="BI38" s="2200"/>
      <c r="BJ38" s="2200"/>
      <c r="BK38" s="1272"/>
      <c r="BL38" s="1273"/>
      <c r="BM38" s="2200" t="s">
        <v>1402</v>
      </c>
      <c r="BN38" s="2200"/>
      <c r="BO38" s="2200"/>
      <c r="BP38" s="2200"/>
      <c r="BQ38" s="2200"/>
      <c r="BR38" s="2200"/>
      <c r="BS38" s="2200"/>
      <c r="BT38" s="2200"/>
      <c r="BU38" s="2200"/>
      <c r="BV38" s="2200"/>
      <c r="BX38" s="54"/>
    </row>
    <row r="39" spans="1:76" ht="15.95" customHeight="1" thickTop="1">
      <c r="A39" s="537"/>
      <c r="B39" s="54"/>
      <c r="D39" s="2164" t="s">
        <v>1188</v>
      </c>
      <c r="E39" s="2202"/>
      <c r="F39" s="2164" t="s">
        <v>1018</v>
      </c>
      <c r="G39" s="2165"/>
      <c r="H39" s="2170" t="s">
        <v>738</v>
      </c>
      <c r="I39" s="2171"/>
      <c r="J39" s="2171"/>
      <c r="K39" s="2171"/>
      <c r="L39" s="1285"/>
      <c r="M39" s="1286"/>
      <c r="N39" s="2174" t="s">
        <v>1590</v>
      </c>
      <c r="O39" s="2174"/>
      <c r="P39" s="2175"/>
      <c r="Q39" s="2175"/>
      <c r="R39" s="2176" t="s">
        <v>42</v>
      </c>
      <c r="S39" s="2176" t="s">
        <v>786</v>
      </c>
      <c r="T39" s="2153">
        <v>3</v>
      </c>
      <c r="U39" s="2153"/>
      <c r="V39" s="2154" t="s">
        <v>739</v>
      </c>
      <c r="W39" s="2154"/>
      <c r="X39" s="2154"/>
      <c r="Y39" s="2154"/>
      <c r="Z39" s="2154"/>
      <c r="AA39" s="2136" t="str">
        <f>IF($P$39=0,"",ROUNDDOWN($P$39/$T$39,1))</f>
        <v/>
      </c>
      <c r="AB39" s="2136"/>
      <c r="AC39" s="2136"/>
      <c r="AD39" s="2137" t="s">
        <v>42</v>
      </c>
      <c r="AE39" s="2155" t="s">
        <v>740</v>
      </c>
      <c r="AF39" s="2156"/>
      <c r="AG39" s="2156"/>
      <c r="AH39" s="2157"/>
      <c r="AK39" s="54"/>
      <c r="AL39" s="551"/>
      <c r="AM39" s="54"/>
      <c r="AN39" s="1603"/>
      <c r="AO39" s="1603"/>
      <c r="AP39" s="1603"/>
      <c r="AQ39" s="1603"/>
      <c r="AR39" s="1603"/>
      <c r="AS39" s="1603"/>
      <c r="AT39" s="1603"/>
      <c r="AU39" s="1603"/>
      <c r="AV39" s="1603"/>
      <c r="AW39" s="1603"/>
      <c r="AX39" s="117"/>
      <c r="BA39" s="2201"/>
      <c r="BB39" s="2201"/>
      <c r="BC39" s="2201"/>
      <c r="BD39" s="2201"/>
      <c r="BE39" s="2201"/>
      <c r="BF39" s="2201"/>
      <c r="BG39" s="2201"/>
      <c r="BH39" s="2201"/>
      <c r="BI39" s="2201"/>
      <c r="BJ39" s="2201"/>
      <c r="BK39" s="1272"/>
      <c r="BL39" s="1273"/>
      <c r="BM39" s="2201"/>
      <c r="BN39" s="2201"/>
      <c r="BO39" s="2201"/>
      <c r="BP39" s="2201"/>
      <c r="BQ39" s="2201"/>
      <c r="BR39" s="2201"/>
      <c r="BS39" s="2201"/>
      <c r="BT39" s="2201"/>
      <c r="BU39" s="2201"/>
      <c r="BV39" s="2201"/>
      <c r="BX39" s="54"/>
    </row>
    <row r="40" spans="1:76" ht="15.95" customHeight="1" thickBot="1">
      <c r="A40" s="537"/>
      <c r="B40" s="54"/>
      <c r="D40" s="2166"/>
      <c r="E40" s="2203"/>
      <c r="F40" s="2166"/>
      <c r="G40" s="2167"/>
      <c r="H40" s="2172"/>
      <c r="I40" s="2173"/>
      <c r="J40" s="2173"/>
      <c r="K40" s="2173"/>
      <c r="L40" s="1290"/>
      <c r="M40" s="810"/>
      <c r="N40" s="2115"/>
      <c r="O40" s="2115"/>
      <c r="P40" s="1864"/>
      <c r="Q40" s="1864"/>
      <c r="R40" s="1607"/>
      <c r="S40" s="1607"/>
      <c r="T40" s="2133"/>
      <c r="U40" s="2133"/>
      <c r="V40" s="2154"/>
      <c r="W40" s="2154"/>
      <c r="X40" s="2154"/>
      <c r="Y40" s="2154"/>
      <c r="Z40" s="2154"/>
      <c r="AA40" s="2136"/>
      <c r="AB40" s="2136"/>
      <c r="AC40" s="2136"/>
      <c r="AD40" s="2137"/>
      <c r="AE40" s="2158"/>
      <c r="AF40" s="2159"/>
      <c r="AG40" s="2159"/>
      <c r="AH40" s="2160"/>
      <c r="AK40" s="547"/>
      <c r="AL40" s="551"/>
      <c r="AM40" s="54"/>
      <c r="AN40" s="1603"/>
      <c r="AO40" s="1603"/>
      <c r="AP40" s="1603"/>
      <c r="AQ40" s="1603"/>
      <c r="AR40" s="1603"/>
      <c r="AS40" s="1603"/>
      <c r="AT40" s="1603"/>
      <c r="AU40" s="1603"/>
      <c r="AV40" s="1603"/>
      <c r="AW40" s="1603"/>
      <c r="AX40" s="117"/>
      <c r="BA40" s="1751"/>
      <c r="BB40" s="1752"/>
      <c r="BC40" s="1752"/>
      <c r="BD40" s="1753"/>
      <c r="BE40" s="2146" t="s">
        <v>326</v>
      </c>
      <c r="BF40" s="2147"/>
      <c r="BG40" s="2147"/>
      <c r="BH40" s="2147"/>
      <c r="BI40" s="2147"/>
      <c r="BJ40" s="2148"/>
      <c r="BK40" s="1272"/>
      <c r="BL40" s="1273"/>
      <c r="BM40" s="1751"/>
      <c r="BN40" s="1752"/>
      <c r="BO40" s="1752"/>
      <c r="BP40" s="1753"/>
      <c r="BQ40" s="2146" t="s">
        <v>326</v>
      </c>
      <c r="BR40" s="2147"/>
      <c r="BS40" s="2147"/>
      <c r="BT40" s="2147"/>
      <c r="BU40" s="2147"/>
      <c r="BV40" s="2148"/>
      <c r="BX40" s="54"/>
    </row>
    <row r="41" spans="1:76" ht="15.95" customHeight="1" thickBot="1">
      <c r="A41" s="537"/>
      <c r="B41" s="54"/>
      <c r="D41" s="2166"/>
      <c r="E41" s="2203"/>
      <c r="F41" s="2166"/>
      <c r="G41" s="2167"/>
      <c r="H41" s="1678" t="s">
        <v>112</v>
      </c>
      <c r="I41" s="1679"/>
      <c r="J41" s="1679"/>
      <c r="K41" s="2149"/>
      <c r="L41" s="2151"/>
      <c r="M41" s="2152"/>
      <c r="N41" s="2114" t="s">
        <v>1590</v>
      </c>
      <c r="O41" s="2114"/>
      <c r="P41" s="2129"/>
      <c r="Q41" s="2129"/>
      <c r="R41" s="1646" t="s">
        <v>109</v>
      </c>
      <c r="S41" s="1646" t="s">
        <v>786</v>
      </c>
      <c r="T41" s="2139">
        <v>5</v>
      </c>
      <c r="U41" s="2139"/>
      <c r="V41" s="2140" t="s">
        <v>1607</v>
      </c>
      <c r="W41" s="2140"/>
      <c r="X41" s="2140"/>
      <c r="Y41" s="2140"/>
      <c r="Z41" s="2140"/>
      <c r="AA41" s="2122" t="str">
        <f>IF($P$41=0,"",(IF($CF$31=TRUE,ROUNDDOWN($P$41/$T$41,1),"")))</f>
        <v/>
      </c>
      <c r="AB41" s="2122"/>
      <c r="AC41" s="2122"/>
      <c r="AD41" s="2141" t="s">
        <v>176</v>
      </c>
      <c r="AE41" s="2158"/>
      <c r="AF41" s="2159"/>
      <c r="AG41" s="2159"/>
      <c r="AH41" s="2160"/>
      <c r="AK41" s="547"/>
      <c r="AL41" s="551"/>
      <c r="AM41" s="54"/>
      <c r="AN41" s="1603"/>
      <c r="AO41" s="1603"/>
      <c r="AP41" s="1603"/>
      <c r="AQ41" s="1603"/>
      <c r="AR41" s="1603"/>
      <c r="AS41" s="1603"/>
      <c r="AT41" s="1603"/>
      <c r="AU41" s="1603"/>
      <c r="AV41" s="1603"/>
      <c r="AW41" s="1603"/>
      <c r="AX41" s="117"/>
      <c r="BA41" s="2144">
        <f>COUNTA(BE42:BG61)</f>
        <v>0</v>
      </c>
      <c r="BB41" s="2145"/>
      <c r="BC41" s="2145"/>
      <c r="BD41" s="2145"/>
      <c r="BE41" s="2142">
        <f>SUM(BE42:BG61)</f>
        <v>0</v>
      </c>
      <c r="BF41" s="2142"/>
      <c r="BG41" s="2143"/>
      <c r="BH41" s="1287" t="s">
        <v>324</v>
      </c>
      <c r="BI41" s="1288"/>
      <c r="BJ41" s="1289"/>
      <c r="BK41" s="1272"/>
      <c r="BL41" s="1273"/>
      <c r="BM41" s="2144">
        <f>COUNTA(BQ42:BS61)</f>
        <v>13</v>
      </c>
      <c r="BN41" s="2145"/>
      <c r="BO41" s="2145"/>
      <c r="BP41" s="2145"/>
      <c r="BQ41" s="2142">
        <f>SUM(BQ42:BS61)</f>
        <v>1792</v>
      </c>
      <c r="BR41" s="2142"/>
      <c r="BS41" s="2143"/>
      <c r="BT41" s="1287" t="s">
        <v>324</v>
      </c>
      <c r="BU41" s="1288"/>
      <c r="BV41" s="1289"/>
      <c r="BX41" s="54"/>
    </row>
    <row r="42" spans="1:76" ht="15.95" customHeight="1">
      <c r="A42" s="537"/>
      <c r="B42" s="54"/>
      <c r="D42" s="2166"/>
      <c r="E42" s="2203"/>
      <c r="F42" s="2166"/>
      <c r="G42" s="2167"/>
      <c r="H42" s="2126"/>
      <c r="I42" s="2127"/>
      <c r="J42" s="2127"/>
      <c r="K42" s="2150"/>
      <c r="L42" s="2138"/>
      <c r="M42" s="1810"/>
      <c r="N42" s="2115"/>
      <c r="O42" s="2115"/>
      <c r="P42" s="2130"/>
      <c r="Q42" s="2130"/>
      <c r="R42" s="1646"/>
      <c r="S42" s="1646"/>
      <c r="T42" s="2139"/>
      <c r="U42" s="2139"/>
      <c r="V42" s="2140"/>
      <c r="W42" s="2140"/>
      <c r="X42" s="2140"/>
      <c r="Y42" s="2140"/>
      <c r="Z42" s="2140"/>
      <c r="AA42" s="2123"/>
      <c r="AB42" s="2123"/>
      <c r="AC42" s="2123"/>
      <c r="AD42" s="2141"/>
      <c r="AE42" s="2158"/>
      <c r="AF42" s="2159"/>
      <c r="AG42" s="2159"/>
      <c r="AH42" s="2160"/>
      <c r="AK42" s="547"/>
      <c r="AL42" s="551"/>
      <c r="AN42" s="1603"/>
      <c r="AO42" s="1603"/>
      <c r="AP42" s="1603"/>
      <c r="AQ42" s="1603"/>
      <c r="AR42" s="1603"/>
      <c r="AS42" s="1603"/>
      <c r="AT42" s="1603"/>
      <c r="AU42" s="1603"/>
      <c r="AV42" s="1603"/>
      <c r="AW42" s="1603"/>
      <c r="AX42" s="117"/>
      <c r="BA42" s="1751">
        <v>1</v>
      </c>
      <c r="BB42" s="1752"/>
      <c r="BC42" s="1752"/>
      <c r="BD42" s="1753"/>
      <c r="BE42" s="2044"/>
      <c r="BF42" s="2045"/>
      <c r="BG42" s="2045"/>
      <c r="BH42" s="101" t="s">
        <v>324</v>
      </c>
      <c r="BI42" s="140"/>
      <c r="BJ42" s="1291"/>
      <c r="BK42" s="1272"/>
      <c r="BL42" s="1273"/>
      <c r="BM42" s="1751">
        <v>1</v>
      </c>
      <c r="BN42" s="1752"/>
      <c r="BO42" s="1752"/>
      <c r="BP42" s="1753"/>
      <c r="BQ42" s="2046">
        <v>173</v>
      </c>
      <c r="BR42" s="2047"/>
      <c r="BS42" s="2047"/>
      <c r="BT42" s="101" t="s">
        <v>324</v>
      </c>
      <c r="BU42" s="140"/>
      <c r="BV42" s="1291"/>
      <c r="BX42" s="54"/>
    </row>
    <row r="43" spans="1:76" ht="15.95" customHeight="1">
      <c r="A43" s="537"/>
      <c r="B43" s="54"/>
      <c r="D43" s="2166"/>
      <c r="E43" s="2203"/>
      <c r="F43" s="2166"/>
      <c r="G43" s="2167"/>
      <c r="H43" s="2172" t="s">
        <v>1618</v>
      </c>
      <c r="I43" s="2173"/>
      <c r="J43" s="2173"/>
      <c r="K43" s="2177"/>
      <c r="L43" s="2151"/>
      <c r="M43" s="2152"/>
      <c r="N43" s="2114"/>
      <c r="O43" s="2114"/>
      <c r="P43" s="1739"/>
      <c r="Q43" s="1739"/>
      <c r="R43" s="1646"/>
      <c r="S43" s="1646"/>
      <c r="T43" s="2139"/>
      <c r="U43" s="2139"/>
      <c r="V43" s="2140" t="s">
        <v>1608</v>
      </c>
      <c r="W43" s="2140"/>
      <c r="X43" s="2140"/>
      <c r="Y43" s="2140"/>
      <c r="Z43" s="2140"/>
      <c r="AA43" s="2122" t="str">
        <f>IF($P$41+$P$45=0,"",IF($CF$31=TRUE,"",ROUNDDOWN(($P$41+$P$45)/6,1)))</f>
        <v/>
      </c>
      <c r="AB43" s="2122"/>
      <c r="AC43" s="2122"/>
      <c r="AD43" s="2141" t="s">
        <v>176</v>
      </c>
      <c r="AE43" s="2158"/>
      <c r="AF43" s="2159"/>
      <c r="AG43" s="2159"/>
      <c r="AH43" s="2160"/>
      <c r="AK43" s="547"/>
      <c r="AL43" s="551"/>
      <c r="AN43" s="1603"/>
      <c r="AO43" s="1603"/>
      <c r="AP43" s="1603"/>
      <c r="AQ43" s="1603"/>
      <c r="AR43" s="1603"/>
      <c r="AS43" s="1603"/>
      <c r="AT43" s="1603"/>
      <c r="AU43" s="1603"/>
      <c r="AV43" s="1603"/>
      <c r="AW43" s="1603"/>
      <c r="AX43" s="1266"/>
      <c r="BA43" s="1751">
        <v>2</v>
      </c>
      <c r="BB43" s="1752"/>
      <c r="BC43" s="1752"/>
      <c r="BD43" s="1753"/>
      <c r="BE43" s="2044"/>
      <c r="BF43" s="2045"/>
      <c r="BG43" s="2045"/>
      <c r="BH43" s="101" t="s">
        <v>324</v>
      </c>
      <c r="BI43" s="1292"/>
      <c r="BJ43" s="1293"/>
      <c r="BK43" s="1272"/>
      <c r="BL43" s="1273"/>
      <c r="BM43" s="1751">
        <v>2</v>
      </c>
      <c r="BN43" s="1752"/>
      <c r="BO43" s="1752"/>
      <c r="BP43" s="1753"/>
      <c r="BQ43" s="2046">
        <v>173</v>
      </c>
      <c r="BR43" s="2047"/>
      <c r="BS43" s="2047"/>
      <c r="BT43" s="101" t="s">
        <v>324</v>
      </c>
      <c r="BU43" s="1292"/>
      <c r="BV43" s="1293"/>
      <c r="BX43" s="54"/>
    </row>
    <row r="44" spans="1:76" ht="15.95" customHeight="1">
      <c r="A44" s="537"/>
      <c r="B44" s="54"/>
      <c r="D44" s="2166"/>
      <c r="E44" s="2203"/>
      <c r="F44" s="2166"/>
      <c r="G44" s="2167"/>
      <c r="H44" s="2126"/>
      <c r="I44" s="2127"/>
      <c r="J44" s="2127"/>
      <c r="K44" s="2150"/>
      <c r="L44" s="2138"/>
      <c r="M44" s="1810"/>
      <c r="N44" s="2115"/>
      <c r="O44" s="2115"/>
      <c r="P44" s="1723"/>
      <c r="Q44" s="1723"/>
      <c r="R44" s="1646"/>
      <c r="S44" s="1646"/>
      <c r="T44" s="2139"/>
      <c r="U44" s="2139"/>
      <c r="V44" s="2140"/>
      <c r="W44" s="2140"/>
      <c r="X44" s="2140"/>
      <c r="Y44" s="2140"/>
      <c r="Z44" s="2140"/>
      <c r="AA44" s="2123"/>
      <c r="AB44" s="2123"/>
      <c r="AC44" s="2123"/>
      <c r="AD44" s="2141"/>
      <c r="AE44" s="2158"/>
      <c r="AF44" s="2159"/>
      <c r="AG44" s="2159"/>
      <c r="AH44" s="2160"/>
      <c r="AK44" s="547"/>
      <c r="AL44" s="903" t="s">
        <v>1610</v>
      </c>
      <c r="AM44" s="54"/>
      <c r="AN44" s="1603" t="s">
        <v>1599</v>
      </c>
      <c r="AO44" s="1603"/>
      <c r="AP44" s="1603"/>
      <c r="AQ44" s="1603"/>
      <c r="AR44" s="1603"/>
      <c r="AS44" s="1603"/>
      <c r="AT44" s="1603"/>
      <c r="AU44" s="1603"/>
      <c r="AV44" s="1603"/>
      <c r="AW44" s="1603"/>
      <c r="AX44" s="1254"/>
      <c r="BA44" s="1751">
        <v>3</v>
      </c>
      <c r="BB44" s="1752"/>
      <c r="BC44" s="1752"/>
      <c r="BD44" s="1753"/>
      <c r="BE44" s="2044"/>
      <c r="BF44" s="2045"/>
      <c r="BG44" s="2045"/>
      <c r="BH44" s="101" t="s">
        <v>324</v>
      </c>
      <c r="BI44" s="1292"/>
      <c r="BJ44" s="1293"/>
      <c r="BK44" s="1272"/>
      <c r="BL44" s="1273"/>
      <c r="BM44" s="1751">
        <v>3</v>
      </c>
      <c r="BN44" s="1752"/>
      <c r="BO44" s="1752"/>
      <c r="BP44" s="1753"/>
      <c r="BQ44" s="2046">
        <v>173</v>
      </c>
      <c r="BR44" s="2047"/>
      <c r="BS44" s="2047"/>
      <c r="BT44" s="101" t="s">
        <v>324</v>
      </c>
      <c r="BU44" s="1292"/>
      <c r="BV44" s="1293"/>
      <c r="BX44" s="54"/>
    </row>
    <row r="45" spans="1:76" ht="15.95" customHeight="1">
      <c r="A45" s="537"/>
      <c r="B45" s="54"/>
      <c r="D45" s="2166"/>
      <c r="E45" s="2203"/>
      <c r="F45" s="2166"/>
      <c r="G45" s="2167"/>
      <c r="H45" s="1678" t="s">
        <v>467</v>
      </c>
      <c r="I45" s="1679"/>
      <c r="J45" s="1679"/>
      <c r="K45" s="1679"/>
      <c r="L45" s="1294"/>
      <c r="M45" s="90"/>
      <c r="N45" s="2114" t="s">
        <v>1590</v>
      </c>
      <c r="O45" s="2114"/>
      <c r="P45" s="2129"/>
      <c r="Q45" s="2129"/>
      <c r="R45" s="1739" t="s">
        <v>42</v>
      </c>
      <c r="S45" s="1739" t="s">
        <v>786</v>
      </c>
      <c r="T45" s="2128">
        <v>6</v>
      </c>
      <c r="U45" s="2128"/>
      <c r="V45" s="2120" t="s">
        <v>113</v>
      </c>
      <c r="W45" s="2120"/>
      <c r="X45" s="2120"/>
      <c r="Y45" s="2120"/>
      <c r="Z45" s="2120"/>
      <c r="AA45" s="2122" t="str">
        <f>IF($P$45=0,"",(IF($CF$31=TRUE,ROUNDDOWN($P$45/$T$45,1),"")))</f>
        <v/>
      </c>
      <c r="AB45" s="2122"/>
      <c r="AC45" s="2122"/>
      <c r="AD45" s="2124" t="s">
        <v>42</v>
      </c>
      <c r="AE45" s="2158"/>
      <c r="AF45" s="2159"/>
      <c r="AG45" s="2159"/>
      <c r="AH45" s="2160"/>
      <c r="AK45" s="54"/>
      <c r="AL45" s="575"/>
      <c r="AN45" s="2134" t="s">
        <v>1613</v>
      </c>
      <c r="AO45" s="2134"/>
      <c r="AP45" s="2134"/>
      <c r="AQ45" s="2134"/>
      <c r="AR45" s="2134"/>
      <c r="AS45" s="2134"/>
      <c r="AT45" s="2134"/>
      <c r="AU45" s="2134"/>
      <c r="AV45" s="2134"/>
      <c r="AW45" s="2134"/>
      <c r="AX45" s="1256"/>
      <c r="BA45" s="1751">
        <v>4</v>
      </c>
      <c r="BB45" s="1752"/>
      <c r="BC45" s="1752"/>
      <c r="BD45" s="1753"/>
      <c r="BE45" s="2044"/>
      <c r="BF45" s="2045"/>
      <c r="BG45" s="2045"/>
      <c r="BH45" s="101" t="s">
        <v>324</v>
      </c>
      <c r="BI45" s="1292"/>
      <c r="BJ45" s="1293"/>
      <c r="BK45" s="1272"/>
      <c r="BL45" s="1273"/>
      <c r="BM45" s="1751">
        <v>4</v>
      </c>
      <c r="BN45" s="1752"/>
      <c r="BO45" s="1752"/>
      <c r="BP45" s="1753"/>
      <c r="BQ45" s="2046">
        <v>173</v>
      </c>
      <c r="BR45" s="2047"/>
      <c r="BS45" s="2047"/>
      <c r="BT45" s="101" t="s">
        <v>324</v>
      </c>
      <c r="BU45" s="1292"/>
      <c r="BV45" s="1293"/>
    </row>
    <row r="46" spans="1:76" ht="15.95" customHeight="1">
      <c r="A46" s="537"/>
      <c r="B46" s="54"/>
      <c r="D46" s="2166"/>
      <c r="E46" s="2203"/>
      <c r="F46" s="2166"/>
      <c r="G46" s="2167"/>
      <c r="H46" s="2126"/>
      <c r="I46" s="2127"/>
      <c r="J46" s="2127"/>
      <c r="K46" s="2127"/>
      <c r="L46" s="1290"/>
      <c r="M46" s="810"/>
      <c r="N46" s="2115"/>
      <c r="O46" s="2115"/>
      <c r="P46" s="2130"/>
      <c r="Q46" s="2130"/>
      <c r="R46" s="1723"/>
      <c r="S46" s="1723"/>
      <c r="T46" s="1810"/>
      <c r="U46" s="1810"/>
      <c r="V46" s="2121"/>
      <c r="W46" s="2121"/>
      <c r="X46" s="2121"/>
      <c r="Y46" s="2121"/>
      <c r="Z46" s="2121"/>
      <c r="AA46" s="2123"/>
      <c r="AB46" s="2123"/>
      <c r="AC46" s="2123"/>
      <c r="AD46" s="2125"/>
      <c r="AE46" s="2158"/>
      <c r="AF46" s="2159"/>
      <c r="AG46" s="2159"/>
      <c r="AH46" s="2160"/>
      <c r="AK46" s="54"/>
      <c r="AL46" s="575"/>
      <c r="AN46" s="2134"/>
      <c r="AO46" s="2134"/>
      <c r="AP46" s="2134"/>
      <c r="AQ46" s="2134"/>
      <c r="AR46" s="2134"/>
      <c r="AS46" s="2134"/>
      <c r="AT46" s="2134"/>
      <c r="AU46" s="2134"/>
      <c r="AV46" s="2134"/>
      <c r="AW46" s="2134"/>
      <c r="AX46" s="1256"/>
      <c r="BA46" s="1751">
        <v>5</v>
      </c>
      <c r="BB46" s="1752"/>
      <c r="BC46" s="1752"/>
      <c r="BD46" s="1753"/>
      <c r="BE46" s="2044"/>
      <c r="BF46" s="2045"/>
      <c r="BG46" s="2045"/>
      <c r="BH46" s="101" t="s">
        <v>324</v>
      </c>
      <c r="BI46" s="1292"/>
      <c r="BJ46" s="1293"/>
      <c r="BK46" s="1272"/>
      <c r="BL46" s="1273"/>
      <c r="BM46" s="1751">
        <v>5</v>
      </c>
      <c r="BN46" s="1752"/>
      <c r="BO46" s="1752"/>
      <c r="BP46" s="1753"/>
      <c r="BQ46" s="2046">
        <v>160</v>
      </c>
      <c r="BR46" s="2047"/>
      <c r="BS46" s="2047"/>
      <c r="BT46" s="101" t="s">
        <v>324</v>
      </c>
      <c r="BU46" s="1292"/>
      <c r="BV46" s="1293"/>
    </row>
    <row r="47" spans="1:76" ht="15.95" customHeight="1">
      <c r="A47" s="537"/>
      <c r="B47" s="54"/>
      <c r="D47" s="2166"/>
      <c r="E47" s="2203"/>
      <c r="F47" s="2166"/>
      <c r="G47" s="2167"/>
      <c r="H47" s="1720" t="s">
        <v>741</v>
      </c>
      <c r="I47" s="1607"/>
      <c r="J47" s="1607"/>
      <c r="K47" s="1607"/>
      <c r="L47" s="1294"/>
      <c r="M47" s="90"/>
      <c r="N47" s="2114" t="s">
        <v>1590</v>
      </c>
      <c r="O47" s="2114"/>
      <c r="P47" s="1864"/>
      <c r="Q47" s="1864"/>
      <c r="R47" s="1607" t="s">
        <v>42</v>
      </c>
      <c r="S47" s="1607" t="s">
        <v>786</v>
      </c>
      <c r="T47" s="2133">
        <v>15</v>
      </c>
      <c r="U47" s="2133"/>
      <c r="V47" s="2135" t="s">
        <v>113</v>
      </c>
      <c r="W47" s="2135"/>
      <c r="X47" s="2135"/>
      <c r="Y47" s="2135"/>
      <c r="Z47" s="2135"/>
      <c r="AA47" s="2136" t="str">
        <f>IF($P$47=0,"",ROUNDDOWN($P$47/$T$47,1))</f>
        <v/>
      </c>
      <c r="AB47" s="2136"/>
      <c r="AC47" s="2136"/>
      <c r="AD47" s="2137" t="s">
        <v>42</v>
      </c>
      <c r="AE47" s="2158"/>
      <c r="AF47" s="2159"/>
      <c r="AG47" s="2159"/>
      <c r="AH47" s="2160"/>
      <c r="AK47" s="54"/>
      <c r="AL47" s="575"/>
      <c r="AN47" s="2134"/>
      <c r="AO47" s="2134"/>
      <c r="AP47" s="2134"/>
      <c r="AQ47" s="2134"/>
      <c r="AR47" s="2134"/>
      <c r="AS47" s="2134"/>
      <c r="AT47" s="2134"/>
      <c r="AU47" s="2134"/>
      <c r="AV47" s="2134"/>
      <c r="AW47" s="2134"/>
      <c r="AX47" s="1256"/>
      <c r="BA47" s="1751">
        <v>6</v>
      </c>
      <c r="BB47" s="1752"/>
      <c r="BC47" s="1752"/>
      <c r="BD47" s="1753"/>
      <c r="BE47" s="2044"/>
      <c r="BF47" s="2045"/>
      <c r="BG47" s="2045"/>
      <c r="BH47" s="101" t="s">
        <v>324</v>
      </c>
      <c r="BI47" s="140"/>
      <c r="BJ47" s="1291"/>
      <c r="BK47" s="1295"/>
      <c r="BL47" s="1296"/>
      <c r="BM47" s="1751">
        <v>6</v>
      </c>
      <c r="BN47" s="1752"/>
      <c r="BO47" s="1752"/>
      <c r="BP47" s="1753"/>
      <c r="BQ47" s="2046">
        <v>160</v>
      </c>
      <c r="BR47" s="2047"/>
      <c r="BS47" s="2047"/>
      <c r="BT47" s="101" t="s">
        <v>324</v>
      </c>
      <c r="BU47" s="140"/>
      <c r="BV47" s="1291"/>
    </row>
    <row r="48" spans="1:76" ht="15.95" customHeight="1">
      <c r="A48" s="537"/>
      <c r="B48" s="54"/>
      <c r="D48" s="2166"/>
      <c r="E48" s="2203"/>
      <c r="F48" s="2166"/>
      <c r="G48" s="2167"/>
      <c r="H48" s="1720"/>
      <c r="I48" s="1607"/>
      <c r="J48" s="1607"/>
      <c r="K48" s="1607"/>
      <c r="L48" s="1290"/>
      <c r="M48" s="810"/>
      <c r="N48" s="2115"/>
      <c r="O48" s="2115"/>
      <c r="P48" s="1864"/>
      <c r="Q48" s="1864"/>
      <c r="R48" s="1607"/>
      <c r="S48" s="1607"/>
      <c r="T48" s="2133"/>
      <c r="U48" s="2133"/>
      <c r="V48" s="2135"/>
      <c r="W48" s="2135"/>
      <c r="X48" s="2135"/>
      <c r="Y48" s="2135"/>
      <c r="Z48" s="2135"/>
      <c r="AA48" s="2136"/>
      <c r="AB48" s="2136"/>
      <c r="AC48" s="2136"/>
      <c r="AD48" s="2137"/>
      <c r="AE48" s="2158"/>
      <c r="AF48" s="2159"/>
      <c r="AG48" s="2159"/>
      <c r="AH48" s="2160"/>
      <c r="AK48" s="54"/>
      <c r="AL48" s="2131" t="s">
        <v>792</v>
      </c>
      <c r="AM48" s="2132"/>
      <c r="AN48" s="2132"/>
      <c r="AO48" s="2132"/>
      <c r="AP48" s="2132"/>
      <c r="AQ48" s="2132"/>
      <c r="AR48" s="2132"/>
      <c r="AS48" s="2132"/>
      <c r="AT48" s="2132"/>
      <c r="AU48" s="2132"/>
      <c r="AV48" s="2132"/>
      <c r="AW48" s="2132"/>
      <c r="AX48" s="117"/>
      <c r="BA48" s="1751">
        <v>7</v>
      </c>
      <c r="BB48" s="1752"/>
      <c r="BC48" s="1752"/>
      <c r="BD48" s="1753"/>
      <c r="BE48" s="2044"/>
      <c r="BF48" s="2045"/>
      <c r="BG48" s="2045"/>
      <c r="BH48" s="101" t="s">
        <v>324</v>
      </c>
      <c r="BI48" s="1292"/>
      <c r="BJ48" s="1293"/>
      <c r="BK48" s="1272"/>
      <c r="BL48" s="1273"/>
      <c r="BM48" s="1751">
        <v>7</v>
      </c>
      <c r="BN48" s="1752"/>
      <c r="BO48" s="1752"/>
      <c r="BP48" s="1753"/>
      <c r="BQ48" s="2046">
        <v>140</v>
      </c>
      <c r="BR48" s="2047"/>
      <c r="BS48" s="2047"/>
      <c r="BT48" s="101" t="s">
        <v>324</v>
      </c>
      <c r="BU48" s="1292"/>
      <c r="BV48" s="1293"/>
    </row>
    <row r="49" spans="1:86" ht="15.95" customHeight="1">
      <c r="A49" s="537"/>
      <c r="B49" s="54"/>
      <c r="D49" s="2166"/>
      <c r="E49" s="2203"/>
      <c r="F49" s="2166"/>
      <c r="G49" s="2167"/>
      <c r="H49" s="1678" t="s">
        <v>742</v>
      </c>
      <c r="I49" s="1679"/>
      <c r="J49" s="1679"/>
      <c r="K49" s="1679"/>
      <c r="L49" s="1294"/>
      <c r="M49" s="90"/>
      <c r="N49" s="2114" t="s">
        <v>1590</v>
      </c>
      <c r="O49" s="2114"/>
      <c r="P49" s="2129"/>
      <c r="Q49" s="2129"/>
      <c r="R49" s="1739" t="s">
        <v>42</v>
      </c>
      <c r="S49" s="1739" t="s">
        <v>786</v>
      </c>
      <c r="T49" s="2128">
        <v>25</v>
      </c>
      <c r="U49" s="2128"/>
      <c r="V49" s="2120" t="s">
        <v>113</v>
      </c>
      <c r="W49" s="2120"/>
      <c r="X49" s="2120"/>
      <c r="Y49" s="2120"/>
      <c r="Z49" s="2120"/>
      <c r="AA49" s="2122" t="str">
        <f>IF($P$49=0,"",ROUNDDOWN($P$49/$T$49,1))</f>
        <v/>
      </c>
      <c r="AB49" s="2122"/>
      <c r="AC49" s="2122"/>
      <c r="AD49" s="2124" t="s">
        <v>42</v>
      </c>
      <c r="AE49" s="2158"/>
      <c r="AF49" s="2159"/>
      <c r="AG49" s="2159"/>
      <c r="AH49" s="2160"/>
      <c r="AK49" s="569"/>
      <c r="AL49" s="551" t="s">
        <v>459</v>
      </c>
      <c r="AM49" s="570" t="s">
        <v>789</v>
      </c>
      <c r="AN49" s="1603" t="s">
        <v>1226</v>
      </c>
      <c r="AO49" s="1603"/>
      <c r="AP49" s="1603"/>
      <c r="AQ49" s="1603"/>
      <c r="AR49" s="1603"/>
      <c r="AS49" s="1603"/>
      <c r="AT49" s="1603"/>
      <c r="AU49" s="1603"/>
      <c r="AV49" s="1603"/>
      <c r="AW49" s="1603"/>
      <c r="AX49" s="117"/>
      <c r="AZ49" s="1029"/>
      <c r="BA49" s="1751">
        <v>8</v>
      </c>
      <c r="BB49" s="1752"/>
      <c r="BC49" s="1752"/>
      <c r="BD49" s="1753"/>
      <c r="BE49" s="2044"/>
      <c r="BF49" s="2045"/>
      <c r="BG49" s="2045"/>
      <c r="BH49" s="101" t="s">
        <v>324</v>
      </c>
      <c r="BI49" s="1292"/>
      <c r="BJ49" s="1293"/>
      <c r="BK49" s="1297"/>
      <c r="BL49" s="1298"/>
      <c r="BM49" s="1751">
        <v>8</v>
      </c>
      <c r="BN49" s="1752"/>
      <c r="BO49" s="1752"/>
      <c r="BP49" s="1753"/>
      <c r="BQ49" s="2046">
        <v>140</v>
      </c>
      <c r="BR49" s="2047"/>
      <c r="BS49" s="2047"/>
      <c r="BT49" s="101" t="s">
        <v>324</v>
      </c>
      <c r="BU49" s="1292"/>
      <c r="BV49" s="1293"/>
    </row>
    <row r="50" spans="1:86" ht="15.95" customHeight="1">
      <c r="A50" s="537"/>
      <c r="B50" s="54"/>
      <c r="D50" s="2166"/>
      <c r="E50" s="2203"/>
      <c r="F50" s="2166"/>
      <c r="G50" s="2167"/>
      <c r="H50" s="2126"/>
      <c r="I50" s="2127"/>
      <c r="J50" s="2127"/>
      <c r="K50" s="2127"/>
      <c r="L50" s="1290"/>
      <c r="M50" s="810"/>
      <c r="N50" s="2115"/>
      <c r="O50" s="2115"/>
      <c r="P50" s="2130"/>
      <c r="Q50" s="2130"/>
      <c r="R50" s="1723"/>
      <c r="S50" s="1723"/>
      <c r="T50" s="1810"/>
      <c r="U50" s="1810"/>
      <c r="V50" s="2121"/>
      <c r="W50" s="2121"/>
      <c r="X50" s="2121"/>
      <c r="Y50" s="2121"/>
      <c r="Z50" s="2121"/>
      <c r="AA50" s="2123"/>
      <c r="AB50" s="2123"/>
      <c r="AC50" s="2123"/>
      <c r="AD50" s="2125"/>
      <c r="AE50" s="2158"/>
      <c r="AF50" s="2159"/>
      <c r="AG50" s="2159"/>
      <c r="AH50" s="2160"/>
      <c r="AK50" s="569"/>
      <c r="AL50" s="63"/>
      <c r="AM50" s="54"/>
      <c r="AN50" s="1603"/>
      <c r="AO50" s="1603"/>
      <c r="AP50" s="1603"/>
      <c r="AQ50" s="1603"/>
      <c r="AR50" s="1603"/>
      <c r="AS50" s="1603"/>
      <c r="AT50" s="1603"/>
      <c r="AU50" s="1603"/>
      <c r="AV50" s="1603"/>
      <c r="AW50" s="1603"/>
      <c r="AX50" s="117"/>
      <c r="AZ50" s="1029"/>
      <c r="BA50" s="1751">
        <v>9</v>
      </c>
      <c r="BB50" s="1752"/>
      <c r="BC50" s="1752"/>
      <c r="BD50" s="1753"/>
      <c r="BE50" s="2044"/>
      <c r="BF50" s="2045"/>
      <c r="BG50" s="2045"/>
      <c r="BH50" s="101" t="s">
        <v>324</v>
      </c>
      <c r="BI50" s="1292"/>
      <c r="BJ50" s="1293"/>
      <c r="BK50" s="1297"/>
      <c r="BL50" s="1298"/>
      <c r="BM50" s="1751">
        <v>9</v>
      </c>
      <c r="BN50" s="1752"/>
      <c r="BO50" s="1752"/>
      <c r="BP50" s="1753"/>
      <c r="BQ50" s="2046">
        <v>120</v>
      </c>
      <c r="BR50" s="2047"/>
      <c r="BS50" s="2047"/>
      <c r="BT50" s="101" t="s">
        <v>324</v>
      </c>
      <c r="BU50" s="1292"/>
      <c r="BV50" s="1293"/>
    </row>
    <row r="51" spans="1:86" ht="15.95" customHeight="1">
      <c r="A51" s="537"/>
      <c r="B51" s="54"/>
      <c r="D51" s="2166"/>
      <c r="E51" s="2203"/>
      <c r="F51" s="2166"/>
      <c r="G51" s="2167"/>
      <c r="H51" s="1678" t="s">
        <v>1609</v>
      </c>
      <c r="I51" s="1679"/>
      <c r="J51" s="1679"/>
      <c r="K51" s="1679"/>
      <c r="L51" s="1294"/>
      <c r="M51" s="90"/>
      <c r="N51" s="2114" t="s">
        <v>1590</v>
      </c>
      <c r="O51" s="2114"/>
      <c r="P51" s="1739" t="str">
        <f>IF(CF32=FALSE,"",IF((E32+I32+M32+Q32+U32+Y32=0),"",E32+I32+M32+Q32+U32+Y32))</f>
        <v/>
      </c>
      <c r="Q51" s="1739"/>
      <c r="R51" s="1739" t="s">
        <v>42</v>
      </c>
      <c r="S51" s="1739" t="s">
        <v>786</v>
      </c>
      <c r="T51" s="2128">
        <v>2</v>
      </c>
      <c r="U51" s="2128"/>
      <c r="V51" s="2120" t="s">
        <v>113</v>
      </c>
      <c r="W51" s="2120"/>
      <c r="X51" s="2120"/>
      <c r="Y51" s="2120"/>
      <c r="Z51" s="2120"/>
      <c r="AA51" s="2122" t="str">
        <f>IF($P$51="","",ROUNDDOWN($P$51/$T$51,1))</f>
        <v/>
      </c>
      <c r="AB51" s="2122"/>
      <c r="AC51" s="2122"/>
      <c r="AD51" s="2124" t="s">
        <v>42</v>
      </c>
      <c r="AE51" s="2158"/>
      <c r="AF51" s="2159"/>
      <c r="AG51" s="2159"/>
      <c r="AH51" s="2160"/>
      <c r="AK51" s="569"/>
      <c r="AL51" s="551"/>
      <c r="AM51" s="138" t="s">
        <v>791</v>
      </c>
      <c r="AN51" s="1849" t="s">
        <v>1588</v>
      </c>
      <c r="AO51" s="1849"/>
      <c r="AP51" s="1849"/>
      <c r="AQ51" s="1849"/>
      <c r="AR51" s="1849"/>
      <c r="AS51" s="1849"/>
      <c r="AT51" s="1849"/>
      <c r="AU51" s="1849"/>
      <c r="AV51" s="1849"/>
      <c r="AW51" s="1849"/>
      <c r="AX51" s="117"/>
      <c r="AZ51" s="1029"/>
      <c r="BA51" s="1751">
        <v>10</v>
      </c>
      <c r="BB51" s="1752"/>
      <c r="BC51" s="1752"/>
      <c r="BD51" s="1753"/>
      <c r="BE51" s="2044"/>
      <c r="BF51" s="2045"/>
      <c r="BG51" s="2045"/>
      <c r="BH51" s="101" t="s">
        <v>324</v>
      </c>
      <c r="BI51" s="1292"/>
      <c r="BJ51" s="1293"/>
      <c r="BK51" s="1297"/>
      <c r="BL51" s="1298"/>
      <c r="BM51" s="1751">
        <v>10</v>
      </c>
      <c r="BN51" s="1752"/>
      <c r="BO51" s="1752"/>
      <c r="BP51" s="1753"/>
      <c r="BQ51" s="2046">
        <v>120</v>
      </c>
      <c r="BR51" s="2047"/>
      <c r="BS51" s="2047"/>
      <c r="BT51" s="101" t="s">
        <v>324</v>
      </c>
      <c r="BU51" s="1292"/>
      <c r="BV51" s="1293"/>
      <c r="BX51" s="830"/>
    </row>
    <row r="52" spans="1:86" ht="15.95" customHeight="1">
      <c r="A52" s="537"/>
      <c r="B52" s="54"/>
      <c r="D52" s="2166"/>
      <c r="E52" s="2203"/>
      <c r="F52" s="2166"/>
      <c r="G52" s="2167"/>
      <c r="H52" s="2126"/>
      <c r="I52" s="2127"/>
      <c r="J52" s="2127"/>
      <c r="K52" s="2127"/>
      <c r="L52" s="1290"/>
      <c r="M52" s="810"/>
      <c r="N52" s="2115"/>
      <c r="O52" s="2115"/>
      <c r="P52" s="1723"/>
      <c r="Q52" s="1723"/>
      <c r="R52" s="1723"/>
      <c r="S52" s="1723"/>
      <c r="T52" s="1810"/>
      <c r="U52" s="1810"/>
      <c r="V52" s="2121"/>
      <c r="W52" s="2121"/>
      <c r="X52" s="2121"/>
      <c r="Y52" s="2121"/>
      <c r="Z52" s="2121"/>
      <c r="AA52" s="2123"/>
      <c r="AB52" s="2123"/>
      <c r="AC52" s="2123"/>
      <c r="AD52" s="2125"/>
      <c r="AE52" s="2161"/>
      <c r="AF52" s="2162"/>
      <c r="AG52" s="2162"/>
      <c r="AH52" s="2163"/>
      <c r="AK52" s="569"/>
      <c r="AL52" s="551"/>
      <c r="AM52" s="572"/>
      <c r="AN52" s="1849"/>
      <c r="AO52" s="1849"/>
      <c r="AP52" s="1849"/>
      <c r="AQ52" s="1849"/>
      <c r="AR52" s="1849"/>
      <c r="AS52" s="1849"/>
      <c r="AT52" s="1849"/>
      <c r="AU52" s="1849"/>
      <c r="AV52" s="1849"/>
      <c r="AW52" s="1849"/>
      <c r="AX52" s="117"/>
      <c r="AZ52" s="1005"/>
      <c r="BA52" s="1751">
        <v>11</v>
      </c>
      <c r="BB52" s="1752"/>
      <c r="BC52" s="1752"/>
      <c r="BD52" s="1753"/>
      <c r="BE52" s="2044"/>
      <c r="BF52" s="2045"/>
      <c r="BG52" s="2045"/>
      <c r="BH52" s="101" t="s">
        <v>324</v>
      </c>
      <c r="BI52" s="140"/>
      <c r="BJ52" s="1291"/>
      <c r="BK52" s="1297"/>
      <c r="BL52" s="1298"/>
      <c r="BM52" s="1751">
        <v>11</v>
      </c>
      <c r="BN52" s="1752"/>
      <c r="BO52" s="1752"/>
      <c r="BP52" s="1753"/>
      <c r="BQ52" s="2046">
        <v>90</v>
      </c>
      <c r="BR52" s="2047"/>
      <c r="BS52" s="2047"/>
      <c r="BT52" s="101" t="s">
        <v>324</v>
      </c>
      <c r="BU52" s="140"/>
      <c r="BV52" s="1291"/>
    </row>
    <row r="53" spans="1:86" ht="15.95" customHeight="1">
      <c r="A53" s="66"/>
      <c r="B53" s="54"/>
      <c r="D53" s="2166"/>
      <c r="E53" s="2203"/>
      <c r="F53" s="2166"/>
      <c r="G53" s="2167"/>
      <c r="H53" s="1738" t="s">
        <v>156</v>
      </c>
      <c r="I53" s="1739"/>
      <c r="J53" s="1739"/>
      <c r="K53" s="1739"/>
      <c r="L53" s="1294"/>
      <c r="M53" s="90"/>
      <c r="N53" s="2114" t="s">
        <v>1590</v>
      </c>
      <c r="O53" s="2114"/>
      <c r="P53" s="2116">
        <f>SUM($P$39:$Q$52)</f>
        <v>0</v>
      </c>
      <c r="Q53" s="2116"/>
      <c r="R53" s="2114" t="s">
        <v>42</v>
      </c>
      <c r="S53" s="2114"/>
      <c r="T53" s="2114"/>
      <c r="U53" s="2114"/>
      <c r="V53" s="1679" t="s">
        <v>1173</v>
      </c>
      <c r="W53" s="1679"/>
      <c r="X53" s="1679"/>
      <c r="Y53" s="1679"/>
      <c r="Z53" s="1679"/>
      <c r="AA53" s="2119" t="str">
        <f>IF($P$53=0,"",ROUND(SUM($AA$39:$AC$52),0))</f>
        <v/>
      </c>
      <c r="AB53" s="2119"/>
      <c r="AC53" s="2119"/>
      <c r="AD53" s="2096" t="s">
        <v>13</v>
      </c>
      <c r="AE53" s="2098" t="s">
        <v>1029</v>
      </c>
      <c r="AF53" s="2099"/>
      <c r="AG53" s="2099"/>
      <c r="AH53" s="2100"/>
      <c r="AK53" s="571"/>
      <c r="AL53" s="551"/>
      <c r="AM53" s="570" t="s">
        <v>790</v>
      </c>
      <c r="AN53" s="2104" t="s">
        <v>1363</v>
      </c>
      <c r="AO53" s="2104"/>
      <c r="AP53" s="2104"/>
      <c r="AQ53" s="2104"/>
      <c r="AR53" s="2104"/>
      <c r="AS53" s="2104"/>
      <c r="AT53" s="2104"/>
      <c r="AU53" s="2104"/>
      <c r="AV53" s="2104"/>
      <c r="AW53" s="2104"/>
      <c r="AX53" s="1254"/>
      <c r="AZ53" s="565"/>
      <c r="BA53" s="1751">
        <v>12</v>
      </c>
      <c r="BB53" s="1752"/>
      <c r="BC53" s="1752"/>
      <c r="BD53" s="1753"/>
      <c r="BE53" s="2044"/>
      <c r="BF53" s="2045"/>
      <c r="BG53" s="2045"/>
      <c r="BH53" s="101" t="s">
        <v>324</v>
      </c>
      <c r="BI53" s="1292"/>
      <c r="BJ53" s="1293"/>
      <c r="BK53" s="1297"/>
      <c r="BL53" s="1298"/>
      <c r="BM53" s="1751">
        <v>12</v>
      </c>
      <c r="BN53" s="1752"/>
      <c r="BO53" s="1752"/>
      <c r="BP53" s="1753"/>
      <c r="BQ53" s="2046">
        <v>90</v>
      </c>
      <c r="BR53" s="2047"/>
      <c r="BS53" s="2047"/>
      <c r="BT53" s="101" t="s">
        <v>324</v>
      </c>
      <c r="BU53" s="1292"/>
      <c r="BV53" s="1293"/>
    </row>
    <row r="54" spans="1:86" ht="15.95" customHeight="1">
      <c r="A54" s="66"/>
      <c r="B54" s="54"/>
      <c r="D54" s="2166"/>
      <c r="E54" s="2203"/>
      <c r="F54" s="2168"/>
      <c r="G54" s="2169"/>
      <c r="H54" s="2113"/>
      <c r="I54" s="1626"/>
      <c r="J54" s="1626"/>
      <c r="K54" s="1626"/>
      <c r="L54" s="1290"/>
      <c r="M54" s="810"/>
      <c r="N54" s="2115"/>
      <c r="O54" s="2115"/>
      <c r="P54" s="2117"/>
      <c r="Q54" s="2117"/>
      <c r="R54" s="1899"/>
      <c r="S54" s="1899"/>
      <c r="T54" s="1899"/>
      <c r="U54" s="1899"/>
      <c r="V54" s="2118"/>
      <c r="W54" s="2118"/>
      <c r="X54" s="2118"/>
      <c r="Y54" s="2118"/>
      <c r="Z54" s="2118"/>
      <c r="AA54" s="2058"/>
      <c r="AB54" s="2058"/>
      <c r="AC54" s="2058"/>
      <c r="AD54" s="2097"/>
      <c r="AE54" s="2101"/>
      <c r="AF54" s="2102"/>
      <c r="AG54" s="2102"/>
      <c r="AH54" s="2103"/>
      <c r="AK54" s="561"/>
      <c r="AL54" s="551"/>
      <c r="AM54" s="54"/>
      <c r="AN54" s="2104"/>
      <c r="AO54" s="2104"/>
      <c r="AP54" s="2104"/>
      <c r="AQ54" s="2104"/>
      <c r="AR54" s="2104"/>
      <c r="AS54" s="2104"/>
      <c r="AT54" s="2104"/>
      <c r="AU54" s="2104"/>
      <c r="AV54" s="2104"/>
      <c r="AW54" s="2104"/>
      <c r="AX54" s="117"/>
      <c r="AZ54" s="1299"/>
      <c r="BA54" s="1751">
        <v>13</v>
      </c>
      <c r="BB54" s="1752"/>
      <c r="BC54" s="1752"/>
      <c r="BD54" s="1753"/>
      <c r="BE54" s="2044"/>
      <c r="BF54" s="2045"/>
      <c r="BG54" s="2045"/>
      <c r="BH54" s="101" t="s">
        <v>324</v>
      </c>
      <c r="BI54" s="1292"/>
      <c r="BJ54" s="1293"/>
      <c r="BK54" s="1297"/>
      <c r="BL54" s="1298"/>
      <c r="BM54" s="1751">
        <v>13</v>
      </c>
      <c r="BN54" s="1752"/>
      <c r="BO54" s="1752"/>
      <c r="BP54" s="1753"/>
      <c r="BQ54" s="2046">
        <v>80</v>
      </c>
      <c r="BR54" s="2047"/>
      <c r="BS54" s="2047"/>
      <c r="BT54" s="101" t="s">
        <v>324</v>
      </c>
      <c r="BU54" s="1292"/>
      <c r="BV54" s="1293"/>
      <c r="BX54" s="830"/>
    </row>
    <row r="55" spans="1:86" ht="15.95" customHeight="1">
      <c r="A55" s="66"/>
      <c r="B55" s="54"/>
      <c r="D55" s="2166"/>
      <c r="E55" s="2203"/>
      <c r="F55" s="2086" t="s">
        <v>1005</v>
      </c>
      <c r="G55" s="2087"/>
      <c r="H55" s="2087"/>
      <c r="I55" s="2087"/>
      <c r="J55" s="2087"/>
      <c r="K55" s="2087"/>
      <c r="L55" s="2090" t="s">
        <v>791</v>
      </c>
      <c r="M55" s="2091"/>
      <c r="N55" s="2092" t="s">
        <v>1224</v>
      </c>
      <c r="O55" s="2092"/>
      <c r="P55" s="2092"/>
      <c r="Q55" s="2092"/>
      <c r="R55" s="2092"/>
      <c r="S55" s="2092"/>
      <c r="T55" s="2092"/>
      <c r="U55" s="2094" t="s">
        <v>61</v>
      </c>
      <c r="V55" s="2094"/>
      <c r="W55" s="2094"/>
      <c r="X55" s="2094"/>
      <c r="Y55" s="2094"/>
      <c r="Z55" s="2094"/>
      <c r="AA55" s="2095">
        <v>1</v>
      </c>
      <c r="AB55" s="2095"/>
      <c r="AC55" s="2095"/>
      <c r="AD55" s="2105" t="s">
        <v>13</v>
      </c>
      <c r="AE55" s="2106"/>
      <c r="AF55" s="2107"/>
      <c r="AG55" s="2107"/>
      <c r="AH55" s="2108"/>
      <c r="AK55" s="561"/>
      <c r="AL55" s="551"/>
      <c r="AN55" s="2104"/>
      <c r="AO55" s="2104"/>
      <c r="AP55" s="2104"/>
      <c r="AQ55" s="2104"/>
      <c r="AR55" s="2104"/>
      <c r="AS55" s="2104"/>
      <c r="AT55" s="2104"/>
      <c r="AU55" s="2104"/>
      <c r="AV55" s="2104"/>
      <c r="AW55" s="2104"/>
      <c r="AX55" s="117"/>
      <c r="BA55" s="1751">
        <v>14</v>
      </c>
      <c r="BB55" s="1752"/>
      <c r="BC55" s="1752"/>
      <c r="BD55" s="1753"/>
      <c r="BE55" s="2044"/>
      <c r="BF55" s="2045"/>
      <c r="BG55" s="2045"/>
      <c r="BH55" s="101" t="s">
        <v>324</v>
      </c>
      <c r="BI55" s="1292"/>
      <c r="BJ55" s="1293"/>
      <c r="BK55" s="1297"/>
      <c r="BL55" s="1298"/>
      <c r="BM55" s="1751">
        <v>14</v>
      </c>
      <c r="BN55" s="1752"/>
      <c r="BO55" s="1752"/>
      <c r="BP55" s="1753"/>
      <c r="BQ55" s="2046"/>
      <c r="BR55" s="2047"/>
      <c r="BS55" s="2047"/>
      <c r="BT55" s="101" t="s">
        <v>324</v>
      </c>
      <c r="BU55" s="1292"/>
      <c r="BV55" s="1293"/>
    </row>
    <row r="56" spans="1:86" ht="15.95" customHeight="1">
      <c r="A56" s="66"/>
      <c r="B56" s="54"/>
      <c r="D56" s="2166"/>
      <c r="E56" s="2203"/>
      <c r="F56" s="2086"/>
      <c r="G56" s="2087"/>
      <c r="H56" s="2087"/>
      <c r="I56" s="2087"/>
      <c r="J56" s="2087"/>
      <c r="K56" s="2087"/>
      <c r="L56" s="2075"/>
      <c r="M56" s="2076"/>
      <c r="N56" s="2093"/>
      <c r="O56" s="2093"/>
      <c r="P56" s="2093"/>
      <c r="Q56" s="2093"/>
      <c r="R56" s="2093"/>
      <c r="S56" s="2093"/>
      <c r="T56" s="2093"/>
      <c r="U56" s="2080"/>
      <c r="V56" s="2080"/>
      <c r="W56" s="2080"/>
      <c r="X56" s="2080"/>
      <c r="Y56" s="2080"/>
      <c r="Z56" s="2080"/>
      <c r="AA56" s="2082"/>
      <c r="AB56" s="2082"/>
      <c r="AC56" s="2082"/>
      <c r="AD56" s="2083"/>
      <c r="AE56" s="2109"/>
      <c r="AF56" s="1907"/>
      <c r="AG56" s="1907"/>
      <c r="AH56" s="1908"/>
      <c r="AK56" s="561"/>
      <c r="AL56" s="551"/>
      <c r="AM56" s="574" t="s">
        <v>1225</v>
      </c>
      <c r="AN56" s="1603" t="s">
        <v>1589</v>
      </c>
      <c r="AO56" s="1603"/>
      <c r="AP56" s="1603"/>
      <c r="AQ56" s="1603"/>
      <c r="AR56" s="1603"/>
      <c r="AS56" s="1603"/>
      <c r="AT56" s="1603"/>
      <c r="AU56" s="1603"/>
      <c r="AV56" s="1603"/>
      <c r="AW56" s="1603"/>
      <c r="AX56" s="1266"/>
      <c r="BA56" s="1751">
        <v>15</v>
      </c>
      <c r="BB56" s="1752"/>
      <c r="BC56" s="1752"/>
      <c r="BD56" s="1753"/>
      <c r="BE56" s="2044"/>
      <c r="BF56" s="2045"/>
      <c r="BG56" s="2045"/>
      <c r="BH56" s="101" t="s">
        <v>324</v>
      </c>
      <c r="BI56" s="1292"/>
      <c r="BJ56" s="1293"/>
      <c r="BK56" s="1297"/>
      <c r="BL56" s="1298"/>
      <c r="BM56" s="1751">
        <v>15</v>
      </c>
      <c r="BN56" s="1752"/>
      <c r="BO56" s="1752"/>
      <c r="BP56" s="1753"/>
      <c r="BQ56" s="2046"/>
      <c r="BR56" s="2047"/>
      <c r="BS56" s="2047"/>
      <c r="BT56" s="101" t="s">
        <v>324</v>
      </c>
      <c r="BU56" s="1292"/>
      <c r="BV56" s="1293"/>
    </row>
    <row r="57" spans="1:86" ht="15.95" customHeight="1">
      <c r="A57" s="66"/>
      <c r="B57" s="54"/>
      <c r="D57" s="2166"/>
      <c r="E57" s="2203"/>
      <c r="F57" s="2086"/>
      <c r="G57" s="2087"/>
      <c r="H57" s="2087"/>
      <c r="I57" s="2087"/>
      <c r="J57" s="2087"/>
      <c r="K57" s="2087"/>
      <c r="L57" s="2073" t="s">
        <v>790</v>
      </c>
      <c r="M57" s="2074"/>
      <c r="N57" s="2077" t="s">
        <v>787</v>
      </c>
      <c r="O57" s="2077"/>
      <c r="P57" s="2077"/>
      <c r="Q57" s="2077"/>
      <c r="R57" s="2077"/>
      <c r="S57" s="2077"/>
      <c r="T57" s="2077"/>
      <c r="U57" s="2079" t="s">
        <v>1670</v>
      </c>
      <c r="V57" s="2079"/>
      <c r="W57" s="2079"/>
      <c r="X57" s="2079"/>
      <c r="Y57" s="2079"/>
      <c r="Z57" s="2079"/>
      <c r="AA57" s="2081">
        <v>1</v>
      </c>
      <c r="AB57" s="2081"/>
      <c r="AC57" s="2081"/>
      <c r="AD57" s="2083" t="s">
        <v>13</v>
      </c>
      <c r="AE57" s="2109"/>
      <c r="AF57" s="1907"/>
      <c r="AG57" s="1907"/>
      <c r="AH57" s="1908"/>
      <c r="AK57" s="569"/>
      <c r="AL57" s="575"/>
      <c r="AN57" s="1603"/>
      <c r="AO57" s="1603"/>
      <c r="AP57" s="1603"/>
      <c r="AQ57" s="1603"/>
      <c r="AR57" s="1603"/>
      <c r="AS57" s="1603"/>
      <c r="AT57" s="1603"/>
      <c r="AU57" s="1603"/>
      <c r="AV57" s="1603"/>
      <c r="AW57" s="1603"/>
      <c r="AX57" s="1254"/>
      <c r="BA57" s="1751">
        <v>16</v>
      </c>
      <c r="BB57" s="1752"/>
      <c r="BC57" s="1752"/>
      <c r="BD57" s="1753"/>
      <c r="BE57" s="2044"/>
      <c r="BF57" s="2045"/>
      <c r="BG57" s="2045"/>
      <c r="BH57" s="101" t="s">
        <v>324</v>
      </c>
      <c r="BI57" s="140"/>
      <c r="BJ57" s="1291"/>
      <c r="BK57" s="1297"/>
      <c r="BL57" s="1298"/>
      <c r="BM57" s="1751">
        <v>16</v>
      </c>
      <c r="BN57" s="1752"/>
      <c r="BO57" s="1752"/>
      <c r="BP57" s="1753"/>
      <c r="BQ57" s="2046"/>
      <c r="BR57" s="2047"/>
      <c r="BS57" s="2047"/>
      <c r="BT57" s="101" t="s">
        <v>324</v>
      </c>
      <c r="BU57" s="140"/>
      <c r="BV57" s="1291"/>
    </row>
    <row r="58" spans="1:86" ht="15.95" customHeight="1">
      <c r="A58" s="66"/>
      <c r="B58" s="54"/>
      <c r="D58" s="2166"/>
      <c r="E58" s="2203"/>
      <c r="F58" s="2086"/>
      <c r="G58" s="2087"/>
      <c r="H58" s="2087"/>
      <c r="I58" s="2087"/>
      <c r="J58" s="2087"/>
      <c r="K58" s="2087"/>
      <c r="L58" s="2075"/>
      <c r="M58" s="2076"/>
      <c r="N58" s="2078"/>
      <c r="O58" s="2078"/>
      <c r="P58" s="2078"/>
      <c r="Q58" s="2078"/>
      <c r="R58" s="2078"/>
      <c r="S58" s="2078"/>
      <c r="T58" s="2078"/>
      <c r="U58" s="2080"/>
      <c r="V58" s="2080"/>
      <c r="W58" s="2080"/>
      <c r="X58" s="2080"/>
      <c r="Y58" s="2080"/>
      <c r="Z58" s="2080"/>
      <c r="AA58" s="2082"/>
      <c r="AB58" s="2082"/>
      <c r="AC58" s="2082"/>
      <c r="AD58" s="2083"/>
      <c r="AE58" s="2109"/>
      <c r="AF58" s="1907"/>
      <c r="AG58" s="1907"/>
      <c r="AH58" s="1908"/>
      <c r="AK58" s="569"/>
      <c r="AL58" s="576"/>
      <c r="AM58" s="577"/>
      <c r="AN58" s="1603"/>
      <c r="AO58" s="1603"/>
      <c r="AP58" s="1603"/>
      <c r="AQ58" s="1603"/>
      <c r="AR58" s="1603"/>
      <c r="AS58" s="1603"/>
      <c r="AT58" s="1603"/>
      <c r="AU58" s="1603"/>
      <c r="AV58" s="1603"/>
      <c r="AW58" s="1603"/>
      <c r="AX58" s="1254"/>
      <c r="BA58" s="1751">
        <v>17</v>
      </c>
      <c r="BB58" s="1752"/>
      <c r="BC58" s="1752"/>
      <c r="BD58" s="1753"/>
      <c r="BE58" s="2044"/>
      <c r="BF58" s="2045"/>
      <c r="BG58" s="2045"/>
      <c r="BH58" s="101" t="s">
        <v>324</v>
      </c>
      <c r="BI58" s="1292"/>
      <c r="BJ58" s="1293"/>
      <c r="BK58" s="1297"/>
      <c r="BL58" s="1298"/>
      <c r="BM58" s="1751">
        <v>17</v>
      </c>
      <c r="BN58" s="1752"/>
      <c r="BO58" s="1752"/>
      <c r="BP58" s="1753"/>
      <c r="BQ58" s="2046"/>
      <c r="BR58" s="2047"/>
      <c r="BS58" s="2047"/>
      <c r="BT58" s="101" t="s">
        <v>324</v>
      </c>
      <c r="BU58" s="1292"/>
      <c r="BV58" s="1293"/>
    </row>
    <row r="59" spans="1:86" ht="15.95" customHeight="1">
      <c r="A59" s="66"/>
      <c r="B59" s="54"/>
      <c r="D59" s="2166"/>
      <c r="E59" s="2203"/>
      <c r="F59" s="2086"/>
      <c r="G59" s="2087"/>
      <c r="H59" s="2087"/>
      <c r="I59" s="2087"/>
      <c r="J59" s="2087"/>
      <c r="K59" s="2087"/>
      <c r="L59" s="2061" t="s">
        <v>1223</v>
      </c>
      <c r="M59" s="2062"/>
      <c r="N59" s="2065" t="s">
        <v>788</v>
      </c>
      <c r="O59" s="2065"/>
      <c r="P59" s="2065"/>
      <c r="Q59" s="2065"/>
      <c r="R59" s="2065"/>
      <c r="S59" s="2065"/>
      <c r="T59" s="2065"/>
      <c r="U59" s="2067" t="s">
        <v>743</v>
      </c>
      <c r="V59" s="2067"/>
      <c r="W59" s="2067"/>
      <c r="X59" s="2067"/>
      <c r="Y59" s="2067"/>
      <c r="Z59" s="2067"/>
      <c r="AA59" s="2069">
        <v>1</v>
      </c>
      <c r="AB59" s="2069"/>
      <c r="AC59" s="2069"/>
      <c r="AD59" s="2071" t="s">
        <v>13</v>
      </c>
      <c r="AE59" s="2109"/>
      <c r="AF59" s="1907"/>
      <c r="AG59" s="1907"/>
      <c r="AH59" s="1908"/>
      <c r="AK59" s="569"/>
      <c r="AL59" s="551" t="s">
        <v>127</v>
      </c>
      <c r="AM59" s="1849" t="s">
        <v>1762</v>
      </c>
      <c r="AN59" s="1849"/>
      <c r="AO59" s="1849"/>
      <c r="AP59" s="1849"/>
      <c r="AQ59" s="1849"/>
      <c r="AR59" s="1849"/>
      <c r="AS59" s="1849"/>
      <c r="AT59" s="1849"/>
      <c r="AU59" s="1849"/>
      <c r="AV59" s="1849"/>
      <c r="AW59" s="1849"/>
      <c r="AX59" s="1304"/>
      <c r="BA59" s="1751">
        <v>18</v>
      </c>
      <c r="BB59" s="1752"/>
      <c r="BC59" s="1752"/>
      <c r="BD59" s="1753"/>
      <c r="BE59" s="2044"/>
      <c r="BF59" s="2045"/>
      <c r="BG59" s="2045"/>
      <c r="BH59" s="101" t="s">
        <v>324</v>
      </c>
      <c r="BI59" s="1292"/>
      <c r="BJ59" s="1293"/>
      <c r="BK59" s="1297"/>
      <c r="BL59" s="1298"/>
      <c r="BM59" s="1751">
        <v>18</v>
      </c>
      <c r="BN59" s="1752"/>
      <c r="BO59" s="1752"/>
      <c r="BP59" s="1753"/>
      <c r="BQ59" s="2046"/>
      <c r="BR59" s="2047"/>
      <c r="BS59" s="2047"/>
      <c r="BT59" s="101" t="s">
        <v>324</v>
      </c>
      <c r="BU59" s="1292"/>
      <c r="BV59" s="1293"/>
    </row>
    <row r="60" spans="1:86" ht="15.95" customHeight="1" thickBot="1">
      <c r="A60" s="66"/>
      <c r="B60" s="54"/>
      <c r="D60" s="2166"/>
      <c r="E60" s="2203"/>
      <c r="F60" s="2088"/>
      <c r="G60" s="2089"/>
      <c r="H60" s="2089"/>
      <c r="I60" s="2089"/>
      <c r="J60" s="2089"/>
      <c r="K60" s="2089"/>
      <c r="L60" s="2063"/>
      <c r="M60" s="2064"/>
      <c r="N60" s="2066"/>
      <c r="O60" s="2066"/>
      <c r="P60" s="2066"/>
      <c r="Q60" s="2066"/>
      <c r="R60" s="2066"/>
      <c r="S60" s="2066"/>
      <c r="T60" s="2066"/>
      <c r="U60" s="2068"/>
      <c r="V60" s="2068"/>
      <c r="W60" s="2068"/>
      <c r="X60" s="2068"/>
      <c r="Y60" s="2068"/>
      <c r="Z60" s="2068"/>
      <c r="AA60" s="2070"/>
      <c r="AB60" s="2070"/>
      <c r="AC60" s="2070"/>
      <c r="AD60" s="2072"/>
      <c r="AE60" s="2110"/>
      <c r="AF60" s="2111"/>
      <c r="AG60" s="2111"/>
      <c r="AH60" s="2112"/>
      <c r="AK60" s="569"/>
      <c r="AL60" s="584"/>
      <c r="AM60" s="1849"/>
      <c r="AN60" s="1849"/>
      <c r="AO60" s="1849"/>
      <c r="AP60" s="1849"/>
      <c r="AQ60" s="1849"/>
      <c r="AR60" s="1849"/>
      <c r="AS60" s="1849"/>
      <c r="AT60" s="1849"/>
      <c r="AU60" s="1849"/>
      <c r="AV60" s="1849"/>
      <c r="AW60" s="1849"/>
      <c r="AX60" s="651"/>
      <c r="AY60" s="1029"/>
      <c r="BA60" s="1751">
        <v>19</v>
      </c>
      <c r="BB60" s="1752"/>
      <c r="BC60" s="1752"/>
      <c r="BD60" s="1753"/>
      <c r="BE60" s="2044"/>
      <c r="BF60" s="2045"/>
      <c r="BG60" s="2045"/>
      <c r="BH60" s="101" t="s">
        <v>324</v>
      </c>
      <c r="BI60" s="1292"/>
      <c r="BJ60" s="1293"/>
      <c r="BK60" s="1297"/>
      <c r="BL60" s="1298"/>
      <c r="BM60" s="1751">
        <v>19</v>
      </c>
      <c r="BN60" s="1752"/>
      <c r="BO60" s="1752"/>
      <c r="BP60" s="1753"/>
      <c r="BQ60" s="2046"/>
      <c r="BR60" s="2047"/>
      <c r="BS60" s="2047"/>
      <c r="BT60" s="101" t="s">
        <v>324</v>
      </c>
      <c r="BU60" s="1292"/>
      <c r="BV60" s="1293"/>
    </row>
    <row r="61" spans="1:86" ht="15.95" customHeight="1">
      <c r="A61" s="66"/>
      <c r="B61" s="54"/>
      <c r="D61" s="2166"/>
      <c r="E61" s="2203"/>
      <c r="F61" s="2048" t="s">
        <v>145</v>
      </c>
      <c r="G61" s="2049"/>
      <c r="H61" s="2049"/>
      <c r="I61" s="2049"/>
      <c r="J61" s="2049"/>
      <c r="K61" s="2050"/>
      <c r="L61" s="2052"/>
      <c r="M61" s="1907"/>
      <c r="N61" s="1907"/>
      <c r="O61" s="1907"/>
      <c r="P61" s="1907"/>
      <c r="Q61" s="1907"/>
      <c r="R61" s="1907"/>
      <c r="S61" s="1907"/>
      <c r="T61" s="1907"/>
      <c r="U61" s="1907"/>
      <c r="V61" s="2055" t="s">
        <v>61</v>
      </c>
      <c r="W61" s="2055"/>
      <c r="X61" s="2055"/>
      <c r="Y61" s="2055"/>
      <c r="Z61" s="2055"/>
      <c r="AA61" s="2057" t="str">
        <f>IF(P53=0,"",SUM(AA53:AC60))</f>
        <v/>
      </c>
      <c r="AB61" s="2057"/>
      <c r="AC61" s="2057"/>
      <c r="AD61" s="2059" t="s">
        <v>13</v>
      </c>
      <c r="AE61" s="578"/>
      <c r="AF61" s="579"/>
      <c r="AG61" s="579"/>
      <c r="AH61" s="580"/>
      <c r="AK61" s="561"/>
      <c r="AL61" s="584"/>
      <c r="AM61" s="1849"/>
      <c r="AN61" s="1849"/>
      <c r="AO61" s="1849"/>
      <c r="AP61" s="1849"/>
      <c r="AQ61" s="1849"/>
      <c r="AR61" s="1849"/>
      <c r="AS61" s="1849"/>
      <c r="AT61" s="1849"/>
      <c r="AU61" s="1849"/>
      <c r="AV61" s="1849"/>
      <c r="AW61" s="1849"/>
      <c r="AX61" s="651"/>
      <c r="AY61" s="732"/>
      <c r="BA61" s="1751">
        <v>20</v>
      </c>
      <c r="BB61" s="1752"/>
      <c r="BC61" s="1752"/>
      <c r="BD61" s="1753"/>
      <c r="BE61" s="2044"/>
      <c r="BF61" s="2045"/>
      <c r="BG61" s="2045"/>
      <c r="BH61" s="101" t="s">
        <v>324</v>
      </c>
      <c r="BI61" s="1292"/>
      <c r="BJ61" s="1293"/>
      <c r="BK61" s="1300"/>
      <c r="BL61" s="1301"/>
      <c r="BM61" s="1751">
        <v>20</v>
      </c>
      <c r="BN61" s="1752"/>
      <c r="BO61" s="1752"/>
      <c r="BP61" s="1753"/>
      <c r="BQ61" s="2046"/>
      <c r="BR61" s="2047"/>
      <c r="BS61" s="2047"/>
      <c r="BT61" s="101" t="s">
        <v>324</v>
      </c>
      <c r="BU61" s="1292"/>
      <c r="BV61" s="1293"/>
    </row>
    <row r="62" spans="1:86" ht="15.95" customHeight="1">
      <c r="A62" s="66"/>
      <c r="B62" s="54"/>
      <c r="D62" s="2168"/>
      <c r="E62" s="2204"/>
      <c r="F62" s="1625"/>
      <c r="G62" s="1626"/>
      <c r="H62" s="1626"/>
      <c r="I62" s="1626"/>
      <c r="J62" s="1626"/>
      <c r="K62" s="2051"/>
      <c r="L62" s="2053"/>
      <c r="M62" s="2054"/>
      <c r="N62" s="2054"/>
      <c r="O62" s="2054"/>
      <c r="P62" s="2054"/>
      <c r="Q62" s="2054"/>
      <c r="R62" s="2054"/>
      <c r="S62" s="2054"/>
      <c r="T62" s="2054"/>
      <c r="U62" s="2054"/>
      <c r="V62" s="2056"/>
      <c r="W62" s="2056"/>
      <c r="X62" s="2056"/>
      <c r="Y62" s="2056"/>
      <c r="Z62" s="2056"/>
      <c r="AA62" s="2058"/>
      <c r="AB62" s="2058"/>
      <c r="AC62" s="2058"/>
      <c r="AD62" s="2060"/>
      <c r="AE62" s="581"/>
      <c r="AF62" s="582"/>
      <c r="AG62" s="582"/>
      <c r="AH62" s="583"/>
      <c r="AK62" s="561"/>
      <c r="AL62" s="584"/>
      <c r="AM62" s="1849"/>
      <c r="AN62" s="1849"/>
      <c r="AO62" s="1849"/>
      <c r="AP62" s="1849"/>
      <c r="AQ62" s="1849"/>
      <c r="AR62" s="1849"/>
      <c r="AS62" s="1849"/>
      <c r="AT62" s="1849"/>
      <c r="AU62" s="1849"/>
      <c r="AV62" s="1849"/>
      <c r="AW62" s="1849"/>
      <c r="AX62" s="651"/>
      <c r="AY62" s="1029"/>
      <c r="AZ62" s="1029"/>
      <c r="BA62" s="1029"/>
      <c r="BY62" s="67"/>
    </row>
    <row r="63" spans="1:86" ht="15.95" customHeight="1">
      <c r="A63" s="66"/>
      <c r="B63" s="54"/>
      <c r="AH63" s="585"/>
      <c r="AI63" s="585"/>
      <c r="AJ63" s="585"/>
      <c r="AK63" s="118"/>
      <c r="AL63" s="586" t="s">
        <v>459</v>
      </c>
      <c r="AM63" s="1849" t="s">
        <v>114</v>
      </c>
      <c r="AN63" s="1849"/>
      <c r="AO63" s="1849"/>
      <c r="AP63" s="1849"/>
      <c r="AQ63" s="1849"/>
      <c r="AR63" s="1849"/>
      <c r="AS63" s="1849"/>
      <c r="AT63" s="1849"/>
      <c r="AU63" s="1849"/>
      <c r="AV63" s="1849"/>
      <c r="AW63" s="1849"/>
      <c r="AX63" s="651"/>
      <c r="AY63" s="732"/>
      <c r="AZ63" s="732"/>
      <c r="BA63" s="732"/>
      <c r="BY63" s="552"/>
      <c r="BZ63" s="67"/>
      <c r="CF63" s="1302"/>
      <c r="CG63" s="1302"/>
      <c r="CH63" s="1303"/>
    </row>
    <row r="64" spans="1:86" ht="15.95" customHeight="1">
      <c r="A64" s="66"/>
      <c r="B64" s="54"/>
      <c r="C64" s="561" t="s">
        <v>307</v>
      </c>
      <c r="D64" s="2039" t="s">
        <v>749</v>
      </c>
      <c r="E64" s="2039"/>
      <c r="F64" s="2039"/>
      <c r="G64" s="2039"/>
      <c r="H64" s="2039"/>
      <c r="I64" s="2039"/>
      <c r="J64" s="2039"/>
      <c r="K64" s="2039"/>
      <c r="L64" s="2039"/>
      <c r="M64" s="2039"/>
      <c r="N64" s="2039"/>
      <c r="O64" s="2039"/>
      <c r="P64" s="2039"/>
      <c r="Q64" s="2039"/>
      <c r="R64" s="2039"/>
      <c r="S64" s="2039"/>
      <c r="T64" s="2039"/>
      <c r="U64" s="2039"/>
      <c r="V64" s="2039"/>
      <c r="W64" s="2039"/>
      <c r="X64" s="2039"/>
      <c r="Y64" s="2039"/>
      <c r="Z64" s="2039"/>
      <c r="AA64" s="2039"/>
      <c r="AB64" s="2039"/>
      <c r="AC64" s="2039"/>
      <c r="AD64" s="2039"/>
      <c r="AE64" s="2039"/>
      <c r="AF64" s="2039"/>
      <c r="AG64" s="2039"/>
      <c r="AH64" s="2039"/>
      <c r="AI64" s="2039"/>
      <c r="AJ64" s="2039"/>
      <c r="AK64" s="118"/>
      <c r="AL64" s="63"/>
      <c r="AM64" s="1849"/>
      <c r="AN64" s="1849"/>
      <c r="AO64" s="1849"/>
      <c r="AP64" s="1849"/>
      <c r="AQ64" s="1849"/>
      <c r="AR64" s="1849"/>
      <c r="AS64" s="1849"/>
      <c r="AT64" s="1849"/>
      <c r="AU64" s="1849"/>
      <c r="AV64" s="1849"/>
      <c r="AW64" s="1849"/>
      <c r="AX64" s="651"/>
      <c r="AY64" s="732"/>
      <c r="AZ64" s="1029"/>
      <c r="BA64" s="1029"/>
      <c r="BY64" s="67"/>
      <c r="CF64" s="1302"/>
      <c r="CG64" s="1302"/>
      <c r="CH64" s="1303"/>
    </row>
    <row r="65" spans="1:86" ht="15.95" customHeight="1">
      <c r="A65" s="66"/>
      <c r="B65" s="54"/>
      <c r="AK65" s="561"/>
      <c r="AL65" s="587" t="s">
        <v>127</v>
      </c>
      <c r="AM65" s="2040" t="s">
        <v>1772</v>
      </c>
      <c r="AN65" s="2040"/>
      <c r="AO65" s="2040"/>
      <c r="AP65" s="2040"/>
      <c r="AQ65" s="2040"/>
      <c r="AR65" s="2040"/>
      <c r="AS65" s="2040"/>
      <c r="AT65" s="2040"/>
      <c r="AU65" s="2040"/>
      <c r="AV65" s="2040"/>
      <c r="AW65" s="2040"/>
      <c r="AX65" s="651"/>
      <c r="AY65" s="1029"/>
      <c r="AZ65" s="732"/>
      <c r="BA65" s="732"/>
      <c r="BY65" s="67"/>
      <c r="CF65" s="1302"/>
      <c r="CG65" s="1302"/>
      <c r="CH65" s="1303"/>
    </row>
    <row r="66" spans="1:86" ht="15.95" customHeight="1">
      <c r="A66" s="66"/>
      <c r="B66" s="54"/>
      <c r="C66" s="561" t="s">
        <v>1492</v>
      </c>
      <c r="D66" s="2039" t="s">
        <v>750</v>
      </c>
      <c r="E66" s="2039"/>
      <c r="F66" s="2039"/>
      <c r="G66" s="2039"/>
      <c r="H66" s="2039"/>
      <c r="I66" s="2039"/>
      <c r="J66" s="2039"/>
      <c r="K66" s="2039"/>
      <c r="L66" s="2039"/>
      <c r="M66" s="2039"/>
      <c r="N66" s="2039"/>
      <c r="O66" s="2039"/>
      <c r="P66" s="2039"/>
      <c r="Q66" s="2039"/>
      <c r="R66" s="2039"/>
      <c r="S66" s="2039"/>
      <c r="T66" s="2039"/>
      <c r="U66" s="2039"/>
      <c r="V66" s="2039"/>
      <c r="W66" s="2039"/>
      <c r="X66" s="2039"/>
      <c r="Y66" s="2039"/>
      <c r="Z66" s="2039"/>
      <c r="AA66" s="2039"/>
      <c r="AB66" s="2039"/>
      <c r="AC66" s="2039"/>
      <c r="AD66" s="2039"/>
      <c r="AE66" s="2039"/>
      <c r="AF66" s="2039"/>
      <c r="AG66" s="2039"/>
      <c r="AH66" s="2039"/>
      <c r="AI66" s="2039"/>
      <c r="AJ66" s="2039"/>
      <c r="AK66" s="54"/>
      <c r="AL66" s="587" t="s">
        <v>127</v>
      </c>
      <c r="AM66" s="2040" t="s">
        <v>1773</v>
      </c>
      <c r="AN66" s="2040"/>
      <c r="AO66" s="2040"/>
      <c r="AP66" s="2040"/>
      <c r="AQ66" s="2040"/>
      <c r="AR66" s="2040"/>
      <c r="AS66" s="2040"/>
      <c r="AT66" s="2040"/>
      <c r="AU66" s="2040"/>
      <c r="AV66" s="2040"/>
      <c r="AW66" s="2040"/>
      <c r="AX66" s="651"/>
      <c r="AY66" s="1305"/>
      <c r="AZ66" s="732"/>
      <c r="BA66" s="732"/>
      <c r="BY66" s="67"/>
      <c r="CF66" s="1302"/>
      <c r="CG66" s="1302"/>
      <c r="CH66" s="1303"/>
    </row>
    <row r="67" spans="1:86" ht="15.95" customHeight="1">
      <c r="A67" s="66"/>
      <c r="B67" s="54"/>
      <c r="AL67" s="1460" t="s">
        <v>15</v>
      </c>
      <c r="AM67" s="2041" t="s">
        <v>1760</v>
      </c>
      <c r="AN67" s="2041"/>
      <c r="AO67" s="2041"/>
      <c r="AP67" s="2041"/>
      <c r="AQ67" s="2041"/>
      <c r="AR67" s="2041"/>
      <c r="AS67" s="2041"/>
      <c r="AT67" s="2041"/>
      <c r="AU67" s="2041"/>
      <c r="AV67" s="2041"/>
      <c r="AW67" s="2041"/>
      <c r="AX67" s="651"/>
      <c r="AY67" s="1306"/>
      <c r="AZ67" s="1029"/>
      <c r="BA67" s="1029"/>
      <c r="BY67" s="67"/>
      <c r="CF67" s="1302"/>
      <c r="CG67" s="1302"/>
      <c r="CH67" s="1303"/>
    </row>
    <row r="68" spans="1:86" ht="15.95" customHeight="1">
      <c r="A68" s="537"/>
      <c r="C68" s="561" t="s">
        <v>1492</v>
      </c>
      <c r="D68" s="2043" t="s">
        <v>1581</v>
      </c>
      <c r="E68" s="2043"/>
      <c r="F68" s="2043"/>
      <c r="G68" s="2043"/>
      <c r="H68" s="2043"/>
      <c r="I68" s="2043"/>
      <c r="J68" s="2043"/>
      <c r="K68" s="2043"/>
      <c r="L68" s="2043"/>
      <c r="M68" s="2043"/>
      <c r="N68" s="2043"/>
      <c r="O68" s="2043"/>
      <c r="P68" s="2043"/>
      <c r="Q68" s="2043"/>
      <c r="R68" s="2043"/>
      <c r="S68" s="2043"/>
      <c r="T68" s="2043"/>
      <c r="U68" s="2043"/>
      <c r="V68" s="2043"/>
      <c r="W68" s="2043"/>
      <c r="X68" s="2043"/>
      <c r="Y68" s="2043"/>
      <c r="Z68" s="2043"/>
      <c r="AA68" s="2043"/>
      <c r="AB68" s="2043"/>
      <c r="AC68" s="2043"/>
      <c r="AD68" s="2043"/>
      <c r="AE68" s="2043"/>
      <c r="AF68" s="2043"/>
      <c r="AG68" s="54"/>
      <c r="AH68" s="54"/>
      <c r="AI68" s="54"/>
      <c r="AJ68" s="54"/>
      <c r="AK68" s="588"/>
      <c r="AL68" s="1460"/>
      <c r="AM68" s="2041"/>
      <c r="AN68" s="2041"/>
      <c r="AO68" s="2041"/>
      <c r="AP68" s="2041"/>
      <c r="AQ68" s="2041"/>
      <c r="AR68" s="2041"/>
      <c r="AS68" s="2041"/>
      <c r="AT68" s="2041"/>
      <c r="AU68" s="2041"/>
      <c r="AV68" s="2041"/>
      <c r="AW68" s="2041"/>
      <c r="AX68" s="1266"/>
      <c r="AY68" s="1306"/>
      <c r="AZ68" s="1305"/>
      <c r="BA68" s="1305"/>
      <c r="BY68" s="552"/>
      <c r="BZ68" s="67"/>
      <c r="CF68" s="1302"/>
      <c r="CG68" s="1302"/>
      <c r="CH68" s="1303"/>
    </row>
    <row r="69" spans="1:86" ht="15.95" customHeight="1">
      <c r="A69" s="537"/>
      <c r="D69" s="2043"/>
      <c r="E69" s="2043"/>
      <c r="F69" s="2043"/>
      <c r="G69" s="2043"/>
      <c r="H69" s="2043"/>
      <c r="I69" s="2043"/>
      <c r="J69" s="2043"/>
      <c r="K69" s="2043"/>
      <c r="L69" s="2043"/>
      <c r="M69" s="2043"/>
      <c r="N69" s="2043"/>
      <c r="O69" s="2043"/>
      <c r="P69" s="2043"/>
      <c r="Q69" s="2043"/>
      <c r="R69" s="2043"/>
      <c r="S69" s="2043"/>
      <c r="T69" s="2043"/>
      <c r="U69" s="2043"/>
      <c r="V69" s="2043"/>
      <c r="W69" s="2043"/>
      <c r="X69" s="2043"/>
      <c r="Y69" s="2043"/>
      <c r="Z69" s="2043"/>
      <c r="AA69" s="2043"/>
      <c r="AB69" s="2043"/>
      <c r="AC69" s="2043"/>
      <c r="AD69" s="2043"/>
      <c r="AE69" s="2043"/>
      <c r="AF69" s="2043"/>
      <c r="AK69" s="588"/>
      <c r="AL69" s="587"/>
      <c r="AM69" s="2041"/>
      <c r="AN69" s="2041"/>
      <c r="AO69" s="2041"/>
      <c r="AP69" s="2041"/>
      <c r="AQ69" s="2041"/>
      <c r="AR69" s="2041"/>
      <c r="AS69" s="2041"/>
      <c r="AT69" s="2041"/>
      <c r="AU69" s="2041"/>
      <c r="AV69" s="2041"/>
      <c r="AW69" s="2041"/>
      <c r="AX69" s="1266"/>
      <c r="AY69" s="1306"/>
      <c r="BY69" s="67"/>
      <c r="CF69" s="1302"/>
      <c r="CG69" s="1302"/>
      <c r="CH69" s="1303"/>
    </row>
    <row r="70" spans="1:86" ht="15.95" customHeight="1">
      <c r="A70" s="537"/>
      <c r="AL70" s="587"/>
      <c r="AM70" s="2041"/>
      <c r="AN70" s="2041"/>
      <c r="AO70" s="2041"/>
      <c r="AP70" s="2041"/>
      <c r="AQ70" s="2041"/>
      <c r="AR70" s="2041"/>
      <c r="AS70" s="2041"/>
      <c r="AT70" s="2041"/>
      <c r="AU70" s="2041"/>
      <c r="AV70" s="2041"/>
      <c r="AW70" s="2041"/>
      <c r="AX70" s="1254"/>
      <c r="AY70" s="1306"/>
      <c r="BY70" s="67"/>
    </row>
    <row r="71" spans="1:86" ht="15.95" customHeight="1" thickBot="1">
      <c r="A71" s="1307"/>
      <c r="B71" s="1308"/>
      <c r="C71" s="1308"/>
      <c r="D71" s="1308"/>
      <c r="E71" s="1308"/>
      <c r="F71" s="1308"/>
      <c r="G71" s="1308"/>
      <c r="H71" s="1308"/>
      <c r="I71" s="1308"/>
      <c r="J71" s="1308"/>
      <c r="K71" s="1308"/>
      <c r="L71" s="1308"/>
      <c r="M71" s="1308"/>
      <c r="N71" s="1308"/>
      <c r="O71" s="1308"/>
      <c r="P71" s="1308"/>
      <c r="Q71" s="1308"/>
      <c r="R71" s="1308"/>
      <c r="S71" s="1308"/>
      <c r="T71" s="1308"/>
      <c r="U71" s="1308"/>
      <c r="V71" s="1308"/>
      <c r="W71" s="1308"/>
      <c r="X71" s="1308"/>
      <c r="Y71" s="1308"/>
      <c r="Z71" s="1308"/>
      <c r="AA71" s="1308"/>
      <c r="AB71" s="1308"/>
      <c r="AC71" s="1308"/>
      <c r="AD71" s="1308"/>
      <c r="AE71" s="1308"/>
      <c r="AF71" s="1308"/>
      <c r="AG71" s="1246"/>
      <c r="AH71" s="1246"/>
      <c r="AI71" s="1246"/>
      <c r="AJ71" s="1308"/>
      <c r="AK71" s="1308"/>
      <c r="AL71" s="1327"/>
      <c r="AM71" s="2042"/>
      <c r="AN71" s="2042"/>
      <c r="AO71" s="2042"/>
      <c r="AP71" s="2042"/>
      <c r="AQ71" s="2042"/>
      <c r="AR71" s="2042"/>
      <c r="AS71" s="2042"/>
      <c r="AT71" s="2042"/>
      <c r="AU71" s="2042"/>
      <c r="AV71" s="2042"/>
      <c r="AW71" s="2042"/>
      <c r="AX71" s="1309"/>
      <c r="AY71" s="1306"/>
      <c r="BY71" s="67"/>
    </row>
    <row r="72" spans="1:86" ht="15.95" customHeight="1">
      <c r="AY72" s="1306"/>
      <c r="BY72" s="67"/>
    </row>
    <row r="73" spans="1:86" ht="15.95" customHeight="1">
      <c r="AY73" s="1306"/>
      <c r="BY73" s="67"/>
    </row>
    <row r="74" spans="1:86" ht="15.95" customHeight="1">
      <c r="AM74" s="538"/>
      <c r="BY74" s="67"/>
    </row>
    <row r="75" spans="1:86" ht="14.1" customHeight="1">
      <c r="AM75" s="538"/>
      <c r="BY75" s="67"/>
    </row>
    <row r="76" spans="1:86" ht="14.1" customHeight="1">
      <c r="AM76" s="538"/>
      <c r="BY76" s="552"/>
      <c r="BZ76" s="67"/>
    </row>
    <row r="77" spans="1:86" ht="14.1" customHeight="1">
      <c r="AM77" s="538"/>
      <c r="AY77" s="1310"/>
      <c r="BY77" s="552"/>
      <c r="BZ77" s="67"/>
    </row>
    <row r="78" spans="1:86" ht="14.1" customHeight="1">
      <c r="AY78" s="1310"/>
      <c r="BY78" s="67"/>
    </row>
    <row r="79" spans="1:86" ht="14.1" customHeight="1">
      <c r="AY79" s="1310"/>
      <c r="BY79" s="67"/>
    </row>
    <row r="80" spans="1:86" ht="14.1" customHeight="1">
      <c r="AY80" s="1310"/>
      <c r="BY80" s="67"/>
    </row>
    <row r="81" spans="1:107" ht="14.1" customHeight="1">
      <c r="BY81" s="67"/>
    </row>
    <row r="82" spans="1:107" ht="14.1" customHeight="1">
      <c r="A82" s="537"/>
      <c r="B82" s="54"/>
      <c r="AG82" s="538"/>
      <c r="AH82" s="538"/>
      <c r="AI82" s="538"/>
      <c r="AM82" s="538"/>
      <c r="AX82" s="1256"/>
      <c r="BY82" s="552"/>
      <c r="BZ82" s="67"/>
    </row>
    <row r="83" spans="1:107" ht="14.1" customHeight="1">
      <c r="A83" s="537"/>
      <c r="B83" s="54"/>
      <c r="AG83" s="538"/>
      <c r="AH83" s="538"/>
      <c r="AI83" s="538"/>
      <c r="AM83" s="538"/>
      <c r="AX83" s="1258"/>
      <c r="AY83" s="1259"/>
      <c r="BY83" s="67"/>
    </row>
    <row r="84" spans="1:107" ht="14.1" customHeight="1">
      <c r="A84" s="537"/>
      <c r="B84" s="54"/>
      <c r="AG84" s="538"/>
      <c r="AH84" s="538"/>
      <c r="AI84" s="538"/>
      <c r="AM84" s="538"/>
      <c r="AX84" s="1254"/>
      <c r="AY84" s="732"/>
      <c r="AZ84" s="1257"/>
      <c r="BA84" s="54"/>
      <c r="BO84" s="54"/>
      <c r="BP84" s="54"/>
      <c r="BQ84" s="54"/>
      <c r="BR84" s="54"/>
      <c r="BS84" s="54"/>
      <c r="BT84" s="54"/>
      <c r="BU84" s="54"/>
      <c r="BV84" s="54"/>
      <c r="BW84" s="54"/>
      <c r="BX84" s="827"/>
      <c r="BY84" s="827"/>
      <c r="BZ84" s="827"/>
      <c r="CA84" s="54"/>
      <c r="CB84" s="54"/>
      <c r="CC84" s="54"/>
      <c r="CD84" s="54"/>
      <c r="CE84" s="54"/>
      <c r="CF84" s="54"/>
      <c r="CG84" s="54"/>
      <c r="CH84" s="54"/>
      <c r="CI84" s="54"/>
      <c r="CJ84" s="54"/>
    </row>
    <row r="85" spans="1:107" ht="14.1" customHeight="1">
      <c r="A85" s="537"/>
      <c r="AG85" s="538"/>
      <c r="AH85" s="538"/>
      <c r="AI85" s="538"/>
      <c r="AM85" s="538"/>
      <c r="AX85" s="1254"/>
      <c r="AY85" s="732"/>
      <c r="BA85" s="54"/>
      <c r="BO85" s="54"/>
      <c r="BP85" s="54"/>
      <c r="BQ85" s="54"/>
      <c r="BR85" s="54"/>
      <c r="BS85" s="54"/>
      <c r="BT85" s="54"/>
      <c r="BU85" s="54"/>
      <c r="BV85" s="54"/>
      <c r="BW85" s="54"/>
      <c r="BX85" s="619"/>
      <c r="BY85" s="619"/>
      <c r="BZ85" s="619"/>
      <c r="CA85" s="54"/>
      <c r="CB85" s="54"/>
      <c r="CC85" s="54"/>
      <c r="CD85" s="54"/>
      <c r="CE85" s="54"/>
      <c r="CF85" s="54"/>
      <c r="CG85" s="54"/>
      <c r="CH85" s="54"/>
      <c r="CI85" s="54"/>
      <c r="CJ85" s="54"/>
    </row>
    <row r="86" spans="1:107" ht="14.1" customHeight="1">
      <c r="A86" s="537"/>
      <c r="B86" s="556"/>
      <c r="AG86" s="538"/>
      <c r="AH86" s="538"/>
      <c r="AI86" s="538"/>
      <c r="AM86" s="538"/>
      <c r="AX86" s="1254"/>
      <c r="AY86" s="732"/>
      <c r="AZ86" s="552"/>
      <c r="BA86" s="54"/>
      <c r="BO86" s="54"/>
      <c r="BP86" s="54"/>
      <c r="BQ86" s="54"/>
      <c r="BR86" s="54"/>
      <c r="BS86" s="54"/>
      <c r="BT86" s="54"/>
      <c r="BU86" s="54"/>
      <c r="BV86" s="54"/>
      <c r="BW86" s="54"/>
      <c r="BX86" s="619"/>
      <c r="BY86" s="619"/>
      <c r="BZ86" s="619"/>
      <c r="CA86" s="54"/>
      <c r="CB86" s="54"/>
      <c r="CC86" s="54"/>
      <c r="CD86" s="54"/>
      <c r="CE86" s="54"/>
      <c r="CF86" s="54"/>
      <c r="CG86" s="54"/>
      <c r="CH86" s="54"/>
      <c r="CI86" s="54"/>
      <c r="CJ86" s="54"/>
    </row>
    <row r="87" spans="1:107" ht="14.1" customHeight="1">
      <c r="A87" s="537"/>
      <c r="AG87" s="538"/>
      <c r="AH87" s="538"/>
      <c r="AI87" s="538"/>
      <c r="AM87" s="538"/>
      <c r="AX87" s="1254"/>
      <c r="AY87" s="732"/>
      <c r="AZ87" s="552"/>
      <c r="BA87" s="54"/>
      <c r="BD87" s="577"/>
      <c r="BE87" s="577"/>
      <c r="BF87" s="577"/>
      <c r="BG87" s="577"/>
      <c r="BH87" s="577"/>
      <c r="BI87" s="577"/>
      <c r="BJ87" s="577"/>
      <c r="BK87" s="577"/>
      <c r="BL87" s="577"/>
      <c r="BM87" s="577"/>
      <c r="BN87" s="577"/>
      <c r="BO87" s="577"/>
      <c r="BP87" s="577"/>
      <c r="BQ87" s="577"/>
      <c r="BR87" s="577"/>
      <c r="BS87" s="577"/>
      <c r="BT87" s="577"/>
      <c r="BU87" s="577"/>
      <c r="BV87" s="577"/>
      <c r="BW87" s="577"/>
      <c r="BX87" s="577"/>
      <c r="BY87" s="577"/>
      <c r="BZ87" s="577"/>
      <c r="CA87" s="577"/>
      <c r="CB87" s="577"/>
      <c r="CC87" s="577"/>
      <c r="CD87" s="577"/>
      <c r="CE87" s="577"/>
      <c r="CF87" s="577"/>
      <c r="CG87" s="577"/>
      <c r="CH87" s="577"/>
      <c r="CI87" s="54"/>
      <c r="CJ87" s="54"/>
    </row>
    <row r="88" spans="1:107" ht="14.1" customHeight="1">
      <c r="A88" s="537"/>
      <c r="B88" s="556"/>
      <c r="AG88" s="538"/>
      <c r="AH88" s="538"/>
      <c r="AI88" s="538"/>
      <c r="AM88" s="538"/>
      <c r="AX88" s="1254"/>
      <c r="AY88" s="732"/>
      <c r="AZ88" s="552"/>
      <c r="BA88" s="54"/>
      <c r="BD88" s="577"/>
      <c r="BE88" s="577"/>
      <c r="BF88" s="577"/>
      <c r="BG88" s="577"/>
      <c r="BH88" s="577"/>
      <c r="BI88" s="577"/>
      <c r="BJ88" s="577"/>
      <c r="BK88" s="577"/>
      <c r="BL88" s="577"/>
      <c r="BM88" s="577"/>
      <c r="BN88" s="577"/>
      <c r="BO88" s="577"/>
      <c r="BP88" s="577"/>
      <c r="BQ88" s="577"/>
      <c r="BR88" s="577"/>
      <c r="BS88" s="577"/>
      <c r="BT88" s="577"/>
      <c r="BU88" s="577"/>
      <c r="BV88" s="577"/>
      <c r="BW88" s="577"/>
      <c r="BX88" s="577"/>
      <c r="BY88" s="577"/>
      <c r="BZ88" s="577"/>
      <c r="CA88" s="577"/>
      <c r="CB88" s="577"/>
      <c r="CC88" s="577"/>
      <c r="CD88" s="577"/>
      <c r="CE88" s="577"/>
      <c r="CF88" s="577"/>
      <c r="CG88" s="577"/>
      <c r="CH88" s="577"/>
      <c r="CI88" s="54"/>
      <c r="CJ88" s="54"/>
    </row>
    <row r="89" spans="1:107" ht="13.5" customHeight="1">
      <c r="A89" s="537"/>
      <c r="AG89" s="538"/>
      <c r="AH89" s="538"/>
      <c r="AI89" s="538"/>
      <c r="AM89" s="538"/>
      <c r="AX89" s="1254"/>
      <c r="AZ89" s="1260"/>
      <c r="BA89" s="54"/>
      <c r="BD89" s="577"/>
      <c r="BE89" s="577"/>
      <c r="BF89" s="577"/>
      <c r="BG89" s="577"/>
      <c r="BH89" s="577"/>
      <c r="BI89" s="577"/>
      <c r="BJ89" s="577"/>
      <c r="BK89" s="577"/>
      <c r="BL89" s="577"/>
      <c r="BM89" s="577"/>
      <c r="BN89" s="577"/>
      <c r="BO89" s="577"/>
      <c r="BP89" s="577"/>
      <c r="BQ89" s="577"/>
      <c r="BR89" s="577"/>
      <c r="BS89" s="577"/>
      <c r="BT89" s="577"/>
      <c r="BU89" s="577"/>
      <c r="BV89" s="577"/>
      <c r="BW89" s="577"/>
      <c r="BX89" s="577"/>
      <c r="BY89" s="577"/>
      <c r="BZ89" s="577"/>
      <c r="CA89" s="577"/>
      <c r="CB89" s="577"/>
      <c r="CC89" s="577"/>
      <c r="CD89" s="577"/>
      <c r="CE89" s="577"/>
      <c r="CF89" s="577"/>
      <c r="CG89" s="577"/>
      <c r="CH89" s="577"/>
      <c r="CI89" s="54"/>
      <c r="CJ89" s="54"/>
      <c r="CK89" s="705"/>
      <c r="CL89" s="705"/>
      <c r="CM89" s="705"/>
      <c r="CN89" s="705"/>
      <c r="CO89" s="705"/>
      <c r="CP89" s="705"/>
      <c r="CQ89" s="705"/>
      <c r="CR89" s="705"/>
      <c r="CS89" s="705"/>
      <c r="CT89" s="705"/>
      <c r="CU89" s="705"/>
      <c r="CV89" s="705"/>
      <c r="CW89" s="705"/>
      <c r="CX89" s="705"/>
      <c r="CY89" s="705"/>
      <c r="CZ89" s="705"/>
      <c r="DA89" s="705"/>
      <c r="DB89" s="705"/>
      <c r="DC89" s="705"/>
    </row>
    <row r="90" spans="1:107" ht="13.5" customHeight="1">
      <c r="A90" s="537"/>
      <c r="AG90" s="538"/>
      <c r="AH90" s="538"/>
      <c r="AI90" s="538"/>
      <c r="AM90" s="538"/>
      <c r="AX90" s="1262"/>
      <c r="AY90" s="619"/>
      <c r="AZ90" s="1261"/>
      <c r="BA90" s="54"/>
      <c r="BB90" s="54"/>
      <c r="BC90" s="54"/>
      <c r="BD90" s="577"/>
      <c r="BE90" s="577"/>
      <c r="BF90" s="577"/>
      <c r="BG90" s="577"/>
      <c r="BH90" s="577"/>
      <c r="BI90" s="577"/>
      <c r="BJ90" s="577"/>
      <c r="BK90" s="577"/>
      <c r="BL90" s="577"/>
      <c r="BM90" s="577"/>
      <c r="BN90" s="577"/>
      <c r="BO90" s="577"/>
      <c r="BP90" s="577"/>
      <c r="BQ90" s="577"/>
      <c r="BR90" s="577"/>
      <c r="BS90" s="577"/>
      <c r="BT90" s="577"/>
      <c r="BU90" s="577"/>
      <c r="BV90" s="577"/>
      <c r="BW90" s="577"/>
      <c r="BX90" s="577"/>
      <c r="BY90" s="577"/>
      <c r="BZ90" s="577"/>
      <c r="CA90" s="577"/>
      <c r="CB90" s="577"/>
      <c r="CC90" s="577"/>
      <c r="CD90" s="577"/>
      <c r="CE90" s="577"/>
      <c r="CF90" s="577"/>
      <c r="CG90" s="577"/>
      <c r="CH90" s="577"/>
      <c r="CI90" s="54"/>
      <c r="CJ90" s="54"/>
      <c r="CK90" s="705"/>
      <c r="CL90" s="705"/>
      <c r="CM90" s="705"/>
      <c r="CN90" s="705"/>
      <c r="CO90" s="705"/>
      <c r="CP90" s="705"/>
      <c r="CQ90" s="705"/>
      <c r="CR90" s="705"/>
      <c r="CS90" s="705"/>
      <c r="CT90" s="705"/>
      <c r="CU90" s="705"/>
      <c r="CV90" s="705"/>
      <c r="CW90" s="705"/>
      <c r="CX90" s="705"/>
      <c r="CY90" s="705"/>
      <c r="CZ90" s="705"/>
      <c r="DA90" s="705"/>
      <c r="DB90" s="705"/>
      <c r="DC90" s="705"/>
    </row>
    <row r="91" spans="1:107" ht="14.1" customHeight="1">
      <c r="A91" s="537"/>
      <c r="B91" s="556"/>
      <c r="AG91" s="538"/>
      <c r="AH91" s="538"/>
      <c r="AI91" s="538"/>
      <c r="AM91" s="538"/>
      <c r="AX91" s="1264"/>
      <c r="AY91" s="619"/>
      <c r="BA91" s="54"/>
      <c r="CH91" s="619"/>
      <c r="CI91" s="619"/>
      <c r="CJ91" s="619"/>
    </row>
    <row r="92" spans="1:107" ht="14.1" customHeight="1">
      <c r="A92" s="537"/>
      <c r="AG92" s="538"/>
      <c r="AH92" s="538"/>
      <c r="AI92" s="538"/>
      <c r="AM92" s="538"/>
      <c r="AX92" s="651"/>
      <c r="AZ92" s="1263"/>
      <c r="BA92" s="54"/>
      <c r="CH92" s="619"/>
      <c r="CI92" s="619"/>
      <c r="CJ92" s="619"/>
    </row>
    <row r="93" spans="1:107" ht="14.1" customHeight="1">
      <c r="A93" s="537"/>
      <c r="AG93" s="538"/>
      <c r="AH93" s="538"/>
      <c r="AI93" s="538"/>
      <c r="AM93" s="538"/>
      <c r="AX93" s="651"/>
      <c r="AZ93" s="54"/>
      <c r="BA93" s="54"/>
      <c r="BF93" s="54"/>
      <c r="BG93" s="54"/>
      <c r="BH93" s="54"/>
      <c r="BI93" s="1265"/>
      <c r="BJ93" s="1265"/>
      <c r="BK93" s="1265"/>
      <c r="CI93" s="619"/>
      <c r="CJ93" s="619"/>
    </row>
    <row r="94" spans="1:107" ht="14.1" customHeight="1">
      <c r="A94" s="537"/>
      <c r="AG94" s="538"/>
      <c r="AH94" s="538"/>
      <c r="AI94" s="538"/>
      <c r="AM94" s="538"/>
      <c r="AX94" s="1254"/>
      <c r="BF94" s="54"/>
      <c r="BG94" s="54"/>
      <c r="BH94" s="54"/>
      <c r="BI94" s="1265"/>
      <c r="BJ94" s="1265"/>
      <c r="BK94" s="1265"/>
      <c r="CI94" s="54"/>
      <c r="CJ94" s="54"/>
    </row>
    <row r="95" spans="1:107" ht="14.1" customHeight="1">
      <c r="A95" s="537"/>
      <c r="AG95" s="538"/>
      <c r="AH95" s="538"/>
      <c r="AI95" s="538"/>
      <c r="AM95" s="538"/>
      <c r="AX95" s="651"/>
      <c r="BF95" s="54"/>
      <c r="BG95" s="54"/>
      <c r="BH95" s="54"/>
      <c r="BI95" s="1265"/>
      <c r="BJ95" s="1265"/>
      <c r="BK95" s="1265"/>
      <c r="BX95" s="54"/>
      <c r="BY95" s="54"/>
      <c r="BZ95" s="54"/>
      <c r="CA95" s="54"/>
      <c r="CB95" s="54"/>
      <c r="CC95" s="54"/>
      <c r="CD95" s="54"/>
      <c r="CE95" s="54"/>
      <c r="CF95" s="54"/>
      <c r="CG95" s="54"/>
      <c r="CH95" s="54"/>
      <c r="CI95" s="54"/>
      <c r="CJ95" s="54"/>
    </row>
    <row r="96" spans="1:107" ht="14.1" customHeight="1">
      <c r="A96" s="66"/>
      <c r="AG96" s="538"/>
      <c r="AH96" s="538"/>
      <c r="AI96" s="538"/>
      <c r="AM96" s="538"/>
      <c r="AX96" s="651"/>
      <c r="BF96" s="54"/>
      <c r="BG96" s="54"/>
      <c r="BH96" s="54"/>
      <c r="BI96" s="1265"/>
      <c r="BJ96" s="1265"/>
      <c r="BK96" s="1265"/>
      <c r="BX96" s="54"/>
      <c r="BY96" s="54"/>
      <c r="BZ96" s="54"/>
      <c r="CA96" s="54"/>
      <c r="CB96" s="54"/>
      <c r="CC96" s="54"/>
      <c r="CD96" s="54"/>
      <c r="CE96" s="54"/>
      <c r="CF96" s="54"/>
      <c r="CG96" s="54"/>
      <c r="CH96" s="54"/>
      <c r="CI96" s="54"/>
      <c r="CJ96" s="54"/>
    </row>
    <row r="97" spans="1:94" ht="14.1" customHeight="1">
      <c r="A97" s="66"/>
      <c r="AG97" s="538"/>
      <c r="AH97" s="538"/>
      <c r="AI97" s="538"/>
      <c r="AM97" s="538"/>
      <c r="AX97" s="1262"/>
      <c r="BX97" s="54"/>
      <c r="BY97" s="54"/>
      <c r="BZ97" s="54"/>
      <c r="CA97" s="54"/>
      <c r="CB97" s="54"/>
      <c r="CC97" s="54"/>
      <c r="CD97" s="54"/>
      <c r="CE97" s="54"/>
      <c r="CF97" s="54"/>
      <c r="CG97" s="54"/>
      <c r="CH97" s="54"/>
      <c r="CI97" s="54"/>
      <c r="CJ97" s="54"/>
    </row>
    <row r="98" spans="1:94" ht="14.1" customHeight="1">
      <c r="A98" s="537"/>
      <c r="AG98" s="538"/>
      <c r="AH98" s="538"/>
      <c r="AI98" s="538"/>
      <c r="AM98" s="538"/>
      <c r="AX98" s="1262"/>
      <c r="BX98" s="54"/>
      <c r="BY98" s="54"/>
      <c r="BZ98" s="54"/>
      <c r="CA98" s="54"/>
      <c r="CB98" s="54"/>
      <c r="CC98" s="54"/>
      <c r="CD98" s="54"/>
      <c r="CE98" s="54"/>
      <c r="CF98" s="54"/>
      <c r="CG98" s="54"/>
      <c r="CH98" s="54"/>
      <c r="CI98" s="54"/>
      <c r="CJ98" s="54"/>
    </row>
    <row r="99" spans="1:94" ht="14.1" customHeight="1">
      <c r="BA99" s="54"/>
      <c r="BX99" s="54"/>
      <c r="BY99" s="54"/>
      <c r="BZ99" s="54"/>
      <c r="CA99" s="54"/>
      <c r="CB99" s="54"/>
      <c r="CC99" s="54"/>
      <c r="CD99" s="54"/>
      <c r="CE99" s="54"/>
      <c r="CF99" s="54"/>
      <c r="CG99" s="54"/>
      <c r="CH99" s="54"/>
      <c r="CI99" s="54"/>
      <c r="CJ99" s="54"/>
    </row>
    <row r="100" spans="1:94" ht="14.1" customHeight="1">
      <c r="BM100" s="54"/>
      <c r="BX100" s="54"/>
      <c r="BY100" s="54"/>
      <c r="BZ100" s="54"/>
      <c r="CA100" s="54"/>
      <c r="CB100" s="54"/>
      <c r="CC100" s="54"/>
      <c r="CD100" s="54"/>
      <c r="CE100" s="54"/>
      <c r="CF100" s="54"/>
      <c r="CG100" s="54"/>
      <c r="CH100" s="54"/>
      <c r="CI100" s="54"/>
      <c r="CJ100" s="54"/>
    </row>
    <row r="101" spans="1:94" ht="14.1" customHeight="1">
      <c r="BY101" s="67"/>
    </row>
    <row r="102" spans="1:94" ht="14.1" customHeight="1">
      <c r="BY102" s="67"/>
    </row>
    <row r="103" spans="1:94" ht="14.1" customHeight="1">
      <c r="BY103" s="67"/>
    </row>
    <row r="104" spans="1:94" ht="14.1" customHeight="1">
      <c r="BY104" s="552"/>
      <c r="BZ104" s="67"/>
    </row>
    <row r="105" spans="1:94" ht="14.1" customHeight="1">
      <c r="BY105" s="67"/>
    </row>
    <row r="106" spans="1:94" ht="14.1" customHeight="1">
      <c r="BY106" s="67"/>
    </row>
    <row r="107" spans="1:94" ht="14.1" customHeight="1">
      <c r="BY107" s="67"/>
    </row>
    <row r="108" spans="1:94" ht="14.1" customHeight="1">
      <c r="BY108" s="67"/>
    </row>
    <row r="109" spans="1:94" ht="14.1" customHeight="1">
      <c r="BY109" s="552"/>
      <c r="BZ109" s="67"/>
      <c r="CN109" s="1248"/>
      <c r="CO109" s="1248"/>
      <c r="CP109" s="1248"/>
    </row>
    <row r="110" spans="1:94" ht="14.1" customHeight="1">
      <c r="BY110" s="67"/>
      <c r="CL110" s="1311"/>
      <c r="CM110" s="1311"/>
      <c r="CN110" s="1248"/>
      <c r="CO110" s="1248"/>
      <c r="CP110" s="1248"/>
    </row>
    <row r="111" spans="1:94" ht="14.1" customHeight="1">
      <c r="BY111" s="67"/>
      <c r="CK111" s="1252"/>
      <c r="CL111" s="1311"/>
      <c r="CM111" s="1311"/>
      <c r="CN111" s="1248"/>
      <c r="CO111" s="1248"/>
      <c r="CP111" s="1248"/>
    </row>
    <row r="112" spans="1:94" ht="14.1" customHeight="1">
      <c r="BY112" s="67"/>
    </row>
    <row r="113" spans="61:96" ht="14.1" customHeight="1">
      <c r="BY113" s="67"/>
    </row>
    <row r="114" spans="61:96">
      <c r="BX114" s="631"/>
      <c r="BY114" s="552"/>
      <c r="BZ114" s="67"/>
    </row>
    <row r="115" spans="61:96">
      <c r="BI115" s="1312"/>
      <c r="BJ115" s="1312"/>
      <c r="BK115" s="1312"/>
      <c r="BL115" s="631"/>
      <c r="BM115" s="67"/>
      <c r="BU115" s="830"/>
      <c r="BV115" s="830"/>
      <c r="BW115" s="830"/>
      <c r="BX115" s="631"/>
      <c r="BY115" s="67"/>
    </row>
    <row r="116" spans="61:96">
      <c r="BI116" s="1312"/>
      <c r="BJ116" s="1312"/>
      <c r="BK116" s="1312"/>
      <c r="BL116" s="631"/>
      <c r="BM116" s="67"/>
      <c r="BU116" s="830"/>
      <c r="BV116" s="830"/>
      <c r="BW116" s="830"/>
      <c r="BX116" s="631"/>
      <c r="BY116" s="67"/>
      <c r="CK116" s="552"/>
      <c r="CL116" s="552"/>
      <c r="CM116" s="552"/>
      <c r="CN116" s="552"/>
    </row>
    <row r="117" spans="61:96" ht="12" customHeight="1">
      <c r="BI117" s="1312"/>
      <c r="BJ117" s="1312"/>
      <c r="BK117" s="1312"/>
      <c r="BL117" s="631"/>
      <c r="BM117" s="67"/>
      <c r="BU117" s="830"/>
      <c r="BV117" s="830"/>
      <c r="BW117" s="830"/>
      <c r="BX117" s="631"/>
      <c r="BY117" s="67"/>
    </row>
    <row r="118" spans="61:96">
      <c r="BI118" s="1312"/>
      <c r="BJ118" s="1312"/>
      <c r="BK118" s="1312"/>
      <c r="BL118" s="631"/>
      <c r="BM118" s="67"/>
      <c r="BU118" s="830"/>
      <c r="BV118" s="830"/>
      <c r="BW118" s="830"/>
      <c r="BX118" s="631"/>
      <c r="BY118" s="67"/>
    </row>
    <row r="119" spans="61:96">
      <c r="BI119" s="1312"/>
      <c r="BJ119" s="1312"/>
      <c r="BK119" s="1312"/>
      <c r="BL119" s="631"/>
      <c r="BM119" s="552"/>
      <c r="BN119" s="67"/>
      <c r="BU119" s="830"/>
      <c r="BV119" s="830"/>
      <c r="BW119" s="830"/>
      <c r="BX119" s="631"/>
      <c r="BY119" s="552"/>
      <c r="BZ119" s="67"/>
    </row>
    <row r="120" spans="61:96" ht="13.5">
      <c r="BI120" s="1312"/>
      <c r="BJ120" s="1312"/>
      <c r="BK120" s="1312"/>
      <c r="BL120" s="631"/>
      <c r="BM120" s="67"/>
      <c r="BU120" s="830"/>
      <c r="BV120" s="830"/>
      <c r="BW120" s="830"/>
      <c r="BX120" s="631"/>
      <c r="BY120" s="67"/>
      <c r="CK120" s="1313"/>
      <c r="CL120" s="1314"/>
      <c r="CM120" s="1314"/>
      <c r="CN120" s="1247"/>
      <c r="CO120" s="1315"/>
      <c r="CP120" s="1315"/>
      <c r="CQ120" s="1315"/>
      <c r="CR120" s="1315"/>
    </row>
    <row r="121" spans="61:96" ht="13.5" customHeight="1">
      <c r="BI121" s="1312"/>
      <c r="BJ121" s="1312"/>
      <c r="BK121" s="1312"/>
      <c r="BL121" s="631"/>
      <c r="BM121" s="67"/>
      <c r="BU121" s="830"/>
      <c r="BV121" s="830"/>
      <c r="BW121" s="830"/>
      <c r="BX121" s="631"/>
      <c r="BY121" s="67"/>
      <c r="CK121" s="1313"/>
      <c r="CL121" s="1314"/>
      <c r="CM121" s="1314"/>
      <c r="CN121" s="1247"/>
      <c r="CO121" s="1315"/>
      <c r="CP121" s="1315"/>
      <c r="CQ121" s="1315"/>
      <c r="CR121" s="1315"/>
    </row>
    <row r="122" spans="61:96" ht="14.25" customHeight="1">
      <c r="BI122" s="1312"/>
      <c r="BJ122" s="1312"/>
      <c r="BK122" s="1312"/>
      <c r="BL122" s="631"/>
      <c r="BM122" s="67"/>
      <c r="BU122" s="830"/>
      <c r="BV122" s="830"/>
      <c r="BW122" s="830"/>
      <c r="BX122" s="631"/>
      <c r="BY122" s="67"/>
    </row>
    <row r="123" spans="61:96" ht="13.5" customHeight="1">
      <c r="BI123" s="1312"/>
      <c r="BJ123" s="1312"/>
      <c r="BK123" s="1312"/>
      <c r="BL123" s="631"/>
      <c r="BM123" s="67"/>
      <c r="BU123" s="830"/>
      <c r="BV123" s="830"/>
      <c r="BW123" s="830"/>
      <c r="BX123" s="631"/>
      <c r="BY123" s="67"/>
    </row>
    <row r="124" spans="61:96" ht="13.5" customHeight="1"/>
    <row r="125" spans="61:96" ht="13.5" customHeight="1"/>
    <row r="127" spans="61:96" ht="13.5" customHeight="1"/>
    <row r="134" spans="33:51" ht="13.5" customHeight="1"/>
    <row r="137" spans="33:51">
      <c r="AG137" s="538"/>
      <c r="AH137" s="538"/>
      <c r="AI137" s="538"/>
    </row>
    <row r="138" spans="33:51" ht="13.5" customHeight="1">
      <c r="AG138" s="538"/>
      <c r="AH138" s="538"/>
      <c r="AI138" s="538"/>
      <c r="AR138" s="1252"/>
      <c r="AS138" s="1252"/>
      <c r="AT138" s="1252"/>
      <c r="AU138" s="1252"/>
      <c r="AW138" s="1252"/>
      <c r="AX138" s="1252"/>
    </row>
    <row r="139" spans="33:51" ht="13.5" customHeight="1">
      <c r="AG139" s="538"/>
      <c r="AH139" s="538"/>
      <c r="AI139" s="538"/>
      <c r="AR139" s="1252"/>
      <c r="AS139" s="1252"/>
      <c r="AT139" s="1252"/>
      <c r="AU139" s="1252"/>
      <c r="AV139" s="1252"/>
      <c r="AW139" s="1252"/>
      <c r="AX139" s="1252"/>
    </row>
    <row r="140" spans="33:51">
      <c r="AG140" s="538"/>
      <c r="AH140" s="538"/>
      <c r="AI140" s="538"/>
      <c r="AR140" s="1252"/>
      <c r="AS140" s="1252"/>
      <c r="AT140" s="1252"/>
      <c r="AU140" s="1252"/>
      <c r="AV140" s="1252"/>
      <c r="AW140" s="1252"/>
      <c r="AX140" s="1252"/>
    </row>
    <row r="141" spans="33:51">
      <c r="AG141" s="538"/>
      <c r="AH141" s="538"/>
      <c r="AI141" s="538"/>
      <c r="AR141" s="1316"/>
      <c r="AS141" s="1316"/>
      <c r="AT141" s="1316"/>
      <c r="AU141" s="1316"/>
      <c r="AV141" s="1252"/>
      <c r="AW141" s="1316"/>
      <c r="AX141" s="1316"/>
    </row>
    <row r="142" spans="33:51">
      <c r="AG142" s="538"/>
      <c r="AH142" s="538"/>
      <c r="AI142" s="538"/>
      <c r="AR142" s="1316"/>
      <c r="AS142" s="1316"/>
      <c r="AT142" s="1316"/>
      <c r="AU142" s="1316"/>
      <c r="AV142" s="1316"/>
      <c r="AW142" s="1316"/>
      <c r="AX142" s="1316"/>
    </row>
    <row r="143" spans="33:51">
      <c r="AG143" s="538"/>
      <c r="AH143" s="538"/>
      <c r="AI143" s="538"/>
      <c r="AR143" s="1316"/>
      <c r="AS143" s="1316"/>
      <c r="AT143" s="1316"/>
      <c r="AU143" s="1316"/>
      <c r="AV143" s="1316"/>
      <c r="AW143" s="1316"/>
      <c r="AX143" s="1316"/>
      <c r="AY143" s="1317"/>
    </row>
    <row r="144" spans="33:51">
      <c r="AG144" s="538"/>
      <c r="AH144" s="538"/>
      <c r="AI144" s="538"/>
      <c r="AR144" s="1316"/>
      <c r="AS144" s="1316"/>
      <c r="AT144" s="1316"/>
      <c r="AU144" s="1316"/>
      <c r="AV144" s="1316"/>
      <c r="AW144" s="1316"/>
      <c r="AX144" s="1316"/>
      <c r="AY144" s="1317"/>
    </row>
    <row r="145" spans="33:85">
      <c r="AG145" s="538"/>
      <c r="AH145" s="538"/>
      <c r="AI145" s="538"/>
      <c r="AV145" s="1316"/>
      <c r="AY145" s="1317"/>
      <c r="AZ145" s="1317"/>
      <c r="BA145" s="1317"/>
      <c r="BB145" s="1317"/>
      <c r="BD145" s="1318"/>
      <c r="BE145" s="1318"/>
      <c r="BF145" s="1319"/>
      <c r="BG145" s="1319"/>
      <c r="BH145" s="137"/>
      <c r="BI145" s="54"/>
      <c r="BJ145" s="54"/>
      <c r="BK145" s="54"/>
      <c r="BL145" s="54"/>
      <c r="BV145" s="552"/>
    </row>
    <row r="146" spans="33:85">
      <c r="AG146" s="538"/>
      <c r="AH146" s="538"/>
      <c r="AI146" s="538"/>
      <c r="AY146" s="1317"/>
      <c r="AZ146" s="1317"/>
      <c r="BA146" s="1317"/>
      <c r="BB146" s="1317"/>
      <c r="BC146" s="1317"/>
      <c r="BD146" s="1318"/>
      <c r="BE146" s="1318"/>
      <c r="BF146" s="1319"/>
      <c r="BG146" s="1319"/>
      <c r="BH146" s="137"/>
      <c r="BI146" s="54"/>
      <c r="BJ146" s="54"/>
      <c r="BK146" s="54"/>
      <c r="BL146" s="54"/>
      <c r="BV146" s="552"/>
    </row>
    <row r="147" spans="33:85">
      <c r="AG147" s="538"/>
      <c r="AH147" s="538"/>
      <c r="AI147" s="538"/>
      <c r="AZ147" s="1317"/>
      <c r="BA147" s="1317"/>
      <c r="BV147" s="552"/>
    </row>
    <row r="148" spans="33:85">
      <c r="AG148" s="538"/>
      <c r="AH148" s="538"/>
      <c r="AI148" s="538"/>
      <c r="AZ148" s="1317"/>
      <c r="BA148" s="1317"/>
      <c r="BV148" s="552"/>
      <c r="CE148" s="1252"/>
      <c r="CF148" s="1252"/>
      <c r="CG148" s="1252"/>
    </row>
    <row r="149" spans="33:85" ht="13.5">
      <c r="AG149" s="538"/>
      <c r="AH149" s="538"/>
      <c r="AI149" s="538"/>
      <c r="BC149" s="1320"/>
      <c r="BD149" s="1320"/>
      <c r="BE149" s="1320"/>
      <c r="BF149" s="1321"/>
      <c r="BG149" s="1321"/>
      <c r="BH149" s="137"/>
      <c r="BI149" s="54"/>
      <c r="BJ149" s="54"/>
      <c r="BK149" s="54"/>
      <c r="BL149" s="54"/>
      <c r="BV149" s="552"/>
      <c r="CE149" s="1247"/>
      <c r="CF149" s="1247"/>
      <c r="CG149" s="1247"/>
    </row>
    <row r="150" spans="33:85">
      <c r="AG150" s="538"/>
      <c r="AH150" s="538"/>
      <c r="AI150" s="538"/>
      <c r="BC150" s="1320"/>
      <c r="BD150" s="1320"/>
      <c r="BE150" s="1320"/>
      <c r="BF150" s="1321"/>
      <c r="BG150" s="1321"/>
      <c r="BH150" s="137"/>
      <c r="BI150" s="54"/>
      <c r="BJ150" s="54"/>
      <c r="BK150" s="54"/>
      <c r="BL150" s="54"/>
      <c r="BV150" s="552"/>
    </row>
    <row r="151" spans="33:85">
      <c r="AG151" s="538"/>
      <c r="AH151" s="538"/>
      <c r="AI151" s="538"/>
      <c r="BC151" s="1320"/>
      <c r="BD151" s="1320"/>
      <c r="BE151" s="1320"/>
      <c r="BF151" s="1321"/>
      <c r="BG151" s="1321"/>
      <c r="BH151" s="137"/>
      <c r="BI151" s="54"/>
      <c r="BJ151" s="54"/>
      <c r="BK151" s="54"/>
      <c r="BL151" s="54"/>
      <c r="BV151" s="552"/>
    </row>
    <row r="152" spans="33:85" ht="13.5">
      <c r="AG152" s="538"/>
      <c r="AH152" s="538"/>
      <c r="AI152" s="538"/>
      <c r="BC152" s="1320"/>
      <c r="BD152" s="1320"/>
      <c r="BE152" s="1320"/>
      <c r="BF152" s="1321"/>
      <c r="BG152" s="1321"/>
      <c r="BH152" s="137"/>
      <c r="BI152" s="54"/>
      <c r="BJ152" s="54"/>
      <c r="BK152" s="54"/>
      <c r="BL152" s="54"/>
      <c r="BV152" s="1322"/>
    </row>
    <row r="153" spans="33:85" ht="13.5">
      <c r="AG153" s="538"/>
      <c r="AH153" s="538"/>
      <c r="AI153" s="538"/>
      <c r="BC153" s="1088"/>
      <c r="BD153" s="1316"/>
      <c r="BE153" s="1316"/>
      <c r="BF153" s="1323"/>
      <c r="BG153" s="1323"/>
      <c r="BH153" s="137"/>
      <c r="BI153" s="54"/>
      <c r="BJ153" s="54"/>
      <c r="BK153" s="54"/>
      <c r="BL153" s="54"/>
      <c r="BV153" s="1322"/>
    </row>
    <row r="154" spans="33:85">
      <c r="AG154" s="538"/>
      <c r="AH154" s="538"/>
      <c r="AI154" s="538"/>
      <c r="BC154" s="1316"/>
      <c r="BD154" s="1316"/>
      <c r="BE154" s="1316"/>
      <c r="BF154" s="1323"/>
      <c r="BG154" s="1323"/>
      <c r="BH154" s="137"/>
      <c r="BI154" s="54"/>
      <c r="BJ154" s="54"/>
      <c r="BK154" s="54"/>
      <c r="BL154" s="54"/>
    </row>
    <row r="155" spans="33:85">
      <c r="AG155" s="538"/>
      <c r="AH155" s="538"/>
      <c r="AI155" s="538"/>
      <c r="BF155" s="54"/>
      <c r="BG155" s="54"/>
      <c r="BH155" s="54"/>
      <c r="BI155" s="54"/>
      <c r="BJ155" s="54"/>
      <c r="BK155" s="54"/>
      <c r="BL155" s="54"/>
    </row>
    <row r="156" spans="33:85">
      <c r="BF156" s="1607"/>
      <c r="BG156" s="1607"/>
      <c r="BH156" s="1607"/>
      <c r="BI156" s="54"/>
      <c r="BJ156" s="54"/>
      <c r="BK156" s="54"/>
      <c r="BL156" s="54"/>
    </row>
    <row r="158" spans="33:85">
      <c r="BM158" s="1252"/>
      <c r="BN158" s="1252"/>
      <c r="BO158" s="1252"/>
      <c r="BP158" s="1252"/>
      <c r="BQ158" s="1252"/>
      <c r="BR158" s="1324"/>
      <c r="BS158" s="1324"/>
      <c r="BT158" s="1324"/>
      <c r="BU158" s="1324"/>
      <c r="BV158" s="1325"/>
      <c r="BW158" s="1325"/>
    </row>
    <row r="159" spans="33:85">
      <c r="BM159" s="1252"/>
      <c r="BN159" s="1252"/>
      <c r="BO159" s="1252"/>
      <c r="BP159" s="1252"/>
      <c r="BQ159" s="1252"/>
      <c r="BR159" s="1324"/>
      <c r="BS159" s="1324"/>
      <c r="BT159" s="1324"/>
      <c r="BU159" s="1324"/>
      <c r="BV159" s="1325"/>
      <c r="BW159" s="1325"/>
    </row>
    <row r="160" spans="33:85">
      <c r="BM160" s="1252"/>
      <c r="BN160" s="1252"/>
      <c r="BO160" s="1252"/>
      <c r="BP160" s="1252"/>
      <c r="BQ160" s="1252"/>
      <c r="BR160" s="1326"/>
      <c r="BS160" s="1326"/>
      <c r="BT160" s="1326"/>
      <c r="BU160" s="1326"/>
      <c r="BV160" s="1325"/>
      <c r="BW160" s="1325"/>
    </row>
    <row r="164" spans="65:75">
      <c r="BM164" s="1252"/>
      <c r="BN164" s="1252"/>
      <c r="BO164" s="1252"/>
      <c r="BP164" s="1252"/>
      <c r="BQ164" s="1252"/>
      <c r="BR164" s="1326"/>
      <c r="BS164" s="1326"/>
      <c r="BT164" s="1326"/>
      <c r="BU164" s="1326"/>
      <c r="BV164" s="1325"/>
      <c r="BW164" s="1325"/>
    </row>
    <row r="166" spans="65:75">
      <c r="BM166" s="1252"/>
      <c r="BN166" s="1252"/>
      <c r="BO166" s="1252"/>
      <c r="BP166" s="1252"/>
      <c r="BQ166" s="1252"/>
      <c r="BR166" s="1326"/>
      <c r="BS166" s="1326"/>
      <c r="BT166" s="1326"/>
      <c r="BU166" s="1326"/>
      <c r="BV166" s="1325"/>
      <c r="BW166" s="1325"/>
    </row>
    <row r="167" spans="65:75">
      <c r="BM167" s="1252"/>
      <c r="BN167" s="1252"/>
      <c r="BO167" s="1252"/>
      <c r="BP167" s="1252"/>
      <c r="BQ167" s="1252"/>
      <c r="BR167" s="1324"/>
      <c r="BS167" s="1324"/>
      <c r="BT167" s="1324"/>
      <c r="BU167" s="1324"/>
      <c r="BV167" s="1325"/>
      <c r="BW167" s="1325"/>
    </row>
  </sheetData>
  <sheetProtection algorithmName="SHA-512" hashValue="cdQvCLkTKZYq5dX0VSe5ksVaPhBx28ox1+tVr7RuoLrTu5UWGElyCoKyuFbZS9e8NXE/OxTne8znYZhFLGaSLA==" saltValue="9EtkWHPqitfGric9eZ4vHg==" spinCount="100000" sheet="1" formatCells="0"/>
  <mergeCells count="351">
    <mergeCell ref="AM66:AW66"/>
    <mergeCell ref="AM67:AW71"/>
    <mergeCell ref="AM13:AW14"/>
    <mergeCell ref="AM15:AW19"/>
    <mergeCell ref="BA57:BD57"/>
    <mergeCell ref="BE57:BG57"/>
    <mergeCell ref="BM57:BP57"/>
    <mergeCell ref="BQ57:BS57"/>
    <mergeCell ref="BM60:BP60"/>
    <mergeCell ref="BQ60:BS60"/>
    <mergeCell ref="BA61:BD61"/>
    <mergeCell ref="BE61:BG61"/>
    <mergeCell ref="BM61:BP61"/>
    <mergeCell ref="BQ61:BS61"/>
    <mergeCell ref="BA60:BD60"/>
    <mergeCell ref="BE60:BG60"/>
    <mergeCell ref="AM63:AW64"/>
    <mergeCell ref="BA5:BF5"/>
    <mergeCell ref="BA7:BB7"/>
    <mergeCell ref="BA8:BB8"/>
    <mergeCell ref="BA9:BB9"/>
    <mergeCell ref="BA10:BB10"/>
    <mergeCell ref="BA11:BB11"/>
    <mergeCell ref="BA13:BB13"/>
    <mergeCell ref="BA16:BB16"/>
    <mergeCell ref="BA18:BB18"/>
    <mergeCell ref="BC6:CI6"/>
    <mergeCell ref="BC7:CI7"/>
    <mergeCell ref="BC8:CI8"/>
    <mergeCell ref="BC9:CI9"/>
    <mergeCell ref="BC10:CI10"/>
    <mergeCell ref="BC11:CI12"/>
    <mergeCell ref="BC13:CI15"/>
    <mergeCell ref="BC16:CI17"/>
    <mergeCell ref="BC18:CI18"/>
    <mergeCell ref="C14:K14"/>
    <mergeCell ref="L14:Q14"/>
    <mergeCell ref="R14:T16"/>
    <mergeCell ref="X14:Z16"/>
    <mergeCell ref="C15:E16"/>
    <mergeCell ref="F15:H16"/>
    <mergeCell ref="I15:K16"/>
    <mergeCell ref="L15:N16"/>
    <mergeCell ref="O15:Q16"/>
    <mergeCell ref="AL15:AL17"/>
    <mergeCell ref="U16:W16"/>
    <mergeCell ref="C17:E18"/>
    <mergeCell ref="F17:H18"/>
    <mergeCell ref="I17:K18"/>
    <mergeCell ref="L17:N18"/>
    <mergeCell ref="O17:Q18"/>
    <mergeCell ref="R17:T18"/>
    <mergeCell ref="U17:W18"/>
    <mergeCell ref="X17:Z18"/>
    <mergeCell ref="R11:T12"/>
    <mergeCell ref="U11:X12"/>
    <mergeCell ref="Y11:AA12"/>
    <mergeCell ref="AB11:AD12"/>
    <mergeCell ref="R9:T10"/>
    <mergeCell ref="U9:X10"/>
    <mergeCell ref="Y9:AA10"/>
    <mergeCell ref="AB9:AD10"/>
    <mergeCell ref="AE9:AH10"/>
    <mergeCell ref="C9:E10"/>
    <mergeCell ref="F9:H10"/>
    <mergeCell ref="I9:K10"/>
    <mergeCell ref="L9:N10"/>
    <mergeCell ref="O9:Q10"/>
    <mergeCell ref="C11:E12"/>
    <mergeCell ref="F11:H12"/>
    <mergeCell ref="I11:K12"/>
    <mergeCell ref="L11:N12"/>
    <mergeCell ref="O11:Q12"/>
    <mergeCell ref="Y7:AH7"/>
    <mergeCell ref="AI7:AN7"/>
    <mergeCell ref="AO7:AT8"/>
    <mergeCell ref="Y8:AH8"/>
    <mergeCell ref="AI8:AN8"/>
    <mergeCell ref="AE11:AH12"/>
    <mergeCell ref="AI11:AK12"/>
    <mergeCell ref="AL11:AN12"/>
    <mergeCell ref="AO11:AQ12"/>
    <mergeCell ref="AR11:AT12"/>
    <mergeCell ref="F39:G54"/>
    <mergeCell ref="AE39:AH52"/>
    <mergeCell ref="AN36:AW36"/>
    <mergeCell ref="AN44:AW44"/>
    <mergeCell ref="H51:K52"/>
    <mergeCell ref="N51:O52"/>
    <mergeCell ref="P51:Q52"/>
    <mergeCell ref="R51:R52"/>
    <mergeCell ref="S51:S52"/>
    <mergeCell ref="T51:U52"/>
    <mergeCell ref="V51:Z52"/>
    <mergeCell ref="AA51:AC52"/>
    <mergeCell ref="AD51:AD52"/>
    <mergeCell ref="H47:K48"/>
    <mergeCell ref="N47:O48"/>
    <mergeCell ref="P47:Q48"/>
    <mergeCell ref="R47:R48"/>
    <mergeCell ref="S47:S48"/>
    <mergeCell ref="T47:U48"/>
    <mergeCell ref="V47:Z48"/>
    <mergeCell ref="AN45:AW47"/>
    <mergeCell ref="L44:M44"/>
    <mergeCell ref="AA47:AC48"/>
    <mergeCell ref="H45:K46"/>
    <mergeCell ref="N45:O46"/>
    <mergeCell ref="P45:Q46"/>
    <mergeCell ref="R45:R46"/>
    <mergeCell ref="S45:S46"/>
    <mergeCell ref="T45:U46"/>
    <mergeCell ref="V45:Z46"/>
    <mergeCell ref="AA45:AC46"/>
    <mergeCell ref="D68:AF69"/>
    <mergeCell ref="H41:K42"/>
    <mergeCell ref="L41:M41"/>
    <mergeCell ref="N41:O42"/>
    <mergeCell ref="C30:Y30"/>
    <mergeCell ref="E31:H31"/>
    <mergeCell ref="I31:L31"/>
    <mergeCell ref="M31:P31"/>
    <mergeCell ref="Q31:T31"/>
    <mergeCell ref="U31:X31"/>
    <mergeCell ref="Y31:AB31"/>
    <mergeCell ref="E32:G32"/>
    <mergeCell ref="I32:K32"/>
    <mergeCell ref="M32:O32"/>
    <mergeCell ref="Q32:S32"/>
    <mergeCell ref="U32:W32"/>
    <mergeCell ref="Y32:AA32"/>
    <mergeCell ref="AD45:AD46"/>
    <mergeCell ref="L43:M43"/>
    <mergeCell ref="N43:O44"/>
    <mergeCell ref="P43:Q44"/>
    <mergeCell ref="R43:R44"/>
    <mergeCell ref="S43:S44"/>
    <mergeCell ref="T43:U44"/>
    <mergeCell ref="AD47:AD48"/>
    <mergeCell ref="AL48:AW48"/>
    <mergeCell ref="V49:Z50"/>
    <mergeCell ref="AA49:AC50"/>
    <mergeCell ref="BA51:BD51"/>
    <mergeCell ref="BE51:BG51"/>
    <mergeCell ref="H53:K54"/>
    <mergeCell ref="BF156:BH156"/>
    <mergeCell ref="L55:M56"/>
    <mergeCell ref="N55:T56"/>
    <mergeCell ref="U55:Z56"/>
    <mergeCell ref="AA55:AC56"/>
    <mergeCell ref="F55:K60"/>
    <mergeCell ref="AD55:AD56"/>
    <mergeCell ref="AE55:AH60"/>
    <mergeCell ref="BA58:BD58"/>
    <mergeCell ref="BE58:BG58"/>
    <mergeCell ref="D66:AJ66"/>
    <mergeCell ref="D64:AJ64"/>
    <mergeCell ref="D39:E62"/>
    <mergeCell ref="BA46:BD46"/>
    <mergeCell ref="BE46:BG46"/>
    <mergeCell ref="BA42:BD42"/>
    <mergeCell ref="BE42:BG42"/>
    <mergeCell ref="BA59:BD59"/>
    <mergeCell ref="BE59:BG59"/>
    <mergeCell ref="AD49:AD50"/>
    <mergeCell ref="AD57:AD58"/>
    <mergeCell ref="L59:M60"/>
    <mergeCell ref="N59:T60"/>
    <mergeCell ref="U59:Z60"/>
    <mergeCell ref="AA59:AC60"/>
    <mergeCell ref="AD53:AD54"/>
    <mergeCell ref="AN49:AW50"/>
    <mergeCell ref="BM58:BP58"/>
    <mergeCell ref="BQ58:BS58"/>
    <mergeCell ref="AN53:AW55"/>
    <mergeCell ref="AM65:AW65"/>
    <mergeCell ref="AM59:AW62"/>
    <mergeCell ref="F61:K62"/>
    <mergeCell ref="L61:U62"/>
    <mergeCell ref="V61:Z62"/>
    <mergeCell ref="AA61:AC62"/>
    <mergeCell ref="AD61:AD62"/>
    <mergeCell ref="BM54:BP54"/>
    <mergeCell ref="BQ54:BS54"/>
    <mergeCell ref="BM59:BP59"/>
    <mergeCell ref="BQ59:BS59"/>
    <mergeCell ref="BE56:BG56"/>
    <mergeCell ref="BM56:BP56"/>
    <mergeCell ref="BQ56:BS56"/>
    <mergeCell ref="BA56:BD56"/>
    <mergeCell ref="AD59:AD60"/>
    <mergeCell ref="AN56:AW58"/>
    <mergeCell ref="L57:M58"/>
    <mergeCell ref="N57:T58"/>
    <mergeCell ref="U57:Z58"/>
    <mergeCell ref="AA57:AC58"/>
    <mergeCell ref="BM52:BP52"/>
    <mergeCell ref="BQ52:BS52"/>
    <mergeCell ref="BA53:BD53"/>
    <mergeCell ref="BE53:BG53"/>
    <mergeCell ref="BM53:BP53"/>
    <mergeCell ref="BQ53:BS53"/>
    <mergeCell ref="BA54:BD54"/>
    <mergeCell ref="BA55:BD55"/>
    <mergeCell ref="BE55:BG55"/>
    <mergeCell ref="BE54:BG54"/>
    <mergeCell ref="BE52:BG52"/>
    <mergeCell ref="BM55:BP55"/>
    <mergeCell ref="BQ55:BS55"/>
    <mergeCell ref="BM46:BP46"/>
    <mergeCell ref="BQ46:BS46"/>
    <mergeCell ref="BA47:BD47"/>
    <mergeCell ref="BE47:BG47"/>
    <mergeCell ref="BM47:BP47"/>
    <mergeCell ref="BQ47:BS47"/>
    <mergeCell ref="BM48:BP48"/>
    <mergeCell ref="BQ48:BS48"/>
    <mergeCell ref="BM44:BP44"/>
    <mergeCell ref="BQ44:BS44"/>
    <mergeCell ref="BM45:BP45"/>
    <mergeCell ref="BQ45:BS45"/>
    <mergeCell ref="BA44:BD44"/>
    <mergeCell ref="BE44:BG44"/>
    <mergeCell ref="BA45:BD45"/>
    <mergeCell ref="BE45:BG45"/>
    <mergeCell ref="BA48:BD48"/>
    <mergeCell ref="BE48:BG48"/>
    <mergeCell ref="H49:K50"/>
    <mergeCell ref="N49:O50"/>
    <mergeCell ref="P49:Q50"/>
    <mergeCell ref="R49:R50"/>
    <mergeCell ref="BM49:BP49"/>
    <mergeCell ref="BQ49:BS49"/>
    <mergeCell ref="N53:O54"/>
    <mergeCell ref="AN51:AW52"/>
    <mergeCell ref="AE53:AH54"/>
    <mergeCell ref="P53:Q54"/>
    <mergeCell ref="R53:U54"/>
    <mergeCell ref="V53:Z54"/>
    <mergeCell ref="AA53:AC54"/>
    <mergeCell ref="BA49:BD49"/>
    <mergeCell ref="BE49:BG49"/>
    <mergeCell ref="BA50:BD50"/>
    <mergeCell ref="BE50:BG50"/>
    <mergeCell ref="S49:S50"/>
    <mergeCell ref="T49:U50"/>
    <mergeCell ref="BM50:BP50"/>
    <mergeCell ref="BQ50:BS50"/>
    <mergeCell ref="BM51:BP51"/>
    <mergeCell ref="BQ51:BS51"/>
    <mergeCell ref="BA52:BD52"/>
    <mergeCell ref="L42:M42"/>
    <mergeCell ref="H43:K44"/>
    <mergeCell ref="BT36:BV37"/>
    <mergeCell ref="D34:AJ34"/>
    <mergeCell ref="D36:M36"/>
    <mergeCell ref="D37:E38"/>
    <mergeCell ref="F37:K38"/>
    <mergeCell ref="L37:AD38"/>
    <mergeCell ref="AE37:AH38"/>
    <mergeCell ref="H39:K40"/>
    <mergeCell ref="N39:O40"/>
    <mergeCell ref="P39:Q40"/>
    <mergeCell ref="R39:R40"/>
    <mergeCell ref="S39:S40"/>
    <mergeCell ref="T39:U40"/>
    <mergeCell ref="V39:Z40"/>
    <mergeCell ref="AA39:AC40"/>
    <mergeCell ref="AD39:AD40"/>
    <mergeCell ref="BM41:BP41"/>
    <mergeCell ref="BQ41:BS41"/>
    <mergeCell ref="AD41:AD42"/>
    <mergeCell ref="AD43:AD44"/>
    <mergeCell ref="V43:Z44"/>
    <mergeCell ref="AA43:AC44"/>
    <mergeCell ref="BA38:BJ39"/>
    <mergeCell ref="BM38:BV39"/>
    <mergeCell ref="BA36:BD37"/>
    <mergeCell ref="BE36:BG37"/>
    <mergeCell ref="BH36:BJ37"/>
    <mergeCell ref="BM36:BP37"/>
    <mergeCell ref="BQ36:BS37"/>
    <mergeCell ref="AN37:AW43"/>
    <mergeCell ref="P41:Q42"/>
    <mergeCell ref="R41:R42"/>
    <mergeCell ref="S41:S42"/>
    <mergeCell ref="T41:U42"/>
    <mergeCell ref="V41:Z42"/>
    <mergeCell ref="AA41:AC42"/>
    <mergeCell ref="BM42:BP42"/>
    <mergeCell ref="BQ42:BS42"/>
    <mergeCell ref="BA43:BD43"/>
    <mergeCell ref="BE43:BG43"/>
    <mergeCell ref="BM43:BP43"/>
    <mergeCell ref="BQ43:BS43"/>
    <mergeCell ref="BA40:BD40"/>
    <mergeCell ref="BE40:BJ40"/>
    <mergeCell ref="BM40:BP40"/>
    <mergeCell ref="BQ40:BV40"/>
    <mergeCell ref="BA41:BD41"/>
    <mergeCell ref="BE41:BG41"/>
    <mergeCell ref="BA30:BJ31"/>
    <mergeCell ref="BM30:BV31"/>
    <mergeCell ref="AM29:AW31"/>
    <mergeCell ref="BA32:BD33"/>
    <mergeCell ref="BE32:BG33"/>
    <mergeCell ref="BH34:BJ35"/>
    <mergeCell ref="BM34:BP35"/>
    <mergeCell ref="BQ34:BS35"/>
    <mergeCell ref="BT34:BV35"/>
    <mergeCell ref="BH32:BJ33"/>
    <mergeCell ref="BM32:BP33"/>
    <mergeCell ref="BQ32:BS33"/>
    <mergeCell ref="BT32:BV33"/>
    <mergeCell ref="AM32:AW33"/>
    <mergeCell ref="BA34:BD35"/>
    <mergeCell ref="BE34:BG35"/>
    <mergeCell ref="AM34:AW35"/>
    <mergeCell ref="E23:Q23"/>
    <mergeCell ref="S23:T23"/>
    <mergeCell ref="AL22:AW22"/>
    <mergeCell ref="E24:Q24"/>
    <mergeCell ref="S24:T24"/>
    <mergeCell ref="AM23:AW28"/>
    <mergeCell ref="E22:Q22"/>
    <mergeCell ref="S22:T22"/>
    <mergeCell ref="D29:AJ29"/>
    <mergeCell ref="AM20:AW21"/>
    <mergeCell ref="D21:S21"/>
    <mergeCell ref="CP13:DW14"/>
    <mergeCell ref="A1:AX1"/>
    <mergeCell ref="A2:AK2"/>
    <mergeCell ref="AL2:AX2"/>
    <mergeCell ref="A4:B4"/>
    <mergeCell ref="C4:AI4"/>
    <mergeCell ref="A5:B5"/>
    <mergeCell ref="C5:AA5"/>
    <mergeCell ref="AB5:AJ5"/>
    <mergeCell ref="AK5:AL5"/>
    <mergeCell ref="AM5:AR5"/>
    <mergeCell ref="BA6:BB6"/>
    <mergeCell ref="A20:B20"/>
    <mergeCell ref="C20:AJ20"/>
    <mergeCell ref="AI9:AK10"/>
    <mergeCell ref="AL9:AN10"/>
    <mergeCell ref="AO9:AQ10"/>
    <mergeCell ref="AR9:AT10"/>
    <mergeCell ref="C6:H8"/>
    <mergeCell ref="I6:AT6"/>
    <mergeCell ref="I7:N8"/>
    <mergeCell ref="O7:X8"/>
  </mergeCells>
  <phoneticPr fontId="4"/>
  <conditionalFormatting sqref="C11 F11 I11 L11 O11 R11 C17 F17 I17 O17">
    <cfRule type="containsBlanks" dxfId="438" priority="5">
      <formula>LEN(TRIM(C11))=0</formula>
    </cfRule>
  </conditionalFormatting>
  <conditionalFormatting sqref="E32 M32">
    <cfRule type="containsBlanks" dxfId="437" priority="11">
      <formula>LEN(TRIM(E32))=0</formula>
    </cfRule>
  </conditionalFormatting>
  <conditionalFormatting sqref="I32">
    <cfRule type="containsBlanks" dxfId="436" priority="10">
      <formula>LEN(TRIM(I32))=0</formula>
    </cfRule>
  </conditionalFormatting>
  <conditionalFormatting sqref="L17">
    <cfRule type="containsBlanks" dxfId="435" priority="3">
      <formula>LEN(TRIM(L17))=0</formula>
    </cfRule>
  </conditionalFormatting>
  <conditionalFormatting sqref="P39 P41 P45 P47 P49">
    <cfRule type="containsBlanks" dxfId="434" priority="12">
      <formula>LEN(TRIM(P39))=0</formula>
    </cfRule>
  </conditionalFormatting>
  <conditionalFormatting sqref="Q32">
    <cfRule type="containsBlanks" dxfId="433" priority="9">
      <formula>LEN(TRIM(Q32))=0</formula>
    </cfRule>
  </conditionalFormatting>
  <conditionalFormatting sqref="U32">
    <cfRule type="containsBlanks" dxfId="432" priority="8">
      <formula>LEN(TRIM(U32))=0</formula>
    </cfRule>
  </conditionalFormatting>
  <conditionalFormatting sqref="Y11">
    <cfRule type="containsBlanks" dxfId="431" priority="2">
      <formula>LEN(TRIM(Y11))=0</formula>
    </cfRule>
  </conditionalFormatting>
  <conditionalFormatting sqref="Y32">
    <cfRule type="containsBlanks" dxfId="430" priority="7">
      <formula>LEN(TRIM(Y32))=0</formula>
    </cfRule>
  </conditionalFormatting>
  <conditionalFormatting sqref="AB11">
    <cfRule type="containsBlanks" dxfId="429" priority="1">
      <formula>LEN(TRIM(AB11))=0</formula>
    </cfRule>
  </conditionalFormatting>
  <conditionalFormatting sqref="AI11 AL11">
    <cfRule type="containsBlanks" dxfId="428" priority="4">
      <formula>LEN(TRIM(AI11))=0</formula>
    </cfRule>
  </conditionalFormatting>
  <conditionalFormatting sqref="AK5">
    <cfRule type="containsBlanks" dxfId="427" priority="28">
      <formula>LEN(TRIM(AK5))=0</formula>
    </cfRule>
  </conditionalFormatting>
  <conditionalFormatting sqref="AO11 AR11">
    <cfRule type="containsBlanks" dxfId="426" priority="6">
      <formula>LEN(TRIM(AO11))=0</formula>
    </cfRule>
  </conditionalFormatting>
  <dataValidations count="2">
    <dataValidation imeMode="off" allowBlank="1" showInputMessage="1" showErrorMessage="1" sqref="P39:Q52 I17 F11 C11 Y11 AI11 AL11 AO11 AR11 I11 AB11:AD12 R11 O11 L11 C17:H19 O17 BB21:BL21" xr:uid="{AA90AE21-9934-41B2-8D85-AA0AC588C57D}"/>
    <dataValidation imeMode="off" allowBlank="1" showInputMessage="1" sqref="AK5:AL5" xr:uid="{52A03899-9DCA-447E-8F5C-7F29F264FFFE}"/>
  </dataValidations>
  <printOptions horizontalCentered="1"/>
  <pageMargins left="0.70866141732283472" right="0.51181102362204722" top="0.70866141732283472" bottom="0.19685039370078741" header="0.19685039370078741" footer="0.23622047244094491"/>
  <pageSetup paperSize="9" scale="73" orientation="portrait" cellComments="asDisplayed"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302529" r:id="rId4" name="Check Box 16">
              <controlPr defaultSize="0" autoFill="0" autoLine="0" autoPict="0">
                <anchor moveWithCells="1" sizeWithCells="1">
                  <from>
                    <xdr:col>29</xdr:col>
                    <xdr:colOff>19050</xdr:colOff>
                    <xdr:row>63</xdr:row>
                    <xdr:rowOff>0</xdr:rowOff>
                  </from>
                  <to>
                    <xdr:col>32</xdr:col>
                    <xdr:colOff>0</xdr:colOff>
                    <xdr:row>64</xdr:row>
                    <xdr:rowOff>28575</xdr:rowOff>
                  </to>
                </anchor>
              </controlPr>
            </control>
          </mc:Choice>
        </mc:AlternateContent>
        <mc:AlternateContent xmlns:mc="http://schemas.openxmlformats.org/markup-compatibility/2006">
          <mc:Choice Requires="x14">
            <control shapeId="1302530" r:id="rId5" name="Check Box 17">
              <controlPr defaultSize="0" autoFill="0" autoLine="0" autoPict="0">
                <anchor moveWithCells="1" sizeWithCells="1">
                  <from>
                    <xdr:col>32</xdr:col>
                    <xdr:colOff>57150</xdr:colOff>
                    <xdr:row>63</xdr:row>
                    <xdr:rowOff>0</xdr:rowOff>
                  </from>
                  <to>
                    <xdr:col>35</xdr:col>
                    <xdr:colOff>38100</xdr:colOff>
                    <xdr:row>64</xdr:row>
                    <xdr:rowOff>19050</xdr:rowOff>
                  </to>
                </anchor>
              </controlPr>
            </control>
          </mc:Choice>
        </mc:AlternateContent>
        <mc:AlternateContent xmlns:mc="http://schemas.openxmlformats.org/markup-compatibility/2006">
          <mc:Choice Requires="x14">
            <control shapeId="1302531" r:id="rId6" name="Check Box 3">
              <controlPr defaultSize="0" autoFill="0" autoLine="0" autoPict="0">
                <anchor moveWithCells="1" sizeWithCells="1">
                  <from>
                    <xdr:col>29</xdr:col>
                    <xdr:colOff>9525</xdr:colOff>
                    <xdr:row>64</xdr:row>
                    <xdr:rowOff>152400</xdr:rowOff>
                  </from>
                  <to>
                    <xdr:col>31</xdr:col>
                    <xdr:colOff>180975</xdr:colOff>
                    <xdr:row>66</xdr:row>
                    <xdr:rowOff>9525</xdr:rowOff>
                  </to>
                </anchor>
              </controlPr>
            </control>
          </mc:Choice>
        </mc:AlternateContent>
        <mc:AlternateContent xmlns:mc="http://schemas.openxmlformats.org/markup-compatibility/2006">
          <mc:Choice Requires="x14">
            <control shapeId="1302532" r:id="rId7" name="Check Box 4">
              <controlPr defaultSize="0" autoFill="0" autoLine="0" autoPict="0">
                <anchor moveWithCells="1" sizeWithCells="1">
                  <from>
                    <xdr:col>32</xdr:col>
                    <xdr:colOff>47625</xdr:colOff>
                    <xdr:row>64</xdr:row>
                    <xdr:rowOff>152400</xdr:rowOff>
                  </from>
                  <to>
                    <xdr:col>35</xdr:col>
                    <xdr:colOff>28575</xdr:colOff>
                    <xdr:row>66</xdr:row>
                    <xdr:rowOff>0</xdr:rowOff>
                  </to>
                </anchor>
              </controlPr>
            </control>
          </mc:Choice>
        </mc:AlternateContent>
        <mc:AlternateContent xmlns:mc="http://schemas.openxmlformats.org/markup-compatibility/2006">
          <mc:Choice Requires="x14">
            <control shapeId="1302544" r:id="rId8" name="Check Box 16">
              <controlPr defaultSize="0" autoFill="0" autoLine="0" autoPict="0">
                <anchor moveWithCells="1" sizeWithCells="1">
                  <from>
                    <xdr:col>29</xdr:col>
                    <xdr:colOff>28575</xdr:colOff>
                    <xdr:row>67</xdr:row>
                    <xdr:rowOff>152400</xdr:rowOff>
                  </from>
                  <to>
                    <xdr:col>32</xdr:col>
                    <xdr:colOff>66675</xdr:colOff>
                    <xdr:row>69</xdr:row>
                    <xdr:rowOff>95250</xdr:rowOff>
                  </to>
                </anchor>
              </controlPr>
            </control>
          </mc:Choice>
        </mc:AlternateContent>
        <mc:AlternateContent xmlns:mc="http://schemas.openxmlformats.org/markup-compatibility/2006">
          <mc:Choice Requires="x14">
            <control shapeId="1302545" r:id="rId9" name="Check Box 17">
              <controlPr defaultSize="0" autoFill="0" autoLine="0" autoPict="0">
                <anchor moveWithCells="1" sizeWithCells="1">
                  <from>
                    <xdr:col>32</xdr:col>
                    <xdr:colOff>123825</xdr:colOff>
                    <xdr:row>67</xdr:row>
                    <xdr:rowOff>152400</xdr:rowOff>
                  </from>
                  <to>
                    <xdr:col>35</xdr:col>
                    <xdr:colOff>161925</xdr:colOff>
                    <xdr:row>69</xdr:row>
                    <xdr:rowOff>76200</xdr:rowOff>
                  </to>
                </anchor>
              </controlPr>
            </control>
          </mc:Choice>
        </mc:AlternateContent>
        <mc:AlternateContent xmlns:mc="http://schemas.openxmlformats.org/markup-compatibility/2006">
          <mc:Choice Requires="x14">
            <control shapeId="1302546" r:id="rId10" name="Check Box 18">
              <controlPr defaultSize="0" autoFill="0" autoLine="0" autoPict="0">
                <anchor moveWithCells="1" sizeWithCells="1">
                  <from>
                    <xdr:col>29</xdr:col>
                    <xdr:colOff>19050</xdr:colOff>
                    <xdr:row>20</xdr:row>
                    <xdr:rowOff>0</xdr:rowOff>
                  </from>
                  <to>
                    <xdr:col>32</xdr:col>
                    <xdr:colOff>0</xdr:colOff>
                    <xdr:row>21</xdr:row>
                    <xdr:rowOff>0</xdr:rowOff>
                  </to>
                </anchor>
              </controlPr>
            </control>
          </mc:Choice>
        </mc:AlternateContent>
        <mc:AlternateContent xmlns:mc="http://schemas.openxmlformats.org/markup-compatibility/2006">
          <mc:Choice Requires="x14">
            <control shapeId="1302547" r:id="rId11" name="Check Box 19">
              <controlPr defaultSize="0" autoFill="0" autoLine="0" autoPict="0">
                <anchor moveWithCells="1" sizeWithCells="1">
                  <from>
                    <xdr:col>32</xdr:col>
                    <xdr:colOff>57150</xdr:colOff>
                    <xdr:row>20</xdr:row>
                    <xdr:rowOff>0</xdr:rowOff>
                  </from>
                  <to>
                    <xdr:col>35</xdr:col>
                    <xdr:colOff>38100</xdr:colOff>
                    <xdr:row>21</xdr:row>
                    <xdr:rowOff>0</xdr:rowOff>
                  </to>
                </anchor>
              </controlPr>
            </control>
          </mc:Choice>
        </mc:AlternateContent>
        <mc:AlternateContent xmlns:mc="http://schemas.openxmlformats.org/markup-compatibility/2006">
          <mc:Choice Requires="x14">
            <control shapeId="1302548" r:id="rId12" name="Check Box 20">
              <controlPr defaultSize="0" autoFill="0" autoLine="0" autoPict="0">
                <anchor moveWithCells="1" sizeWithCells="1">
                  <from>
                    <xdr:col>29</xdr:col>
                    <xdr:colOff>19050</xdr:colOff>
                    <xdr:row>20</xdr:row>
                    <xdr:rowOff>0</xdr:rowOff>
                  </from>
                  <to>
                    <xdr:col>32</xdr:col>
                    <xdr:colOff>0</xdr:colOff>
                    <xdr:row>21</xdr:row>
                    <xdr:rowOff>0</xdr:rowOff>
                  </to>
                </anchor>
              </controlPr>
            </control>
          </mc:Choice>
        </mc:AlternateContent>
        <mc:AlternateContent xmlns:mc="http://schemas.openxmlformats.org/markup-compatibility/2006">
          <mc:Choice Requires="x14">
            <control shapeId="1302549" r:id="rId13" name="Check Box 21">
              <controlPr defaultSize="0" autoFill="0" autoLine="0" autoPict="0">
                <anchor moveWithCells="1" sizeWithCells="1">
                  <from>
                    <xdr:col>32</xdr:col>
                    <xdr:colOff>57150</xdr:colOff>
                    <xdr:row>20</xdr:row>
                    <xdr:rowOff>0</xdr:rowOff>
                  </from>
                  <to>
                    <xdr:col>35</xdr:col>
                    <xdr:colOff>38100</xdr:colOff>
                    <xdr:row>21</xdr:row>
                    <xdr:rowOff>0</xdr:rowOff>
                  </to>
                </anchor>
              </controlPr>
            </control>
          </mc:Choice>
        </mc:AlternateContent>
        <mc:AlternateContent xmlns:mc="http://schemas.openxmlformats.org/markup-compatibility/2006">
          <mc:Choice Requires="x14">
            <control shapeId="1302550" r:id="rId14" name="Check Box 22">
              <controlPr locked="0" defaultSize="0" autoFill="0" autoLine="0" autoPict="0">
                <anchor moveWithCells="1" sizeWithCells="1">
                  <from>
                    <xdr:col>3</xdr:col>
                    <xdr:colOff>19050</xdr:colOff>
                    <xdr:row>25</xdr:row>
                    <xdr:rowOff>133350</xdr:rowOff>
                  </from>
                  <to>
                    <xdr:col>4</xdr:col>
                    <xdr:colOff>133350</xdr:colOff>
                    <xdr:row>27</xdr:row>
                    <xdr:rowOff>38100</xdr:rowOff>
                  </to>
                </anchor>
              </controlPr>
            </control>
          </mc:Choice>
        </mc:AlternateContent>
        <mc:AlternateContent xmlns:mc="http://schemas.openxmlformats.org/markup-compatibility/2006">
          <mc:Choice Requires="x14">
            <control shapeId="1302551" r:id="rId15" name="Check Box 23">
              <controlPr defaultSize="0" autoFill="0" autoLine="0" autoPict="0">
                <anchor moveWithCells="1" sizeWithCells="1">
                  <from>
                    <xdr:col>29</xdr:col>
                    <xdr:colOff>9525</xdr:colOff>
                    <xdr:row>28</xdr:row>
                    <xdr:rowOff>0</xdr:rowOff>
                  </from>
                  <to>
                    <xdr:col>31</xdr:col>
                    <xdr:colOff>180975</xdr:colOff>
                    <xdr:row>29</xdr:row>
                    <xdr:rowOff>0</xdr:rowOff>
                  </to>
                </anchor>
              </controlPr>
            </control>
          </mc:Choice>
        </mc:AlternateContent>
        <mc:AlternateContent xmlns:mc="http://schemas.openxmlformats.org/markup-compatibility/2006">
          <mc:Choice Requires="x14">
            <control shapeId="1302552" r:id="rId16" name="Check Box 24">
              <controlPr defaultSize="0" autoFill="0" autoLine="0" autoPict="0">
                <anchor moveWithCells="1" sizeWithCells="1">
                  <from>
                    <xdr:col>32</xdr:col>
                    <xdr:colOff>47625</xdr:colOff>
                    <xdr:row>28</xdr:row>
                    <xdr:rowOff>0</xdr:rowOff>
                  </from>
                  <to>
                    <xdr:col>35</xdr:col>
                    <xdr:colOff>28575</xdr:colOff>
                    <xdr:row>29</xdr:row>
                    <xdr:rowOff>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2440DF-0114-4FAA-9918-3AC0082EB875}">
  <sheetPr>
    <tabColor theme="7" tint="0.59999389629810485"/>
  </sheetPr>
  <dimension ref="A1:CK76"/>
  <sheetViews>
    <sheetView showGridLines="0" view="pageBreakPreview" topLeftCell="A10" zoomScaleNormal="100" zoomScaleSheetLayoutView="100" workbookViewId="0">
      <selection activeCell="AJ33" sqref="AJ33:AQ33"/>
    </sheetView>
  </sheetViews>
  <sheetFormatPr defaultColWidth="8" defaultRowHeight="12"/>
  <cols>
    <col min="1" max="1" width="1.375" style="54" customWidth="1"/>
    <col min="2" max="31" width="2" style="54" customWidth="1"/>
    <col min="32" max="32" width="4.375" style="54" customWidth="1"/>
    <col min="33" max="34" width="2.75" style="54" customWidth="1"/>
    <col min="35" max="35" width="2.75" style="565" customWidth="1"/>
    <col min="36" max="37" width="2" style="54" customWidth="1"/>
    <col min="38" max="38" width="2" style="565" customWidth="1"/>
    <col min="39" max="39" width="2" style="54" customWidth="1"/>
    <col min="40" max="40" width="2" style="547" customWidth="1"/>
    <col min="41" max="41" width="2" style="604" customWidth="1"/>
    <col min="42" max="44" width="2" style="54" customWidth="1"/>
    <col min="45" max="59" width="2.375" style="54" customWidth="1"/>
    <col min="60" max="69" width="2.625" style="54" customWidth="1"/>
    <col min="70" max="75" width="2.375" style="54" customWidth="1"/>
    <col min="76" max="88" width="4.625" style="54" customWidth="1"/>
    <col min="89" max="16384" width="8" style="54"/>
  </cols>
  <sheetData>
    <row r="1" spans="1:69" ht="14.1" customHeight="1">
      <c r="A1" s="1780" t="s">
        <v>1196</v>
      </c>
      <c r="B1" s="1780"/>
      <c r="C1" s="1780"/>
      <c r="D1" s="1780"/>
      <c r="E1" s="1780"/>
      <c r="F1" s="1780"/>
      <c r="G1" s="1780"/>
      <c r="H1" s="1780"/>
      <c r="I1" s="1780"/>
      <c r="J1" s="1780"/>
      <c r="K1" s="1780"/>
      <c r="L1" s="1780"/>
      <c r="M1" s="1780"/>
      <c r="N1" s="1780"/>
      <c r="O1" s="1780"/>
      <c r="P1" s="1780"/>
      <c r="Q1" s="1780"/>
      <c r="R1" s="1780"/>
      <c r="S1" s="1780"/>
      <c r="T1" s="1780"/>
      <c r="U1" s="1780"/>
      <c r="V1" s="1780"/>
      <c r="W1" s="1780"/>
      <c r="X1" s="1780"/>
      <c r="Y1" s="1780"/>
      <c r="Z1" s="1780"/>
      <c r="AA1" s="1780"/>
      <c r="AB1" s="1780"/>
      <c r="AC1" s="1780"/>
      <c r="AD1" s="1780"/>
      <c r="AE1" s="1780"/>
      <c r="AF1" s="1780"/>
      <c r="AG1" s="1780"/>
      <c r="AH1" s="1780"/>
      <c r="AI1" s="1780"/>
      <c r="AJ1" s="1780"/>
      <c r="AK1" s="1780"/>
      <c r="AL1" s="1780"/>
      <c r="AM1" s="1780"/>
      <c r="AN1" s="1780"/>
      <c r="AO1" s="1780"/>
      <c r="AP1" s="1780"/>
      <c r="AQ1" s="1780"/>
      <c r="AR1" s="1780"/>
      <c r="AT1" s="646"/>
      <c r="AU1" s="646"/>
      <c r="AV1" s="646"/>
      <c r="AW1" s="646"/>
      <c r="AX1" s="646"/>
    </row>
    <row r="2" spans="1:69" ht="5.0999999999999996" customHeight="1" thickBot="1">
      <c r="A2" s="589"/>
      <c r="B2" s="589"/>
      <c r="C2" s="589"/>
      <c r="D2" s="589"/>
      <c r="E2" s="589"/>
      <c r="F2" s="589"/>
      <c r="G2" s="589"/>
      <c r="H2" s="589"/>
      <c r="I2" s="589"/>
      <c r="J2" s="589"/>
      <c r="K2" s="589"/>
      <c r="L2" s="589"/>
      <c r="M2" s="589"/>
      <c r="N2" s="589"/>
      <c r="O2" s="589"/>
      <c r="P2" s="589"/>
      <c r="Q2" s="589"/>
      <c r="R2" s="589"/>
      <c r="S2" s="589"/>
      <c r="T2" s="589"/>
      <c r="U2" s="589"/>
      <c r="V2" s="589"/>
      <c r="W2" s="589"/>
      <c r="X2" s="589"/>
      <c r="Y2" s="589"/>
      <c r="Z2" s="589"/>
      <c r="AA2" s="589"/>
      <c r="AB2" s="589"/>
      <c r="AC2" s="589"/>
      <c r="AD2" s="589"/>
      <c r="AE2" s="589"/>
      <c r="AF2" s="589"/>
      <c r="AG2" s="589"/>
      <c r="AH2" s="589"/>
      <c r="AI2" s="589"/>
      <c r="AJ2" s="589"/>
      <c r="AK2" s="589"/>
      <c r="AL2" s="589"/>
      <c r="AM2" s="589"/>
      <c r="AN2" s="589"/>
      <c r="AO2" s="589"/>
      <c r="AP2" s="589"/>
      <c r="AQ2" s="589"/>
      <c r="AR2" s="589"/>
    </row>
    <row r="3" spans="1:69" ht="14.1" customHeight="1">
      <c r="B3" s="1782" t="s">
        <v>157</v>
      </c>
      <c r="C3" s="1783"/>
      <c r="D3" s="1783"/>
      <c r="E3" s="1783"/>
      <c r="F3" s="1783"/>
      <c r="G3" s="1783"/>
      <c r="H3" s="1783"/>
      <c r="I3" s="1783"/>
      <c r="J3" s="1783"/>
      <c r="K3" s="1783"/>
      <c r="L3" s="1783"/>
      <c r="M3" s="1783"/>
      <c r="N3" s="1783"/>
      <c r="O3" s="1783"/>
      <c r="P3" s="1783"/>
      <c r="Q3" s="1783"/>
      <c r="R3" s="1783"/>
      <c r="S3" s="1783"/>
      <c r="T3" s="1783"/>
      <c r="U3" s="1783"/>
      <c r="V3" s="1783"/>
      <c r="W3" s="1783"/>
      <c r="X3" s="1783"/>
      <c r="Y3" s="1783"/>
      <c r="Z3" s="1783"/>
      <c r="AA3" s="1783"/>
      <c r="AB3" s="1783"/>
      <c r="AC3" s="1783"/>
      <c r="AD3" s="1783"/>
      <c r="AE3" s="1783"/>
      <c r="AF3" s="1783"/>
      <c r="AG3" s="1783"/>
      <c r="AH3" s="1868" t="s">
        <v>119</v>
      </c>
      <c r="AI3" s="1783"/>
      <c r="AJ3" s="1783"/>
      <c r="AK3" s="1783"/>
      <c r="AL3" s="1783"/>
      <c r="AM3" s="1783"/>
      <c r="AN3" s="1783"/>
      <c r="AO3" s="1783"/>
      <c r="AP3" s="1783"/>
      <c r="AQ3" s="1783"/>
      <c r="AR3" s="1869"/>
    </row>
    <row r="4" spans="1:69" ht="14.1" customHeight="1" thickBot="1">
      <c r="A4" s="55"/>
      <c r="B4" s="2373" t="s">
        <v>438</v>
      </c>
      <c r="C4" s="2374"/>
      <c r="D4" s="2375" t="s">
        <v>1386</v>
      </c>
      <c r="E4" s="2375"/>
      <c r="F4" s="2375"/>
      <c r="G4" s="2375"/>
      <c r="H4" s="2375"/>
      <c r="I4" s="2375"/>
      <c r="J4" s="2375"/>
      <c r="K4" s="2375"/>
      <c r="L4" s="2375"/>
      <c r="M4" s="2375"/>
      <c r="N4" s="2375"/>
      <c r="O4" s="2375"/>
      <c r="P4" s="2375"/>
      <c r="Q4" s="2375"/>
      <c r="R4" s="2375"/>
      <c r="S4" s="2375"/>
      <c r="T4" s="2375"/>
      <c r="U4" s="2375"/>
      <c r="V4" s="2375"/>
      <c r="W4" s="2375"/>
      <c r="X4" s="2375"/>
      <c r="Y4" s="2375"/>
      <c r="Z4" s="2375"/>
      <c r="AA4" s="2375"/>
      <c r="AB4" s="2375"/>
      <c r="AC4" s="2375"/>
      <c r="AD4" s="2375"/>
      <c r="AE4" s="2375"/>
      <c r="AF4" s="2375"/>
      <c r="AG4" s="590"/>
      <c r="AH4" s="591"/>
      <c r="AI4" s="592"/>
      <c r="AJ4" s="592"/>
      <c r="AK4" s="592"/>
      <c r="AL4" s="592"/>
      <c r="AM4" s="592"/>
      <c r="AN4" s="592"/>
      <c r="AO4" s="592"/>
      <c r="AP4" s="592"/>
      <c r="AQ4" s="592"/>
      <c r="AR4" s="593"/>
    </row>
    <row r="5" spans="1:69" ht="14.1" customHeight="1">
      <c r="A5" s="55"/>
      <c r="B5" s="61"/>
      <c r="C5" s="55"/>
      <c r="D5" s="2043"/>
      <c r="E5" s="2043"/>
      <c r="F5" s="2043"/>
      <c r="G5" s="2043"/>
      <c r="H5" s="2043"/>
      <c r="I5" s="2043"/>
      <c r="J5" s="2043"/>
      <c r="K5" s="2043"/>
      <c r="L5" s="2043"/>
      <c r="M5" s="2043"/>
      <c r="N5" s="2043"/>
      <c r="O5" s="2043"/>
      <c r="P5" s="2043"/>
      <c r="Q5" s="2043"/>
      <c r="R5" s="2043"/>
      <c r="S5" s="2043"/>
      <c r="T5" s="2043"/>
      <c r="U5" s="2043"/>
      <c r="V5" s="2043"/>
      <c r="W5" s="2043"/>
      <c r="X5" s="2043"/>
      <c r="Y5" s="2043"/>
      <c r="Z5" s="2043"/>
      <c r="AA5" s="2043"/>
      <c r="AB5" s="2043"/>
      <c r="AC5" s="2043"/>
      <c r="AD5" s="2043"/>
      <c r="AE5" s="2043"/>
      <c r="AF5" s="2043"/>
      <c r="AG5" s="594"/>
      <c r="AH5" s="63"/>
      <c r="AI5" s="595"/>
      <c r="AJ5" s="595"/>
      <c r="AK5" s="595"/>
      <c r="AL5" s="595"/>
      <c r="AM5" s="595"/>
      <c r="AN5" s="595"/>
      <c r="AO5" s="595"/>
      <c r="AP5" s="595"/>
      <c r="AQ5" s="595"/>
      <c r="AR5" s="596"/>
      <c r="AT5" s="2376" t="s">
        <v>1519</v>
      </c>
      <c r="AU5" s="2377"/>
      <c r="AV5" s="2377"/>
      <c r="AW5" s="2377"/>
      <c r="AX5" s="2377"/>
      <c r="AY5" s="2377"/>
      <c r="AZ5" s="2377"/>
      <c r="BA5" s="2377"/>
      <c r="BB5" s="2377"/>
      <c r="BC5" s="2377"/>
      <c r="BD5" s="2377"/>
      <c r="BE5" s="2377"/>
      <c r="BF5" s="2377"/>
      <c r="BG5" s="2377"/>
      <c r="BH5" s="2377"/>
      <c r="BI5" s="2377"/>
      <c r="BJ5" s="2377"/>
      <c r="BK5" s="2377"/>
      <c r="BL5" s="2377"/>
      <c r="BM5" s="2377"/>
      <c r="BN5" s="2377"/>
      <c r="BO5" s="2378"/>
    </row>
    <row r="6" spans="1:69" ht="14.1" customHeight="1">
      <c r="A6" s="55"/>
      <c r="B6" s="61"/>
      <c r="E6" s="55"/>
      <c r="F6" s="55"/>
      <c r="G6" s="55"/>
      <c r="H6" s="55"/>
      <c r="I6" s="55"/>
      <c r="J6" s="55"/>
      <c r="K6" s="55"/>
      <c r="L6" s="55"/>
      <c r="M6" s="55"/>
      <c r="N6" s="55"/>
      <c r="O6" s="55"/>
      <c r="P6" s="55"/>
      <c r="Q6" s="55"/>
      <c r="R6" s="562"/>
      <c r="S6" s="55"/>
      <c r="T6" s="72"/>
      <c r="U6" s="72"/>
      <c r="AF6" s="82"/>
      <c r="AG6" s="82"/>
      <c r="AH6" s="63"/>
      <c r="AI6" s="595"/>
      <c r="AJ6" s="595"/>
      <c r="AK6" s="595"/>
      <c r="AL6" s="595"/>
      <c r="AM6" s="595"/>
      <c r="AN6" s="595"/>
      <c r="AO6" s="595"/>
      <c r="AP6" s="595"/>
      <c r="AQ6" s="595"/>
      <c r="AR6" s="596"/>
      <c r="AT6" s="2356" t="s">
        <v>1406</v>
      </c>
      <c r="AU6" s="2353"/>
      <c r="AV6" s="2353"/>
      <c r="AW6" s="2353"/>
      <c r="AX6" s="2353"/>
      <c r="AY6" s="2353"/>
      <c r="AZ6" s="2353"/>
      <c r="BA6" s="2353"/>
      <c r="BB6" s="2353"/>
      <c r="BC6" s="2353"/>
      <c r="BD6" s="2353"/>
      <c r="BE6" s="2353"/>
      <c r="BF6" s="2353"/>
      <c r="BG6" s="2353"/>
      <c r="BH6" s="2353"/>
      <c r="BI6" s="2353"/>
      <c r="BJ6" s="2353"/>
      <c r="BK6" s="2353"/>
      <c r="BL6" s="2353"/>
      <c r="BM6" s="2353"/>
      <c r="BN6" s="2353"/>
      <c r="BO6" s="2354"/>
    </row>
    <row r="7" spans="1:69" ht="14.1" customHeight="1">
      <c r="A7" s="55"/>
      <c r="B7" s="61"/>
      <c r="C7" s="531" t="s">
        <v>457</v>
      </c>
      <c r="D7" s="1899" t="s">
        <v>726</v>
      </c>
      <c r="E7" s="1899"/>
      <c r="F7" s="1899"/>
      <c r="G7" s="1899"/>
      <c r="H7" s="1899"/>
      <c r="I7" s="1899"/>
      <c r="J7" s="1899"/>
      <c r="K7" s="1899"/>
      <c r="L7" s="1899"/>
      <c r="M7" s="1899"/>
      <c r="N7" s="1899"/>
      <c r="O7" s="1899"/>
      <c r="P7" s="1899"/>
      <c r="Q7" s="1899"/>
      <c r="R7" s="1899"/>
      <c r="S7" s="1899"/>
      <c r="T7" s="1899"/>
      <c r="U7" s="1899"/>
      <c r="V7" s="1899"/>
      <c r="W7" s="1899"/>
      <c r="X7" s="1899"/>
      <c r="Y7" s="1899"/>
      <c r="Z7" s="1899"/>
      <c r="AA7" s="1899"/>
      <c r="AB7" s="1899"/>
      <c r="AC7" s="1899"/>
      <c r="AD7" s="1899"/>
      <c r="AE7" s="1899"/>
      <c r="AF7" s="1899"/>
      <c r="AG7" s="82"/>
      <c r="AH7" s="63"/>
      <c r="AI7" s="595"/>
      <c r="AJ7" s="595"/>
      <c r="AK7" s="595"/>
      <c r="AL7" s="595"/>
      <c r="AM7" s="595"/>
      <c r="AN7" s="595"/>
      <c r="AO7" s="595"/>
      <c r="AP7" s="595"/>
      <c r="AQ7" s="595"/>
      <c r="AR7" s="596"/>
      <c r="AT7" s="2356"/>
      <c r="AU7" s="2353"/>
      <c r="AV7" s="2353"/>
      <c r="AW7" s="2353"/>
      <c r="AX7" s="2353"/>
      <c r="AY7" s="2353"/>
      <c r="AZ7" s="2353"/>
      <c r="BA7" s="2353"/>
      <c r="BB7" s="2353"/>
      <c r="BC7" s="2353"/>
      <c r="BD7" s="2353"/>
      <c r="BE7" s="2353"/>
      <c r="BF7" s="2353"/>
      <c r="BG7" s="2353"/>
      <c r="BH7" s="2353"/>
      <c r="BI7" s="2353"/>
      <c r="BJ7" s="2353"/>
      <c r="BK7" s="2353"/>
      <c r="BL7" s="2353"/>
      <c r="BM7" s="2353"/>
      <c r="BN7" s="2353"/>
      <c r="BO7" s="2354"/>
    </row>
    <row r="8" spans="1:69" ht="14.1" customHeight="1" thickBot="1">
      <c r="A8" s="55"/>
      <c r="B8" s="61"/>
      <c r="D8" s="1751" t="s">
        <v>420</v>
      </c>
      <c r="E8" s="1752"/>
      <c r="F8" s="1752"/>
      <c r="G8" s="1752"/>
      <c r="H8" s="1752"/>
      <c r="I8" s="1752"/>
      <c r="J8" s="1752"/>
      <c r="K8" s="1752"/>
      <c r="L8" s="1752"/>
      <c r="M8" s="1752"/>
      <c r="N8" s="2357"/>
      <c r="O8" s="2358" t="s">
        <v>1106</v>
      </c>
      <c r="P8" s="1752"/>
      <c r="Q8" s="1752"/>
      <c r="R8" s="1752"/>
      <c r="S8" s="1752"/>
      <c r="T8" s="1752"/>
      <c r="U8" s="2359"/>
      <c r="V8" s="2360" t="s">
        <v>43</v>
      </c>
      <c r="W8" s="1752"/>
      <c r="X8" s="1752"/>
      <c r="Y8" s="1752"/>
      <c r="Z8" s="1752"/>
      <c r="AA8" s="1752"/>
      <c r="AB8" s="1752"/>
      <c r="AC8" s="1752"/>
      <c r="AD8" s="1752"/>
      <c r="AE8" s="1752"/>
      <c r="AF8" s="1752"/>
      <c r="AG8" s="1752"/>
      <c r="AH8" s="1752"/>
      <c r="AI8" s="1752"/>
      <c r="AJ8" s="2358" t="s">
        <v>158</v>
      </c>
      <c r="AK8" s="1752"/>
      <c r="AL8" s="1752"/>
      <c r="AM8" s="1752"/>
      <c r="AN8" s="1752"/>
      <c r="AO8" s="1752"/>
      <c r="AP8" s="1752"/>
      <c r="AQ8" s="1753"/>
      <c r="AR8" s="64"/>
      <c r="AT8" s="2356"/>
      <c r="AU8" s="2353"/>
      <c r="AV8" s="2353"/>
      <c r="AW8" s="2353"/>
      <c r="AX8" s="2353"/>
      <c r="AY8" s="2353"/>
      <c r="AZ8" s="2353"/>
      <c r="BA8" s="2353"/>
      <c r="BB8" s="2353"/>
      <c r="BC8" s="2353"/>
      <c r="BD8" s="2353"/>
      <c r="BE8" s="2353"/>
      <c r="BF8" s="2353"/>
      <c r="BG8" s="2353"/>
      <c r="BH8" s="2353"/>
      <c r="BI8" s="2353"/>
      <c r="BJ8" s="2353"/>
      <c r="BK8" s="2353"/>
      <c r="BL8" s="2353"/>
      <c r="BM8" s="2353"/>
      <c r="BN8" s="2353"/>
      <c r="BO8" s="2354"/>
    </row>
    <row r="9" spans="1:69" ht="15" customHeight="1">
      <c r="A9" s="55"/>
      <c r="B9" s="61"/>
      <c r="D9" s="532"/>
      <c r="E9" s="533"/>
      <c r="F9" s="2379" t="s">
        <v>764</v>
      </c>
      <c r="G9" s="2379"/>
      <c r="H9" s="2379"/>
      <c r="I9" s="2379"/>
      <c r="J9" s="2379"/>
      <c r="K9" s="2379"/>
      <c r="L9" s="2379"/>
      <c r="M9" s="2379"/>
      <c r="N9" s="2380"/>
      <c r="O9" s="2381"/>
      <c r="P9" s="2382"/>
      <c r="Q9" s="2382"/>
      <c r="R9" s="2382"/>
      <c r="S9" s="2382"/>
      <c r="T9" s="2382"/>
      <c r="U9" s="2383"/>
      <c r="V9" s="566"/>
      <c r="W9" s="137"/>
      <c r="X9" s="2384" t="s">
        <v>159</v>
      </c>
      <c r="Y9" s="2384"/>
      <c r="Z9" s="2384"/>
      <c r="AA9" s="2384"/>
      <c r="AB9" s="2384"/>
      <c r="AC9" s="2384"/>
      <c r="AD9" s="2384"/>
      <c r="AE9" s="2384"/>
      <c r="AF9" s="2384"/>
      <c r="AG9" s="2384"/>
      <c r="AH9" s="2384"/>
      <c r="AI9" s="2384"/>
      <c r="AJ9" s="2385"/>
      <c r="AK9" s="2386"/>
      <c r="AL9" s="2386"/>
      <c r="AM9" s="2386"/>
      <c r="AN9" s="2386"/>
      <c r="AO9" s="2386"/>
      <c r="AP9" s="2386"/>
      <c r="AQ9" s="2387"/>
      <c r="AR9" s="64"/>
      <c r="AT9" s="1328"/>
      <c r="AU9" s="1328"/>
      <c r="AV9" s="1328"/>
      <c r="AW9" s="1328"/>
      <c r="AX9" s="1328"/>
      <c r="AY9" s="1328"/>
      <c r="AZ9" s="1328"/>
      <c r="BA9" s="1328"/>
      <c r="BB9" s="1328"/>
      <c r="BC9" s="1328"/>
      <c r="BD9" s="1328"/>
      <c r="BE9" s="1328"/>
      <c r="BF9" s="1328"/>
      <c r="BG9" s="1328"/>
      <c r="BH9" s="1328"/>
      <c r="BI9" s="1328"/>
      <c r="BJ9" s="1328"/>
      <c r="BK9" s="1328"/>
      <c r="BL9" s="1328"/>
      <c r="BM9" s="1328"/>
      <c r="BN9" s="1328"/>
      <c r="BO9" s="1328"/>
    </row>
    <row r="10" spans="1:69" ht="15" customHeight="1">
      <c r="A10" s="55"/>
      <c r="B10" s="61"/>
      <c r="D10" s="597"/>
      <c r="E10" s="536"/>
      <c r="F10" s="2361" t="s">
        <v>1107</v>
      </c>
      <c r="G10" s="2361"/>
      <c r="H10" s="2361"/>
      <c r="I10" s="2361"/>
      <c r="J10" s="2361"/>
      <c r="K10" s="2361"/>
      <c r="L10" s="2362"/>
      <c r="M10" s="2362"/>
      <c r="N10" s="598" t="s">
        <v>140</v>
      </c>
      <c r="O10" s="2363"/>
      <c r="P10" s="2364"/>
      <c r="Q10" s="2364"/>
      <c r="R10" s="2364"/>
      <c r="S10" s="2364"/>
      <c r="T10" s="2364"/>
      <c r="U10" s="2365"/>
      <c r="V10" s="599"/>
      <c r="W10" s="536"/>
      <c r="X10" s="2361" t="s">
        <v>762</v>
      </c>
      <c r="Y10" s="2361"/>
      <c r="Z10" s="2361"/>
      <c r="AA10" s="2361"/>
      <c r="AB10" s="2361"/>
      <c r="AC10" s="2361"/>
      <c r="AD10" s="2366"/>
      <c r="AE10" s="2366"/>
      <c r="AF10" s="2366"/>
      <c r="AG10" s="2366"/>
      <c r="AH10" s="2366"/>
      <c r="AI10" s="536" t="s">
        <v>140</v>
      </c>
      <c r="AJ10" s="2363"/>
      <c r="AK10" s="2364"/>
      <c r="AL10" s="2364"/>
      <c r="AM10" s="2364"/>
      <c r="AN10" s="2364"/>
      <c r="AO10" s="2364"/>
      <c r="AP10" s="2364"/>
      <c r="AQ10" s="2367"/>
      <c r="AR10" s="64"/>
      <c r="AT10" s="54" t="s">
        <v>175</v>
      </c>
    </row>
    <row r="11" spans="1:69" ht="15" customHeight="1">
      <c r="A11" s="55"/>
      <c r="B11" s="61"/>
      <c r="D11" s="546"/>
      <c r="E11" s="137"/>
      <c r="F11" s="2368" t="s">
        <v>1395</v>
      </c>
      <c r="G11" s="2368"/>
      <c r="H11" s="2368"/>
      <c r="I11" s="2368"/>
      <c r="J11" s="2368"/>
      <c r="K11" s="2368"/>
      <c r="L11" s="2368"/>
      <c r="M11" s="2368"/>
      <c r="N11" s="2369"/>
      <c r="O11" s="2363"/>
      <c r="P11" s="2364"/>
      <c r="Q11" s="2364"/>
      <c r="R11" s="2364"/>
      <c r="S11" s="2364"/>
      <c r="T11" s="2364"/>
      <c r="U11" s="2365"/>
      <c r="V11" s="566"/>
      <c r="W11" s="137"/>
      <c r="X11" s="1852" t="s">
        <v>160</v>
      </c>
      <c r="Y11" s="1852"/>
      <c r="Z11" s="1852"/>
      <c r="AA11" s="1852"/>
      <c r="AB11" s="1852"/>
      <c r="AC11" s="1852"/>
      <c r="AD11" s="1852"/>
      <c r="AE11" s="1852"/>
      <c r="AF11" s="1852"/>
      <c r="AG11" s="1852"/>
      <c r="AH11" s="1852"/>
      <c r="AI11" s="1852"/>
      <c r="AJ11" s="2370"/>
      <c r="AK11" s="2371"/>
      <c r="AL11" s="2371"/>
      <c r="AM11" s="2371"/>
      <c r="AN11" s="2371"/>
      <c r="AO11" s="2371"/>
      <c r="AP11" s="2371"/>
      <c r="AQ11" s="2372"/>
      <c r="AR11" s="64"/>
      <c r="AU11" s="54" t="s">
        <v>179</v>
      </c>
    </row>
    <row r="12" spans="1:69" ht="15" customHeight="1">
      <c r="A12" s="55"/>
      <c r="B12" s="61"/>
      <c r="D12" s="597"/>
      <c r="E12" s="536"/>
      <c r="F12" s="2368"/>
      <c r="G12" s="2368"/>
      <c r="H12" s="2368"/>
      <c r="I12" s="2368"/>
      <c r="J12" s="2368"/>
      <c r="K12" s="2368"/>
      <c r="L12" s="2368"/>
      <c r="M12" s="2368"/>
      <c r="N12" s="2369"/>
      <c r="O12" s="2363"/>
      <c r="P12" s="2364"/>
      <c r="Q12" s="2364"/>
      <c r="R12" s="2364"/>
      <c r="S12" s="2364"/>
      <c r="T12" s="2364"/>
      <c r="U12" s="2365"/>
      <c r="V12" s="599"/>
      <c r="W12" s="536"/>
      <c r="X12" s="2361" t="s">
        <v>161</v>
      </c>
      <c r="Y12" s="2361"/>
      <c r="Z12" s="2361"/>
      <c r="AA12" s="2361"/>
      <c r="AB12" s="2361"/>
      <c r="AC12" s="2361"/>
      <c r="AD12" s="2366"/>
      <c r="AE12" s="2366"/>
      <c r="AF12" s="2366"/>
      <c r="AG12" s="2366"/>
      <c r="AH12" s="2366"/>
      <c r="AI12" s="536" t="s">
        <v>140</v>
      </c>
      <c r="AJ12" s="2363"/>
      <c r="AK12" s="2364"/>
      <c r="AL12" s="2364"/>
      <c r="AM12" s="2364"/>
      <c r="AN12" s="2364"/>
      <c r="AO12" s="2364"/>
      <c r="AP12" s="2364"/>
      <c r="AQ12" s="2367"/>
      <c r="AR12" s="64"/>
      <c r="AT12" s="54" t="s">
        <v>328</v>
      </c>
      <c r="BG12" s="54" t="s">
        <v>329</v>
      </c>
    </row>
    <row r="13" spans="1:69" ht="15" customHeight="1">
      <c r="A13" s="55"/>
      <c r="B13" s="61"/>
      <c r="D13" s="597"/>
      <c r="E13" s="536"/>
      <c r="F13" s="2364"/>
      <c r="G13" s="2364"/>
      <c r="H13" s="2364"/>
      <c r="I13" s="2364"/>
      <c r="J13" s="2364"/>
      <c r="K13" s="2364"/>
      <c r="L13" s="2364"/>
      <c r="M13" s="2364"/>
      <c r="N13" s="2388"/>
      <c r="O13" s="2363"/>
      <c r="P13" s="2364"/>
      <c r="Q13" s="2364"/>
      <c r="R13" s="2364"/>
      <c r="S13" s="2364"/>
      <c r="T13" s="2364"/>
      <c r="U13" s="2365"/>
      <c r="V13" s="599"/>
      <c r="W13" s="536"/>
      <c r="X13" s="2389" t="s">
        <v>1256</v>
      </c>
      <c r="Y13" s="2389"/>
      <c r="Z13" s="2389"/>
      <c r="AA13" s="2389"/>
      <c r="AB13" s="2389"/>
      <c r="AC13" s="2389"/>
      <c r="AD13" s="2389"/>
      <c r="AE13" s="2389"/>
      <c r="AF13" s="2389"/>
      <c r="AG13" s="2389"/>
      <c r="AH13" s="2389"/>
      <c r="AI13" s="2389"/>
      <c r="AJ13" s="2363"/>
      <c r="AK13" s="2364"/>
      <c r="AL13" s="2364"/>
      <c r="AM13" s="2364"/>
      <c r="AN13" s="2364"/>
      <c r="AO13" s="2364"/>
      <c r="AP13" s="2364"/>
      <c r="AQ13" s="2367"/>
      <c r="AR13" s="64"/>
      <c r="AU13" s="54" t="s">
        <v>180</v>
      </c>
      <c r="BH13" s="54" t="s">
        <v>330</v>
      </c>
    </row>
    <row r="14" spans="1:69" ht="15" customHeight="1">
      <c r="A14" s="55"/>
      <c r="B14" s="61"/>
      <c r="D14" s="534"/>
      <c r="E14" s="600"/>
      <c r="F14" s="2390"/>
      <c r="G14" s="2390"/>
      <c r="H14" s="2390"/>
      <c r="I14" s="2390"/>
      <c r="J14" s="2390"/>
      <c r="K14" s="2390"/>
      <c r="L14" s="2390"/>
      <c r="M14" s="2390"/>
      <c r="N14" s="2391"/>
      <c r="O14" s="2392"/>
      <c r="P14" s="2393"/>
      <c r="Q14" s="2393"/>
      <c r="R14" s="2393"/>
      <c r="S14" s="2393"/>
      <c r="T14" s="2393"/>
      <c r="U14" s="2394"/>
      <c r="V14" s="601"/>
      <c r="W14" s="535"/>
      <c r="X14" s="1873" t="s">
        <v>163</v>
      </c>
      <c r="Y14" s="1873"/>
      <c r="Z14" s="1873"/>
      <c r="AA14" s="2395"/>
      <c r="AB14" s="2395"/>
      <c r="AC14" s="2395"/>
      <c r="AD14" s="2395"/>
      <c r="AE14" s="2395"/>
      <c r="AF14" s="2395"/>
      <c r="AG14" s="2395"/>
      <c r="AH14" s="2395"/>
      <c r="AI14" s="600" t="s">
        <v>140</v>
      </c>
      <c r="AJ14" s="2396"/>
      <c r="AK14" s="2395"/>
      <c r="AL14" s="2395"/>
      <c r="AM14" s="2395"/>
      <c r="AN14" s="2395"/>
      <c r="AO14" s="2395"/>
      <c r="AP14" s="2395"/>
      <c r="AQ14" s="2397"/>
      <c r="AR14" s="64"/>
      <c r="AU14" s="2216" t="s">
        <v>181</v>
      </c>
      <c r="AV14" s="2216"/>
      <c r="AW14" s="2216"/>
      <c r="AX14" s="2216"/>
      <c r="AY14" s="2216"/>
      <c r="AZ14" s="2216"/>
      <c r="BA14" s="2216"/>
      <c r="BB14" s="2216"/>
      <c r="BC14" s="2216"/>
      <c r="BD14" s="2216"/>
      <c r="BE14" s="2216"/>
      <c r="BH14" s="2216" t="s">
        <v>331</v>
      </c>
      <c r="BI14" s="2216"/>
      <c r="BJ14" s="2216"/>
      <c r="BK14" s="2216"/>
      <c r="BL14" s="2216"/>
      <c r="BM14" s="2216"/>
      <c r="BN14" s="2216"/>
      <c r="BO14" s="2216"/>
      <c r="BP14" s="2216"/>
      <c r="BQ14" s="2216"/>
    </row>
    <row r="15" spans="1:69" ht="13.5" customHeight="1">
      <c r="A15" s="55"/>
      <c r="B15" s="61"/>
      <c r="D15" s="55"/>
      <c r="E15" s="55"/>
      <c r="F15" s="55"/>
      <c r="G15" s="55"/>
      <c r="H15" s="55"/>
      <c r="I15" s="55"/>
      <c r="J15" s="55"/>
      <c r="K15" s="55"/>
      <c r="L15" s="55"/>
      <c r="M15" s="55"/>
      <c r="N15" s="55"/>
      <c r="O15" s="55"/>
      <c r="P15" s="55"/>
      <c r="Q15" s="55"/>
      <c r="R15" s="55"/>
      <c r="S15" s="55"/>
      <c r="T15" s="55"/>
      <c r="U15" s="55"/>
      <c r="V15" s="55"/>
      <c r="W15" s="55"/>
      <c r="X15" s="55"/>
      <c r="Y15" s="55"/>
      <c r="Z15" s="602"/>
      <c r="AA15" s="602"/>
      <c r="AB15" s="602"/>
      <c r="AC15" s="602"/>
      <c r="AH15" s="603"/>
      <c r="AP15" s="605"/>
      <c r="AR15" s="64"/>
      <c r="AU15" s="2216"/>
      <c r="AV15" s="2216"/>
      <c r="AW15" s="2216"/>
      <c r="AX15" s="2216"/>
      <c r="AY15" s="2216"/>
      <c r="AZ15" s="2216"/>
      <c r="BA15" s="2216"/>
      <c r="BB15" s="2216"/>
      <c r="BC15" s="2216"/>
      <c r="BD15" s="2216"/>
      <c r="BE15" s="2216"/>
      <c r="BH15" s="2216"/>
      <c r="BI15" s="2216"/>
      <c r="BJ15" s="2216"/>
      <c r="BK15" s="2216"/>
      <c r="BL15" s="2216"/>
      <c r="BM15" s="2216"/>
      <c r="BN15" s="2216"/>
      <c r="BO15" s="2216"/>
      <c r="BP15" s="2216"/>
      <c r="BQ15" s="2216"/>
    </row>
    <row r="16" spans="1:69" ht="14.1" customHeight="1">
      <c r="A16" s="55"/>
      <c r="B16" s="1851" t="s">
        <v>455</v>
      </c>
      <c r="C16" s="1712"/>
      <c r="D16" s="55" t="s">
        <v>1598</v>
      </c>
      <c r="E16" s="55"/>
      <c r="F16" s="55"/>
      <c r="G16" s="55"/>
      <c r="H16" s="55"/>
      <c r="I16" s="55"/>
      <c r="J16" s="55"/>
      <c r="K16" s="55"/>
      <c r="L16" s="55"/>
      <c r="M16" s="55"/>
      <c r="N16" s="55"/>
      <c r="O16" s="55"/>
      <c r="P16" s="55"/>
      <c r="Q16" s="55"/>
      <c r="R16" s="55"/>
      <c r="S16" s="55"/>
      <c r="T16" s="55"/>
      <c r="U16" s="55"/>
      <c r="V16" s="55"/>
      <c r="W16" s="55"/>
      <c r="X16" s="55"/>
      <c r="Y16" s="55"/>
      <c r="Z16" s="602"/>
      <c r="AA16" s="602"/>
      <c r="AB16" s="602"/>
      <c r="AC16" s="602"/>
      <c r="AH16" s="63"/>
      <c r="AI16" s="54"/>
      <c r="AL16" s="54"/>
      <c r="AN16" s="54"/>
      <c r="AO16" s="54"/>
      <c r="AR16" s="606"/>
      <c r="AT16" s="54" t="s">
        <v>327</v>
      </c>
      <c r="AU16" s="141"/>
      <c r="AV16" s="141"/>
      <c r="AW16" s="141"/>
      <c r="AX16" s="141"/>
      <c r="AY16" s="1255"/>
      <c r="AZ16" s="1255"/>
      <c r="BA16" s="141"/>
      <c r="BB16" s="141"/>
      <c r="BC16" s="141"/>
      <c r="BD16" s="141"/>
      <c r="BE16" s="141"/>
      <c r="BF16" s="141"/>
      <c r="BG16" s="141"/>
      <c r="BH16" s="141"/>
      <c r="BI16" s="141"/>
      <c r="BJ16" s="141"/>
      <c r="BK16" s="141"/>
      <c r="BL16" s="141"/>
    </row>
    <row r="17" spans="1:88" ht="14.1" customHeight="1">
      <c r="A17" s="55"/>
      <c r="B17" s="61"/>
      <c r="D17" s="55" t="s">
        <v>462</v>
      </c>
      <c r="E17" s="55" t="s">
        <v>1668</v>
      </c>
      <c r="F17" s="55"/>
      <c r="G17" s="55"/>
      <c r="H17" s="55"/>
      <c r="I17" s="55"/>
      <c r="J17" s="55"/>
      <c r="K17" s="55"/>
      <c r="L17" s="55"/>
      <c r="M17" s="55"/>
      <c r="N17" s="55"/>
      <c r="O17" s="55"/>
      <c r="P17" s="55"/>
      <c r="Q17" s="55"/>
      <c r="R17" s="55"/>
      <c r="S17" s="55"/>
      <c r="T17" s="55"/>
      <c r="U17" s="55"/>
      <c r="V17" s="55"/>
      <c r="W17" s="55"/>
      <c r="X17" s="55"/>
      <c r="Y17" s="55"/>
      <c r="Z17" s="602"/>
      <c r="AA17" s="602"/>
      <c r="AB17" s="602"/>
      <c r="AC17" s="602"/>
      <c r="AH17" s="63"/>
      <c r="AI17" s="54"/>
      <c r="AL17" s="54"/>
      <c r="AN17" s="54"/>
      <c r="AO17" s="54"/>
      <c r="AR17" s="606"/>
      <c r="BE17" s="54" t="s">
        <v>322</v>
      </c>
      <c r="BX17" s="1329" t="s">
        <v>1601</v>
      </c>
      <c r="BY17" s="1330"/>
      <c r="BZ17" s="1331"/>
    </row>
    <row r="18" spans="1:88" ht="14.1" customHeight="1">
      <c r="A18" s="55"/>
      <c r="B18" s="61"/>
      <c r="D18" s="55"/>
      <c r="E18" s="55"/>
      <c r="F18" s="137" t="s">
        <v>127</v>
      </c>
      <c r="G18" s="55" t="s">
        <v>1599</v>
      </c>
      <c r="H18" s="55"/>
      <c r="I18" s="55"/>
      <c r="J18" s="55"/>
      <c r="K18" s="55"/>
      <c r="L18" s="55"/>
      <c r="M18" s="55"/>
      <c r="N18" s="55"/>
      <c r="O18" s="55"/>
      <c r="P18" s="55"/>
      <c r="Q18" s="55"/>
      <c r="R18" s="55"/>
      <c r="S18" s="55"/>
      <c r="T18" s="55"/>
      <c r="U18" s="55"/>
      <c r="V18" s="55"/>
      <c r="W18" s="55"/>
      <c r="X18" s="55"/>
      <c r="Y18" s="55"/>
      <c r="Z18" s="602"/>
      <c r="AA18" s="602"/>
      <c r="AB18" s="602"/>
      <c r="AC18" s="602"/>
      <c r="AH18" s="63"/>
      <c r="AI18" s="54"/>
      <c r="AL18" s="54"/>
      <c r="AN18" s="54"/>
      <c r="AO18" s="54"/>
      <c r="AR18" s="606"/>
      <c r="AT18" s="1626" t="s">
        <v>174</v>
      </c>
      <c r="AU18" s="1626"/>
      <c r="AV18" s="1626"/>
      <c r="AW18" s="1626"/>
      <c r="AX18" s="1626"/>
      <c r="AY18" s="1626"/>
      <c r="AZ18" s="1626"/>
      <c r="BA18" s="1626"/>
      <c r="BB18" s="1626"/>
      <c r="BC18" s="1626"/>
      <c r="BD18" s="1272"/>
      <c r="BE18" s="1273"/>
      <c r="BF18" s="1626" t="s">
        <v>174</v>
      </c>
      <c r="BG18" s="1626"/>
      <c r="BH18" s="1626"/>
      <c r="BI18" s="1626"/>
      <c r="BJ18" s="1626"/>
      <c r="BK18" s="1626"/>
      <c r="BL18" s="1626"/>
      <c r="BM18" s="1626"/>
      <c r="BN18" s="1626"/>
      <c r="BO18" s="1626"/>
      <c r="BX18" s="2640" t="b">
        <v>0</v>
      </c>
      <c r="BY18" s="1864"/>
      <c r="BZ18" s="2641"/>
    </row>
    <row r="19" spans="1:88" ht="14.1" customHeight="1">
      <c r="A19" s="55"/>
      <c r="B19" s="61"/>
      <c r="D19" s="55"/>
      <c r="E19" s="55"/>
      <c r="F19" s="137" t="s">
        <v>127</v>
      </c>
      <c r="G19" s="55" t="s">
        <v>1600</v>
      </c>
      <c r="H19" s="55"/>
      <c r="I19" s="55"/>
      <c r="J19" s="55"/>
      <c r="K19" s="55"/>
      <c r="L19" s="55"/>
      <c r="M19" s="55"/>
      <c r="N19" s="55"/>
      <c r="O19" s="55"/>
      <c r="P19" s="55"/>
      <c r="Q19" s="55"/>
      <c r="R19" s="55"/>
      <c r="S19" s="55"/>
      <c r="T19" s="55"/>
      <c r="U19" s="55"/>
      <c r="V19" s="55"/>
      <c r="W19" s="55"/>
      <c r="X19" s="55"/>
      <c r="Y19" s="55"/>
      <c r="Z19" s="602"/>
      <c r="AA19" s="602"/>
      <c r="AB19" s="602"/>
      <c r="AC19" s="602"/>
      <c r="AH19" s="63"/>
      <c r="AI19" s="54"/>
      <c r="AL19" s="54"/>
      <c r="AN19" s="54"/>
      <c r="AO19" s="54"/>
      <c r="AR19" s="606"/>
      <c r="AT19" s="2217" t="s">
        <v>1013</v>
      </c>
      <c r="AU19" s="2218"/>
      <c r="AV19" s="2218"/>
      <c r="AW19" s="2219"/>
      <c r="AX19" s="2232"/>
      <c r="AY19" s="2233"/>
      <c r="AZ19" s="2233"/>
      <c r="BA19" s="2212" t="s">
        <v>177</v>
      </c>
      <c r="BB19" s="2212"/>
      <c r="BC19" s="2213"/>
      <c r="BD19" s="1272"/>
      <c r="BE19" s="1273"/>
      <c r="BF19" s="2217" t="s">
        <v>1013</v>
      </c>
      <c r="BG19" s="2218"/>
      <c r="BH19" s="2218"/>
      <c r="BI19" s="2219"/>
      <c r="BJ19" s="2223">
        <v>173</v>
      </c>
      <c r="BK19" s="2224"/>
      <c r="BL19" s="2224"/>
      <c r="BM19" s="2212" t="s">
        <v>177</v>
      </c>
      <c r="BN19" s="2212"/>
      <c r="BO19" s="2213"/>
      <c r="BX19" s="2258" t="b">
        <v>0</v>
      </c>
      <c r="BY19" s="1872"/>
      <c r="BZ19" s="2304"/>
    </row>
    <row r="20" spans="1:88" ht="14.1" customHeight="1">
      <c r="A20" s="55"/>
      <c r="B20" s="1851"/>
      <c r="C20" s="1712"/>
      <c r="D20" s="2039" t="s">
        <v>1680</v>
      </c>
      <c r="E20" s="2039"/>
      <c r="F20" s="2039"/>
      <c r="G20" s="2039"/>
      <c r="H20" s="2039"/>
      <c r="I20" s="2039"/>
      <c r="J20" s="2039"/>
      <c r="K20" s="2039"/>
      <c r="L20" s="2039"/>
      <c r="M20" s="2039"/>
      <c r="N20" s="2039"/>
      <c r="O20" s="2039"/>
      <c r="P20" s="2039"/>
      <c r="Q20" s="2039"/>
      <c r="R20" s="2039"/>
      <c r="S20" s="2039"/>
      <c r="T20" s="2039"/>
      <c r="U20" s="2039"/>
      <c r="V20" s="2039"/>
      <c r="W20" s="2039"/>
      <c r="X20" s="2039"/>
      <c r="Y20" s="2039"/>
      <c r="Z20" s="2039"/>
      <c r="AA20" s="2039"/>
      <c r="AB20" s="2039"/>
      <c r="AC20" s="2039"/>
      <c r="AD20" s="2039"/>
      <c r="AE20" s="2039"/>
      <c r="AF20" s="2039"/>
      <c r="AG20" s="2039"/>
      <c r="AH20" s="63"/>
      <c r="AI20" s="54"/>
      <c r="AL20" s="54"/>
      <c r="AN20" s="54"/>
      <c r="AO20" s="54"/>
      <c r="AR20" s="606"/>
      <c r="AT20" s="2229"/>
      <c r="AU20" s="2230"/>
      <c r="AV20" s="2230"/>
      <c r="AW20" s="2231"/>
      <c r="AX20" s="2234"/>
      <c r="AY20" s="2235"/>
      <c r="AZ20" s="2235"/>
      <c r="BA20" s="2214"/>
      <c r="BB20" s="2214"/>
      <c r="BC20" s="2215"/>
      <c r="BD20" s="1272"/>
      <c r="BE20" s="1273"/>
      <c r="BF20" s="2229"/>
      <c r="BG20" s="2230"/>
      <c r="BH20" s="2230"/>
      <c r="BI20" s="2231"/>
      <c r="BJ20" s="2236"/>
      <c r="BK20" s="2237"/>
      <c r="BL20" s="2237"/>
      <c r="BM20" s="2214"/>
      <c r="BN20" s="2214"/>
      <c r="BO20" s="2215"/>
    </row>
    <row r="21" spans="1:88" ht="14.1" customHeight="1">
      <c r="A21" s="55"/>
      <c r="B21" s="61"/>
      <c r="C21" s="582"/>
      <c r="D21" s="582"/>
      <c r="E21" s="1899" t="s">
        <v>1594</v>
      </c>
      <c r="F21" s="1899"/>
      <c r="G21" s="1899"/>
      <c r="H21" s="1899"/>
      <c r="I21" s="1899"/>
      <c r="J21" s="1899"/>
      <c r="K21" s="1899"/>
      <c r="L21" s="1899"/>
      <c r="M21" s="1899"/>
      <c r="N21" s="1899"/>
      <c r="O21" s="1899"/>
      <c r="P21" s="1899"/>
      <c r="Q21" s="1899"/>
      <c r="R21" s="1899"/>
      <c r="S21" s="1899"/>
      <c r="T21" s="1899"/>
      <c r="U21" s="1899"/>
      <c r="V21" s="1899"/>
      <c r="W21" s="1899"/>
      <c r="X21" s="1899"/>
      <c r="Y21" s="1899"/>
      <c r="Z21" s="1899"/>
      <c r="AA21" s="1899"/>
      <c r="AB21" s="1899"/>
      <c r="AC21" s="1899"/>
      <c r="AD21" s="1899"/>
      <c r="AE21" s="1899"/>
      <c r="AF21" s="1899"/>
      <c r="AG21" s="582"/>
      <c r="AH21" s="607"/>
      <c r="AI21" s="582"/>
      <c r="AJ21" s="582"/>
      <c r="AK21" s="582"/>
      <c r="AL21" s="582"/>
      <c r="AM21" s="582"/>
      <c r="AN21" s="582"/>
      <c r="AO21" s="582"/>
      <c r="AP21" s="582"/>
      <c r="AQ21" s="582"/>
      <c r="AR21" s="64"/>
      <c r="AT21" s="2401" t="s">
        <v>1518</v>
      </c>
      <c r="AU21" s="2411"/>
      <c r="AV21" s="2411"/>
      <c r="AW21" s="2412"/>
      <c r="AX21" s="2415">
        <f>AX28</f>
        <v>0</v>
      </c>
      <c r="AY21" s="2416"/>
      <c r="AZ21" s="2416"/>
      <c r="BA21" s="2212" t="s">
        <v>177</v>
      </c>
      <c r="BB21" s="2212"/>
      <c r="BC21" s="2213"/>
      <c r="BD21" s="1272"/>
      <c r="BE21" s="1273"/>
      <c r="BF21" s="2401" t="s">
        <v>1518</v>
      </c>
      <c r="BG21" s="2411"/>
      <c r="BH21" s="2411"/>
      <c r="BI21" s="2412"/>
      <c r="BJ21" s="2415">
        <f>BJ28</f>
        <v>407</v>
      </c>
      <c r="BK21" s="2416"/>
      <c r="BL21" s="2416"/>
      <c r="BM21" s="2212" t="s">
        <v>177</v>
      </c>
      <c r="BN21" s="2212"/>
      <c r="BO21" s="2213"/>
    </row>
    <row r="22" spans="1:88" ht="12.6" customHeight="1" thickBot="1">
      <c r="A22" s="55"/>
      <c r="B22" s="608"/>
      <c r="C22" s="1767" t="s">
        <v>44</v>
      </c>
      <c r="D22" s="1768"/>
      <c r="E22" s="1768"/>
      <c r="F22" s="1768"/>
      <c r="G22" s="1769"/>
      <c r="H22" s="2274" t="s">
        <v>164</v>
      </c>
      <c r="I22" s="2275"/>
      <c r="J22" s="2276"/>
      <c r="K22" s="1751" t="s">
        <v>45</v>
      </c>
      <c r="L22" s="1752"/>
      <c r="M22" s="1752"/>
      <c r="N22" s="1752"/>
      <c r="O22" s="1752"/>
      <c r="P22" s="1752"/>
      <c r="Q22" s="1752"/>
      <c r="R22" s="1752"/>
      <c r="S22" s="1752"/>
      <c r="T22" s="1752"/>
      <c r="U22" s="1752"/>
      <c r="V22" s="1752"/>
      <c r="W22" s="1752"/>
      <c r="X22" s="1753"/>
      <c r="Y22" s="2401" t="s">
        <v>165</v>
      </c>
      <c r="Z22" s="2402"/>
      <c r="AA22" s="2403"/>
      <c r="AB22" s="1751" t="s">
        <v>166</v>
      </c>
      <c r="AC22" s="1752"/>
      <c r="AD22" s="1752"/>
      <c r="AE22" s="1752"/>
      <c r="AF22" s="1752"/>
      <c r="AG22" s="1752"/>
      <c r="AH22" s="1753"/>
      <c r="AI22" s="2194" t="s">
        <v>929</v>
      </c>
      <c r="AJ22" s="1768"/>
      <c r="AK22" s="1768"/>
      <c r="AL22" s="1768"/>
      <c r="AM22" s="1768"/>
      <c r="AN22" s="1768"/>
      <c r="AO22" s="1768"/>
      <c r="AP22" s="1768"/>
      <c r="AQ22" s="1769"/>
      <c r="AR22" s="64"/>
      <c r="AT22" s="2404"/>
      <c r="AU22" s="2413"/>
      <c r="AV22" s="2413"/>
      <c r="AW22" s="2414"/>
      <c r="AX22" s="2417"/>
      <c r="AY22" s="2418"/>
      <c r="AZ22" s="2418"/>
      <c r="BA22" s="2227"/>
      <c r="BB22" s="2227"/>
      <c r="BC22" s="2228"/>
      <c r="BD22" s="1272"/>
      <c r="BE22" s="1273"/>
      <c r="BF22" s="2404"/>
      <c r="BG22" s="2413"/>
      <c r="BH22" s="2413"/>
      <c r="BI22" s="2414"/>
      <c r="BJ22" s="2417"/>
      <c r="BK22" s="2418"/>
      <c r="BL22" s="2418"/>
      <c r="BM22" s="2227"/>
      <c r="BN22" s="2227"/>
      <c r="BO22" s="2228"/>
    </row>
    <row r="23" spans="1:88" ht="12.6" customHeight="1">
      <c r="A23" s="55"/>
      <c r="B23" s="608"/>
      <c r="C23" s="1874"/>
      <c r="D23" s="1607"/>
      <c r="E23" s="1607"/>
      <c r="F23" s="1607"/>
      <c r="G23" s="1721"/>
      <c r="H23" s="2277"/>
      <c r="I23" s="1601"/>
      <c r="J23" s="2278"/>
      <c r="K23" s="2434" t="s">
        <v>1699</v>
      </c>
      <c r="L23" s="2435"/>
      <c r="M23" s="2435" t="s">
        <v>1700</v>
      </c>
      <c r="N23" s="2435"/>
      <c r="O23" s="2435" t="s">
        <v>1701</v>
      </c>
      <c r="P23" s="2435"/>
      <c r="Q23" s="2435" t="s">
        <v>1702</v>
      </c>
      <c r="R23" s="2435"/>
      <c r="S23" s="2435" t="s">
        <v>1703</v>
      </c>
      <c r="T23" s="2435"/>
      <c r="U23" s="2435" t="s">
        <v>1704</v>
      </c>
      <c r="V23" s="2435"/>
      <c r="W23" s="2440" t="s">
        <v>117</v>
      </c>
      <c r="X23" s="2441"/>
      <c r="Y23" s="2404"/>
      <c r="Z23" s="2405"/>
      <c r="AA23" s="2405"/>
      <c r="AB23" s="2220" t="s">
        <v>1517</v>
      </c>
      <c r="AC23" s="2221"/>
      <c r="AD23" s="2432"/>
      <c r="AE23" s="2419" t="s">
        <v>345</v>
      </c>
      <c r="AF23" s="2420"/>
      <c r="AG23" s="2419" t="s">
        <v>1404</v>
      </c>
      <c r="AH23" s="2421"/>
      <c r="AI23" s="2422"/>
      <c r="AJ23" s="1607"/>
      <c r="AK23" s="1607"/>
      <c r="AL23" s="1607"/>
      <c r="AM23" s="1607"/>
      <c r="AN23" s="1607"/>
      <c r="AO23" s="1607"/>
      <c r="AP23" s="1607"/>
      <c r="AQ23" s="1721"/>
      <c r="AR23" s="64"/>
      <c r="AT23" s="2206" t="s">
        <v>173</v>
      </c>
      <c r="AU23" s="2207"/>
      <c r="AV23" s="2207"/>
      <c r="AW23" s="2208"/>
      <c r="AX23" s="2449" t="str">
        <f>IF(ISERROR(AX21/AX19),"",(AX21/AX19))</f>
        <v/>
      </c>
      <c r="AY23" s="2450"/>
      <c r="AZ23" s="2450"/>
      <c r="BA23" s="2182" t="s">
        <v>109</v>
      </c>
      <c r="BB23" s="2182"/>
      <c r="BC23" s="2183"/>
      <c r="BD23" s="1272"/>
      <c r="BE23" s="1273"/>
      <c r="BF23" s="2206" t="s">
        <v>173</v>
      </c>
      <c r="BG23" s="2207"/>
      <c r="BH23" s="2207"/>
      <c r="BI23" s="2208"/>
      <c r="BJ23" s="2449">
        <f>IF(ISERROR(BJ21/BJ19),"",(BJ21/BJ19))</f>
        <v>2.352601156069364</v>
      </c>
      <c r="BK23" s="2450"/>
      <c r="BL23" s="2450"/>
      <c r="BM23" s="2182" t="s">
        <v>109</v>
      </c>
      <c r="BN23" s="2182"/>
      <c r="BO23" s="2183"/>
    </row>
    <row r="24" spans="1:88" ht="12.6" customHeight="1" thickBot="1">
      <c r="A24" s="55"/>
      <c r="B24" s="608"/>
      <c r="C24" s="1874"/>
      <c r="D24" s="1607"/>
      <c r="E24" s="1607"/>
      <c r="F24" s="1607"/>
      <c r="G24" s="1721"/>
      <c r="H24" s="2277"/>
      <c r="I24" s="1601"/>
      <c r="J24" s="2278"/>
      <c r="K24" s="2436"/>
      <c r="L24" s="2437"/>
      <c r="M24" s="2437"/>
      <c r="N24" s="2437"/>
      <c r="O24" s="2437"/>
      <c r="P24" s="2437"/>
      <c r="Q24" s="2437"/>
      <c r="R24" s="2437"/>
      <c r="S24" s="2437"/>
      <c r="T24" s="2437"/>
      <c r="U24" s="2437"/>
      <c r="V24" s="2437"/>
      <c r="W24" s="2442"/>
      <c r="X24" s="2443"/>
      <c r="Y24" s="2404"/>
      <c r="Z24" s="2405"/>
      <c r="AA24" s="2405"/>
      <c r="AB24" s="2220"/>
      <c r="AC24" s="2221"/>
      <c r="AD24" s="2432"/>
      <c r="AE24" s="1720" t="s">
        <v>110</v>
      </c>
      <c r="AF24" s="2408"/>
      <c r="AG24" s="1720" t="s">
        <v>111</v>
      </c>
      <c r="AH24" s="1721"/>
      <c r="AI24" s="2422"/>
      <c r="AJ24" s="1607"/>
      <c r="AK24" s="1607"/>
      <c r="AL24" s="1607"/>
      <c r="AM24" s="1607"/>
      <c r="AN24" s="1607"/>
      <c r="AO24" s="1607"/>
      <c r="AP24" s="1607"/>
      <c r="AQ24" s="1721"/>
      <c r="AR24" s="64"/>
      <c r="AT24" s="2209"/>
      <c r="AU24" s="2210"/>
      <c r="AV24" s="2210"/>
      <c r="AW24" s="2211"/>
      <c r="AX24" s="2451"/>
      <c r="AY24" s="2452"/>
      <c r="AZ24" s="2452"/>
      <c r="BA24" s="2184"/>
      <c r="BB24" s="2184"/>
      <c r="BC24" s="2185"/>
      <c r="BD24" s="1272"/>
      <c r="BE24" s="1273"/>
      <c r="BF24" s="2209"/>
      <c r="BG24" s="2210"/>
      <c r="BH24" s="2210"/>
      <c r="BI24" s="2211"/>
      <c r="BJ24" s="2451"/>
      <c r="BK24" s="2452"/>
      <c r="BL24" s="2452"/>
      <c r="BM24" s="2184"/>
      <c r="BN24" s="2184"/>
      <c r="BO24" s="2185"/>
    </row>
    <row r="25" spans="1:88" ht="17.25" customHeight="1">
      <c r="A25" s="55"/>
      <c r="B25" s="61"/>
      <c r="C25" s="1625"/>
      <c r="D25" s="1626"/>
      <c r="E25" s="1626"/>
      <c r="F25" s="1626"/>
      <c r="G25" s="1770"/>
      <c r="H25" s="2398"/>
      <c r="I25" s="2399"/>
      <c r="J25" s="2400"/>
      <c r="K25" s="2438"/>
      <c r="L25" s="2439"/>
      <c r="M25" s="2439"/>
      <c r="N25" s="2439"/>
      <c r="O25" s="2439"/>
      <c r="P25" s="2439"/>
      <c r="Q25" s="2439"/>
      <c r="R25" s="2439"/>
      <c r="S25" s="2439"/>
      <c r="T25" s="2439"/>
      <c r="U25" s="2439"/>
      <c r="V25" s="2439"/>
      <c r="W25" s="2444"/>
      <c r="X25" s="2445"/>
      <c r="Y25" s="2406"/>
      <c r="Z25" s="2407"/>
      <c r="AA25" s="2407"/>
      <c r="AB25" s="2229"/>
      <c r="AC25" s="2230"/>
      <c r="AD25" s="2433"/>
      <c r="AE25" s="2409" t="s">
        <v>1516</v>
      </c>
      <c r="AF25" s="2410"/>
      <c r="AG25" s="2409" t="s">
        <v>173</v>
      </c>
      <c r="AH25" s="2097"/>
      <c r="AI25" s="1625"/>
      <c r="AJ25" s="1626"/>
      <c r="AK25" s="1626"/>
      <c r="AL25" s="1626"/>
      <c r="AM25" s="1626"/>
      <c r="AN25" s="1626"/>
      <c r="AO25" s="1626"/>
      <c r="AP25" s="1626"/>
      <c r="AQ25" s="1770"/>
      <c r="AR25" s="64"/>
      <c r="AT25" s="2507" t="s">
        <v>1521</v>
      </c>
      <c r="AU25" s="2507"/>
      <c r="AV25" s="2507"/>
      <c r="AW25" s="2507"/>
      <c r="AX25" s="2507"/>
      <c r="AY25" s="2507"/>
      <c r="AZ25" s="2507"/>
      <c r="BA25" s="2507"/>
      <c r="BB25" s="2507"/>
      <c r="BC25" s="2507"/>
      <c r="BD25" s="1272"/>
      <c r="BE25" s="1273"/>
      <c r="BF25" s="2507" t="s">
        <v>1521</v>
      </c>
      <c r="BG25" s="2507"/>
      <c r="BH25" s="2507"/>
      <c r="BI25" s="2507"/>
      <c r="BJ25" s="2507"/>
      <c r="BK25" s="2507"/>
      <c r="BL25" s="2507"/>
      <c r="BM25" s="2507"/>
      <c r="BN25" s="2507"/>
      <c r="BO25" s="2507"/>
    </row>
    <row r="26" spans="1:88" ht="17.25" customHeight="1">
      <c r="A26" s="55"/>
      <c r="B26" s="66"/>
      <c r="C26" s="2423" t="s">
        <v>1515</v>
      </c>
      <c r="D26" s="2424"/>
      <c r="E26" s="2424"/>
      <c r="F26" s="2424"/>
      <c r="G26" s="2425"/>
      <c r="H26" s="2426" t="s">
        <v>147</v>
      </c>
      <c r="I26" s="2427"/>
      <c r="J26" s="2428"/>
      <c r="K26" s="2429">
        <v>0</v>
      </c>
      <c r="L26" s="2430"/>
      <c r="M26" s="2431">
        <v>1</v>
      </c>
      <c r="N26" s="2430"/>
      <c r="O26" s="2431">
        <v>0</v>
      </c>
      <c r="P26" s="2430"/>
      <c r="Q26" s="2431">
        <v>0</v>
      </c>
      <c r="R26" s="2430"/>
      <c r="S26" s="2431">
        <v>0</v>
      </c>
      <c r="T26" s="2430"/>
      <c r="U26" s="2431">
        <v>0</v>
      </c>
      <c r="V26" s="2448"/>
      <c r="W26" s="2431">
        <f>SUM(K26:V26)</f>
        <v>1</v>
      </c>
      <c r="X26" s="2534"/>
      <c r="Y26" s="2492" t="s">
        <v>109</v>
      </c>
      <c r="Z26" s="2493"/>
      <c r="AA26" s="2493"/>
      <c r="AB26" s="2494" t="s">
        <v>109</v>
      </c>
      <c r="AC26" s="2495"/>
      <c r="AD26" s="2496"/>
      <c r="AE26" s="2497" t="s">
        <v>109</v>
      </c>
      <c r="AF26" s="2498"/>
      <c r="AG26" s="2499" t="s">
        <v>176</v>
      </c>
      <c r="AH26" s="2500"/>
      <c r="AI26" s="609" t="s">
        <v>110</v>
      </c>
      <c r="AJ26" s="2446" t="s">
        <v>959</v>
      </c>
      <c r="AK26" s="2446"/>
      <c r="AL26" s="2446"/>
      <c r="AM26" s="2446"/>
      <c r="AN26" s="2446"/>
      <c r="AO26" s="2446"/>
      <c r="AP26" s="2446"/>
      <c r="AQ26" s="2447"/>
      <c r="AR26" s="64"/>
      <c r="AT26" s="2118"/>
      <c r="AU26" s="2118"/>
      <c r="AV26" s="2118"/>
      <c r="AW26" s="2118"/>
      <c r="AX26" s="2118"/>
      <c r="AY26" s="2118"/>
      <c r="AZ26" s="2118"/>
      <c r="BA26" s="2118"/>
      <c r="BB26" s="2118"/>
      <c r="BC26" s="2118"/>
      <c r="BD26" s="1272"/>
      <c r="BE26" s="1273"/>
      <c r="BF26" s="2118"/>
      <c r="BG26" s="2118"/>
      <c r="BH26" s="2118"/>
      <c r="BI26" s="2118"/>
      <c r="BJ26" s="2118"/>
      <c r="BK26" s="2118"/>
      <c r="BL26" s="2118"/>
      <c r="BM26" s="2118"/>
      <c r="BN26" s="2118"/>
      <c r="BO26" s="2118"/>
      <c r="BX26" s="1332"/>
      <c r="BY26" s="1332"/>
      <c r="BZ26" s="1332"/>
      <c r="CA26" s="1332"/>
      <c r="CB26" s="1332"/>
      <c r="CC26" s="1332"/>
      <c r="CD26" s="1332"/>
      <c r="CE26" s="1332"/>
      <c r="CF26" s="1332"/>
      <c r="CG26" s="1332"/>
      <c r="CH26" s="1332"/>
      <c r="CI26" s="1332"/>
      <c r="CJ26" s="1332"/>
    </row>
    <row r="27" spans="1:88" ht="17.25" customHeight="1" thickBot="1">
      <c r="A27" s="55"/>
      <c r="B27" s="66"/>
      <c r="C27" s="2453" t="s">
        <v>178</v>
      </c>
      <c r="D27" s="2454"/>
      <c r="E27" s="2454"/>
      <c r="F27" s="2454"/>
      <c r="G27" s="2455"/>
      <c r="H27" s="2459">
        <v>36.5</v>
      </c>
      <c r="I27" s="2460"/>
      <c r="J27" s="2461"/>
      <c r="K27" s="2465"/>
      <c r="L27" s="2466"/>
      <c r="M27" s="2467">
        <v>10</v>
      </c>
      <c r="N27" s="2466"/>
      <c r="O27" s="2467"/>
      <c r="P27" s="2466"/>
      <c r="Q27" s="2467"/>
      <c r="R27" s="2466"/>
      <c r="S27" s="2467"/>
      <c r="T27" s="2466"/>
      <c r="U27" s="2467"/>
      <c r="V27" s="2466"/>
      <c r="W27" s="2468">
        <f>SUM(K27:V28)</f>
        <v>10</v>
      </c>
      <c r="X27" s="2469"/>
      <c r="Y27" s="2501">
        <v>2</v>
      </c>
      <c r="Z27" s="2502"/>
      <c r="AA27" s="2503"/>
      <c r="AB27" s="2481">
        <f>IF(AE28+AG28=0,"",AG28+AE28)</f>
        <v>2.4</v>
      </c>
      <c r="AC27" s="2482"/>
      <c r="AD27" s="2483"/>
      <c r="AE27" s="2487">
        <v>2</v>
      </c>
      <c r="AF27" s="2488"/>
      <c r="AG27" s="2487">
        <v>1</v>
      </c>
      <c r="AH27" s="2489"/>
      <c r="AI27" s="610" t="s">
        <v>111</v>
      </c>
      <c r="AJ27" s="2490" t="s">
        <v>958</v>
      </c>
      <c r="AK27" s="2490"/>
      <c r="AL27" s="2490"/>
      <c r="AM27" s="2490"/>
      <c r="AN27" s="2490"/>
      <c r="AO27" s="2490"/>
      <c r="AP27" s="2490"/>
      <c r="AQ27" s="2491"/>
      <c r="AR27" s="64"/>
      <c r="AT27" s="1751"/>
      <c r="AU27" s="1752"/>
      <c r="AV27" s="1752"/>
      <c r="AW27" s="1753"/>
      <c r="AX27" s="2146" t="s">
        <v>344</v>
      </c>
      <c r="AY27" s="2147"/>
      <c r="AZ27" s="2147"/>
      <c r="BA27" s="2147"/>
      <c r="BB27" s="2147"/>
      <c r="BC27" s="2148"/>
      <c r="BD27" s="1272"/>
      <c r="BE27" s="1273"/>
      <c r="BF27" s="1751"/>
      <c r="BG27" s="1752"/>
      <c r="BH27" s="1752"/>
      <c r="BI27" s="1753"/>
      <c r="BJ27" s="2146" t="s">
        <v>344</v>
      </c>
      <c r="BK27" s="2147"/>
      <c r="BL27" s="2147"/>
      <c r="BM27" s="2147"/>
      <c r="BN27" s="2147"/>
      <c r="BO27" s="2148"/>
      <c r="BX27" s="1332"/>
      <c r="BY27" s="1332"/>
      <c r="BZ27" s="1332"/>
      <c r="CA27" s="1332"/>
      <c r="CB27" s="1332"/>
      <c r="CC27" s="1332"/>
      <c r="CD27" s="1332"/>
      <c r="CE27" s="1332"/>
      <c r="CF27" s="1332"/>
      <c r="CG27" s="1332"/>
      <c r="CH27" s="1332"/>
      <c r="CI27" s="1332"/>
      <c r="CJ27" s="1332"/>
    </row>
    <row r="28" spans="1:88" ht="17.25" customHeight="1" thickBot="1">
      <c r="A28" s="55"/>
      <c r="B28" s="61"/>
      <c r="C28" s="2456"/>
      <c r="D28" s="2457"/>
      <c r="E28" s="2457"/>
      <c r="F28" s="2457"/>
      <c r="G28" s="2458"/>
      <c r="H28" s="2462"/>
      <c r="I28" s="2463"/>
      <c r="J28" s="2464"/>
      <c r="K28" s="2470"/>
      <c r="L28" s="2471"/>
      <c r="M28" s="2472"/>
      <c r="N28" s="2471"/>
      <c r="O28" s="2472"/>
      <c r="P28" s="2471"/>
      <c r="Q28" s="2472"/>
      <c r="R28" s="2471"/>
      <c r="S28" s="2472"/>
      <c r="T28" s="2471"/>
      <c r="U28" s="2472"/>
      <c r="V28" s="2471"/>
      <c r="W28" s="2473"/>
      <c r="X28" s="2474"/>
      <c r="Y28" s="2504"/>
      <c r="Z28" s="2505"/>
      <c r="AA28" s="2506"/>
      <c r="AB28" s="2484"/>
      <c r="AC28" s="2485"/>
      <c r="AD28" s="2486"/>
      <c r="AE28" s="2475">
        <v>2</v>
      </c>
      <c r="AF28" s="2476"/>
      <c r="AG28" s="2475">
        <v>0.4</v>
      </c>
      <c r="AH28" s="2477"/>
      <c r="AI28" s="2478" t="s">
        <v>576</v>
      </c>
      <c r="AJ28" s="2479"/>
      <c r="AK28" s="2479"/>
      <c r="AL28" s="2479"/>
      <c r="AM28" s="2479"/>
      <c r="AN28" s="2479"/>
      <c r="AO28" s="2479"/>
      <c r="AP28" s="2479"/>
      <c r="AQ28" s="2480"/>
      <c r="AR28" s="64"/>
      <c r="AT28" s="2546">
        <f>COUNTA(AX29:AZ33)</f>
        <v>0</v>
      </c>
      <c r="AU28" s="2547"/>
      <c r="AV28" s="2547"/>
      <c r="AW28" s="2547"/>
      <c r="AX28" s="2548">
        <f>SUM(AX29:AZ42)</f>
        <v>0</v>
      </c>
      <c r="AY28" s="2548"/>
      <c r="AZ28" s="2549"/>
      <c r="BA28" s="1287" t="s">
        <v>324</v>
      </c>
      <c r="BB28" s="1288"/>
      <c r="BC28" s="1289"/>
      <c r="BD28" s="1272"/>
      <c r="BE28" s="1273"/>
      <c r="BF28" s="2546">
        <f>COUNTA(BJ29:BL42)</f>
        <v>3</v>
      </c>
      <c r="BG28" s="2547"/>
      <c r="BH28" s="2547"/>
      <c r="BI28" s="2547"/>
      <c r="BJ28" s="2548">
        <f>SUM(BJ29:BL42)</f>
        <v>407</v>
      </c>
      <c r="BK28" s="2548"/>
      <c r="BL28" s="2549"/>
      <c r="BM28" s="1287" t="s">
        <v>324</v>
      </c>
      <c r="BN28" s="1288"/>
      <c r="BO28" s="1289"/>
      <c r="BX28" s="1333" t="s">
        <v>167</v>
      </c>
      <c r="BY28" s="1333"/>
      <c r="BZ28" s="1333" t="s">
        <v>168</v>
      </c>
      <c r="CA28" s="1333" t="s">
        <v>1602</v>
      </c>
      <c r="CB28" s="1333" t="s">
        <v>169</v>
      </c>
      <c r="CC28" s="1333"/>
      <c r="CD28" s="1333" t="s">
        <v>170</v>
      </c>
      <c r="CE28" s="1333"/>
      <c r="CF28" s="1333" t="s">
        <v>171</v>
      </c>
      <c r="CG28" s="1333" t="s">
        <v>1603</v>
      </c>
      <c r="CH28" s="1333" t="s">
        <v>172</v>
      </c>
      <c r="CI28" s="1332" t="s">
        <v>1591</v>
      </c>
      <c r="CJ28" s="1332" t="s">
        <v>145</v>
      </c>
    </row>
    <row r="29" spans="1:88" ht="17.25" customHeight="1" thickTop="1">
      <c r="A29" s="55"/>
      <c r="B29" s="608"/>
      <c r="C29" s="2564"/>
      <c r="D29" s="2175"/>
      <c r="E29" s="2175"/>
      <c r="F29" s="2175"/>
      <c r="G29" s="2565"/>
      <c r="H29" s="2566"/>
      <c r="I29" s="2567"/>
      <c r="J29" s="2568"/>
      <c r="K29" s="2531">
        <v>0</v>
      </c>
      <c r="L29" s="2512"/>
      <c r="M29" s="2511">
        <v>0</v>
      </c>
      <c r="N29" s="2512"/>
      <c r="O29" s="2511">
        <v>0</v>
      </c>
      <c r="P29" s="2512"/>
      <c r="Q29" s="2511">
        <v>0</v>
      </c>
      <c r="R29" s="2512"/>
      <c r="S29" s="2511">
        <v>0</v>
      </c>
      <c r="T29" s="2512"/>
      <c r="U29" s="2511">
        <v>0</v>
      </c>
      <c r="V29" s="2512"/>
      <c r="W29" s="2513">
        <f>SUM(K29:V29)</f>
        <v>0</v>
      </c>
      <c r="X29" s="2514"/>
      <c r="Y29" s="2515">
        <f>CJ29</f>
        <v>0</v>
      </c>
      <c r="Z29" s="2516"/>
      <c r="AA29" s="2517"/>
      <c r="AB29" s="2521" t="str">
        <f>IF(AE30+AG30=0,"",AE30+AG30)</f>
        <v/>
      </c>
      <c r="AC29" s="2522"/>
      <c r="AD29" s="2522"/>
      <c r="AE29" s="2525"/>
      <c r="AF29" s="2526"/>
      <c r="AG29" s="2569"/>
      <c r="AH29" s="2570"/>
      <c r="AI29" s="611" t="s">
        <v>110</v>
      </c>
      <c r="AJ29" s="2571"/>
      <c r="AK29" s="2571"/>
      <c r="AL29" s="2571"/>
      <c r="AM29" s="2571"/>
      <c r="AN29" s="2571"/>
      <c r="AO29" s="2571"/>
      <c r="AP29" s="2571"/>
      <c r="AQ29" s="2572"/>
      <c r="AR29" s="64"/>
      <c r="AT29" s="1751">
        <v>1</v>
      </c>
      <c r="AU29" s="1752"/>
      <c r="AV29" s="1752"/>
      <c r="AW29" s="1753"/>
      <c r="AX29" s="2044"/>
      <c r="AY29" s="2045"/>
      <c r="AZ29" s="2045"/>
      <c r="BA29" s="101" t="s">
        <v>324</v>
      </c>
      <c r="BB29" s="140"/>
      <c r="BC29" s="1291"/>
      <c r="BD29" s="1272"/>
      <c r="BE29" s="1273"/>
      <c r="BF29" s="1751">
        <v>1</v>
      </c>
      <c r="BG29" s="1752"/>
      <c r="BH29" s="1752"/>
      <c r="BI29" s="1753"/>
      <c r="BJ29" s="2046">
        <v>163</v>
      </c>
      <c r="BK29" s="2047"/>
      <c r="BL29" s="2047"/>
      <c r="BM29" s="101" t="s">
        <v>324</v>
      </c>
      <c r="BN29" s="140"/>
      <c r="BO29" s="1291"/>
      <c r="BX29" s="1334">
        <f>IF($BX$18=TRUE,ROUNDDOWN((K30-K29)/3,1),ROUNDDOWN(K30/3,1))</f>
        <v>0</v>
      </c>
      <c r="BY29" s="1334"/>
      <c r="BZ29" s="1334">
        <f>IF(AND($BX$18=TRUE,$BX$19=TRUE),ROUNDDOWN((M30-M29)/5,1),IF(AND($BX$18=FALSE,$BX$19=TRUE),ROUNDDOWN(M30/5,1),0))</f>
        <v>0</v>
      </c>
      <c r="CA29" s="1334">
        <f>IF(AND($BX$18=TRUE,$BX$19=FALSE),ROUNDDOWN((M30-M29+O30-O29)/6,1),IF(AND($BX$18=FALSE,$BX$19=FALSE),ROUNDDOWN((M30+O30)/6,1),0))</f>
        <v>0</v>
      </c>
      <c r="CB29" s="1334">
        <f>IF(AND($BX$18=TRUE,$BX$19=TRUE),ROUNDDOWN((O30-O29)/6,1),IF(AND($BX$18=FALSE,$BX$19=TRUE),ROUNDDOWN((O30)/6,1),0))</f>
        <v>0</v>
      </c>
      <c r="CC29" s="1334"/>
      <c r="CD29" s="1334">
        <f>IF($BX$18=TRUE,ROUNDDOWN((Q30-Q29)/15,1),ROUNDDOWN(Q30/15,1))</f>
        <v>0</v>
      </c>
      <c r="CE29" s="1334"/>
      <c r="CF29" s="1334"/>
      <c r="CG29" s="1334">
        <f>IF($BX$18=TRUE,ROUNDDOWN((S30-S29+U30-U29)/25,1),ROUNDDOWN((S30+U30)/25,1))</f>
        <v>0</v>
      </c>
      <c r="CH29" s="1334"/>
      <c r="CI29" s="1334">
        <f>IF($BX$18=TRUE,ROUNDDOWN((K29+M29+O29+Q29+S29+U29)/2,1),0)</f>
        <v>0</v>
      </c>
      <c r="CJ29" s="1332">
        <f>SUM(BX29:CI29)</f>
        <v>0</v>
      </c>
    </row>
    <row r="30" spans="1:88" ht="17.25" customHeight="1">
      <c r="A30" s="55"/>
      <c r="B30" s="61"/>
      <c r="C30" s="2258"/>
      <c r="D30" s="1872"/>
      <c r="E30" s="1872"/>
      <c r="F30" s="1872"/>
      <c r="G30" s="2304"/>
      <c r="H30" s="2556"/>
      <c r="I30" s="2557"/>
      <c r="J30" s="2558"/>
      <c r="K30" s="2508"/>
      <c r="L30" s="2509"/>
      <c r="M30" s="2510"/>
      <c r="N30" s="2509"/>
      <c r="O30" s="2510"/>
      <c r="P30" s="2509"/>
      <c r="Q30" s="2510"/>
      <c r="R30" s="2509"/>
      <c r="S30" s="2510"/>
      <c r="T30" s="2509"/>
      <c r="U30" s="2510"/>
      <c r="V30" s="2509"/>
      <c r="W30" s="2527">
        <f>SUM(K30:V30)</f>
        <v>0</v>
      </c>
      <c r="X30" s="2528"/>
      <c r="Y30" s="2518"/>
      <c r="Z30" s="2519"/>
      <c r="AA30" s="2520"/>
      <c r="AB30" s="2523"/>
      <c r="AC30" s="2524"/>
      <c r="AD30" s="2524"/>
      <c r="AE30" s="2529">
        <v>0</v>
      </c>
      <c r="AF30" s="2530"/>
      <c r="AG30" s="2529">
        <v>0</v>
      </c>
      <c r="AH30" s="2532"/>
      <c r="AI30" s="612" t="s">
        <v>111</v>
      </c>
      <c r="AJ30" s="2390"/>
      <c r="AK30" s="2390"/>
      <c r="AL30" s="2390"/>
      <c r="AM30" s="2390"/>
      <c r="AN30" s="2390"/>
      <c r="AO30" s="2390"/>
      <c r="AP30" s="2390"/>
      <c r="AQ30" s="2533"/>
      <c r="AR30" s="64"/>
      <c r="AT30" s="1751">
        <v>2</v>
      </c>
      <c r="AU30" s="1752"/>
      <c r="AV30" s="1752"/>
      <c r="AW30" s="1753"/>
      <c r="AX30" s="2044"/>
      <c r="AY30" s="2045"/>
      <c r="AZ30" s="2045"/>
      <c r="BA30" s="101" t="s">
        <v>324</v>
      </c>
      <c r="BB30" s="1292"/>
      <c r="BC30" s="1293"/>
      <c r="BD30" s="1272"/>
      <c r="BE30" s="1273"/>
      <c r="BF30" s="1751">
        <v>2</v>
      </c>
      <c r="BG30" s="1752"/>
      <c r="BH30" s="1752"/>
      <c r="BI30" s="1753"/>
      <c r="BJ30" s="2046">
        <v>152</v>
      </c>
      <c r="BK30" s="2047"/>
      <c r="BL30" s="2047"/>
      <c r="BM30" s="101" t="s">
        <v>324</v>
      </c>
      <c r="BN30" s="1292"/>
      <c r="BO30" s="1293"/>
      <c r="BX30" s="1334"/>
      <c r="BY30" s="1334"/>
      <c r="BZ30" s="1334"/>
      <c r="CA30" s="1334"/>
      <c r="CB30" s="1334"/>
      <c r="CC30" s="1334"/>
      <c r="CD30" s="1334"/>
      <c r="CE30" s="1334"/>
      <c r="CF30" s="1334"/>
      <c r="CG30" s="1334"/>
      <c r="CH30" s="1334"/>
      <c r="CI30" s="1334"/>
      <c r="CJ30" s="1332"/>
    </row>
    <row r="31" spans="1:88" ht="17.25" customHeight="1">
      <c r="A31" s="55"/>
      <c r="B31" s="608"/>
      <c r="C31" s="2550"/>
      <c r="D31" s="2551"/>
      <c r="E31" s="2551"/>
      <c r="F31" s="2551"/>
      <c r="G31" s="2552"/>
      <c r="H31" s="2553"/>
      <c r="I31" s="2554"/>
      <c r="J31" s="2555"/>
      <c r="K31" s="2559">
        <v>0</v>
      </c>
      <c r="L31" s="2560"/>
      <c r="M31" s="2561">
        <v>0</v>
      </c>
      <c r="N31" s="2560"/>
      <c r="O31" s="2561">
        <v>0</v>
      </c>
      <c r="P31" s="2560"/>
      <c r="Q31" s="2561">
        <v>0</v>
      </c>
      <c r="R31" s="2560"/>
      <c r="S31" s="2561">
        <v>0</v>
      </c>
      <c r="T31" s="2560"/>
      <c r="U31" s="2561">
        <v>0</v>
      </c>
      <c r="V31" s="2560"/>
      <c r="W31" s="2535">
        <f>SUM(K31:V31)</f>
        <v>0</v>
      </c>
      <c r="X31" s="2536"/>
      <c r="Y31" s="2518">
        <f>CJ31</f>
        <v>0</v>
      </c>
      <c r="Z31" s="2519"/>
      <c r="AA31" s="2520"/>
      <c r="AB31" s="2537" t="str">
        <f>IF(AE32+AG32=0,"",AE32+AG32)</f>
        <v/>
      </c>
      <c r="AC31" s="2538"/>
      <c r="AD31" s="2539"/>
      <c r="AE31" s="2540"/>
      <c r="AF31" s="2541"/>
      <c r="AG31" s="2540"/>
      <c r="AH31" s="2542"/>
      <c r="AI31" s="613" t="s">
        <v>110</v>
      </c>
      <c r="AJ31" s="2382"/>
      <c r="AK31" s="2382"/>
      <c r="AL31" s="2382"/>
      <c r="AM31" s="2382"/>
      <c r="AN31" s="2382"/>
      <c r="AO31" s="2382"/>
      <c r="AP31" s="2382"/>
      <c r="AQ31" s="2543"/>
      <c r="AR31" s="64"/>
      <c r="AT31" s="1751">
        <v>3</v>
      </c>
      <c r="AU31" s="1752"/>
      <c r="AV31" s="1752"/>
      <c r="AW31" s="1753"/>
      <c r="AX31" s="2044"/>
      <c r="AY31" s="2045"/>
      <c r="AZ31" s="2045"/>
      <c r="BA31" s="101" t="s">
        <v>324</v>
      </c>
      <c r="BB31" s="1292"/>
      <c r="BC31" s="1293"/>
      <c r="BD31" s="1272"/>
      <c r="BE31" s="1273"/>
      <c r="BF31" s="1751">
        <v>3</v>
      </c>
      <c r="BG31" s="1752"/>
      <c r="BH31" s="1752"/>
      <c r="BI31" s="1753"/>
      <c r="BJ31" s="2046">
        <v>92</v>
      </c>
      <c r="BK31" s="2047"/>
      <c r="BL31" s="2047"/>
      <c r="BM31" s="101" t="s">
        <v>324</v>
      </c>
      <c r="BN31" s="1292"/>
      <c r="BO31" s="1293"/>
      <c r="BX31" s="1334">
        <f t="shared" ref="BX31:BX41" si="0">IF($BX$18=TRUE,ROUNDDOWN((K32-K31)/3,1),ROUNDDOWN(K32/3,1))</f>
        <v>0</v>
      </c>
      <c r="BY31" s="1334"/>
      <c r="BZ31" s="1334">
        <f>IF(AND($BX$18=TRUE,$BX$19=TRUE),ROUNDDOWN((M32-M31)/5,1),IF(AND($BX$18=FALSE,$BX$19=TRUE),ROUNDDOWN(M32/5,1),0))</f>
        <v>0</v>
      </c>
      <c r="CA31" s="1334">
        <f>IF(AND($BX$18=TRUE,$BX$19=FALSE),ROUNDDOWN((M32-M31+O32-O31)/6,1),IF(AND($BX$18=FALSE,$BX$19=FALSE),ROUNDDOWN((M32+O32)/6,1),0))</f>
        <v>0</v>
      </c>
      <c r="CB31" s="1334">
        <f t="shared" ref="CB31:CB41" si="1">IF(AND($BX$18=TRUE,$BX$19=TRUE),ROUNDDOWN((O32-O31)/6,1),IF(AND($BX$18=FALSE,$BX$19=TRUE),ROUNDDOWN((O32)/6,1),0))</f>
        <v>0</v>
      </c>
      <c r="CC31" s="1334"/>
      <c r="CD31" s="1334">
        <f t="shared" ref="CD31:CD41" si="2">IF($BX$18=TRUE,ROUNDDOWN((Q32-Q31)/15,1),ROUNDDOWN(Q32/15,1))</f>
        <v>0</v>
      </c>
      <c r="CE31" s="1334"/>
      <c r="CF31" s="1334"/>
      <c r="CG31" s="1334">
        <f t="shared" ref="CG31:CG41" si="3">IF($BX$18=TRUE,ROUNDDOWN((S32-S31+U32-U31)/25,1),ROUNDDOWN((S32+U32)/25,1))</f>
        <v>0</v>
      </c>
      <c r="CH31" s="1334"/>
      <c r="CI31" s="1334">
        <f t="shared" ref="CI31:CI41" si="4">IF($BX$18=TRUE,ROUNDDOWN((K31+M31+O31+Q31+S31+U31)/2,1),0)</f>
        <v>0</v>
      </c>
      <c r="CJ31" s="1332">
        <f t="shared" ref="CJ31:CJ41" si="5">SUM(BX31:CI31)</f>
        <v>0</v>
      </c>
    </row>
    <row r="32" spans="1:88" ht="17.25" customHeight="1">
      <c r="A32" s="55"/>
      <c r="B32" s="61"/>
      <c r="C32" s="2258"/>
      <c r="D32" s="1872"/>
      <c r="E32" s="1872"/>
      <c r="F32" s="1872"/>
      <c r="G32" s="2304"/>
      <c r="H32" s="2556"/>
      <c r="I32" s="2557"/>
      <c r="J32" s="2558"/>
      <c r="K32" s="2508"/>
      <c r="L32" s="2509"/>
      <c r="M32" s="2510"/>
      <c r="N32" s="2509"/>
      <c r="O32" s="2510"/>
      <c r="P32" s="2509"/>
      <c r="Q32" s="2510"/>
      <c r="R32" s="2509"/>
      <c r="S32" s="2510"/>
      <c r="T32" s="2509"/>
      <c r="U32" s="2510"/>
      <c r="V32" s="2509"/>
      <c r="W32" s="2544">
        <f>SUM(K32:V32)</f>
        <v>0</v>
      </c>
      <c r="X32" s="2545"/>
      <c r="Y32" s="2518"/>
      <c r="Z32" s="2519"/>
      <c r="AA32" s="2520"/>
      <c r="AB32" s="2537"/>
      <c r="AC32" s="2538"/>
      <c r="AD32" s="2539"/>
      <c r="AE32" s="2529">
        <v>0</v>
      </c>
      <c r="AF32" s="2530"/>
      <c r="AG32" s="2529">
        <v>0</v>
      </c>
      <c r="AH32" s="2532"/>
      <c r="AI32" s="612" t="s">
        <v>111</v>
      </c>
      <c r="AJ32" s="2390"/>
      <c r="AK32" s="2390"/>
      <c r="AL32" s="2390"/>
      <c r="AM32" s="2390"/>
      <c r="AN32" s="2390"/>
      <c r="AO32" s="2390"/>
      <c r="AP32" s="2390"/>
      <c r="AQ32" s="2533"/>
      <c r="AR32" s="64"/>
      <c r="AT32" s="1751">
        <v>5</v>
      </c>
      <c r="AU32" s="1752"/>
      <c r="AV32" s="1752"/>
      <c r="AW32" s="1753"/>
      <c r="AX32" s="2044"/>
      <c r="AY32" s="2045"/>
      <c r="AZ32" s="2045"/>
      <c r="BA32" s="101" t="s">
        <v>324</v>
      </c>
      <c r="BB32" s="1292"/>
      <c r="BC32" s="1293"/>
      <c r="BD32" s="1272"/>
      <c r="BE32" s="1273"/>
      <c r="BF32" s="1751">
        <v>5</v>
      </c>
      <c r="BG32" s="1752"/>
      <c r="BH32" s="1752"/>
      <c r="BI32" s="1753"/>
      <c r="BJ32" s="2046"/>
      <c r="BK32" s="2047"/>
      <c r="BL32" s="2047"/>
      <c r="BM32" s="101" t="s">
        <v>324</v>
      </c>
      <c r="BN32" s="1292"/>
      <c r="BO32" s="1293"/>
      <c r="BX32" s="1334"/>
      <c r="BY32" s="1334"/>
      <c r="BZ32" s="1334"/>
      <c r="CA32" s="1334"/>
      <c r="CB32" s="1334"/>
      <c r="CC32" s="1334"/>
      <c r="CD32" s="1334"/>
      <c r="CE32" s="1334"/>
      <c r="CF32" s="1334"/>
      <c r="CG32" s="1334"/>
      <c r="CH32" s="1334"/>
      <c r="CI32" s="1334"/>
      <c r="CJ32" s="1332"/>
    </row>
    <row r="33" spans="1:88" ht="17.25" customHeight="1">
      <c r="A33" s="55"/>
      <c r="B33" s="608"/>
      <c r="C33" s="2550"/>
      <c r="D33" s="2551"/>
      <c r="E33" s="2551"/>
      <c r="F33" s="2551"/>
      <c r="G33" s="2552"/>
      <c r="H33" s="2553"/>
      <c r="I33" s="2554"/>
      <c r="J33" s="2555"/>
      <c r="K33" s="2559">
        <v>0</v>
      </c>
      <c r="L33" s="2560"/>
      <c r="M33" s="2561">
        <v>0</v>
      </c>
      <c r="N33" s="2560"/>
      <c r="O33" s="2561">
        <v>0</v>
      </c>
      <c r="P33" s="2560"/>
      <c r="Q33" s="2561">
        <v>0</v>
      </c>
      <c r="R33" s="2560"/>
      <c r="S33" s="2561">
        <v>0</v>
      </c>
      <c r="T33" s="2560"/>
      <c r="U33" s="2561">
        <v>0</v>
      </c>
      <c r="V33" s="2560"/>
      <c r="W33" s="2535">
        <f>SUM(K33:V33)</f>
        <v>0</v>
      </c>
      <c r="X33" s="2536"/>
      <c r="Y33" s="2518">
        <f>CJ33</f>
        <v>0</v>
      </c>
      <c r="Z33" s="2519"/>
      <c r="AA33" s="2520"/>
      <c r="AB33" s="2537" t="str">
        <f>IF(AE34+AG34=0,"",AE34+AG34)</f>
        <v/>
      </c>
      <c r="AC33" s="2538"/>
      <c r="AD33" s="2539"/>
      <c r="AE33" s="2540"/>
      <c r="AF33" s="2541"/>
      <c r="AG33" s="2540"/>
      <c r="AH33" s="2542"/>
      <c r="AI33" s="613" t="s">
        <v>110</v>
      </c>
      <c r="AJ33" s="2382"/>
      <c r="AK33" s="2382"/>
      <c r="AL33" s="2382"/>
      <c r="AM33" s="2382"/>
      <c r="AN33" s="2382"/>
      <c r="AO33" s="2382"/>
      <c r="AP33" s="2382"/>
      <c r="AQ33" s="2543"/>
      <c r="AR33" s="64"/>
      <c r="AT33" s="1751">
        <v>6</v>
      </c>
      <c r="AU33" s="1752"/>
      <c r="AV33" s="1752"/>
      <c r="AW33" s="1753"/>
      <c r="AX33" s="2044"/>
      <c r="AY33" s="2045"/>
      <c r="AZ33" s="2045"/>
      <c r="BA33" s="101" t="s">
        <v>324</v>
      </c>
      <c r="BB33" s="140"/>
      <c r="BC33" s="1291"/>
      <c r="BD33" s="1295"/>
      <c r="BE33" s="1296"/>
      <c r="BF33" s="1751">
        <v>6</v>
      </c>
      <c r="BG33" s="1752"/>
      <c r="BH33" s="1752"/>
      <c r="BI33" s="1753"/>
      <c r="BJ33" s="2046"/>
      <c r="BK33" s="2047"/>
      <c r="BL33" s="2047"/>
      <c r="BM33" s="101" t="s">
        <v>324</v>
      </c>
      <c r="BN33" s="140"/>
      <c r="BO33" s="1291"/>
      <c r="BX33" s="1334">
        <f t="shared" si="0"/>
        <v>0</v>
      </c>
      <c r="BY33" s="1334"/>
      <c r="BZ33" s="1334">
        <f t="shared" ref="BZ33:BZ41" si="6">IF(AND($BX$18=TRUE,$BX$19=TRUE),ROUNDDOWN((M34-M33)/5,1),IF(AND($BX$18=FALSE,$BX$19=TRUE),ROUNDDOWN(M34/5,1),0))</f>
        <v>0</v>
      </c>
      <c r="CA33" s="1334">
        <f t="shared" ref="CA33:CA41" si="7">IF(AND($BX$18=TRUE,$BX$19=FALSE),ROUNDDOWN((M34-M33+O34-O33)/6,1),IF(AND($BX$18=FALSE,$BX$19=FALSE),ROUNDDOWN((M34+O34)/6,1),0))</f>
        <v>0</v>
      </c>
      <c r="CB33" s="1334">
        <f t="shared" si="1"/>
        <v>0</v>
      </c>
      <c r="CC33" s="1334"/>
      <c r="CD33" s="1334">
        <f t="shared" si="2"/>
        <v>0</v>
      </c>
      <c r="CE33" s="1334"/>
      <c r="CF33" s="1334"/>
      <c r="CG33" s="1334">
        <f t="shared" si="3"/>
        <v>0</v>
      </c>
      <c r="CH33" s="1334"/>
      <c r="CI33" s="1334">
        <f t="shared" si="4"/>
        <v>0</v>
      </c>
      <c r="CJ33" s="1332">
        <f t="shared" si="5"/>
        <v>0</v>
      </c>
    </row>
    <row r="34" spans="1:88" ht="17.25" customHeight="1">
      <c r="A34" s="55"/>
      <c r="B34" s="61"/>
      <c r="C34" s="2258"/>
      <c r="D34" s="1872"/>
      <c r="E34" s="1872"/>
      <c r="F34" s="1872"/>
      <c r="G34" s="2304"/>
      <c r="H34" s="2556"/>
      <c r="I34" s="2557"/>
      <c r="J34" s="2558"/>
      <c r="K34" s="2508"/>
      <c r="L34" s="2509"/>
      <c r="M34" s="2510"/>
      <c r="N34" s="2509"/>
      <c r="O34" s="2562"/>
      <c r="P34" s="2563"/>
      <c r="Q34" s="2562"/>
      <c r="R34" s="2563"/>
      <c r="S34" s="2562"/>
      <c r="T34" s="2563"/>
      <c r="U34" s="2562"/>
      <c r="V34" s="2563"/>
      <c r="W34" s="2544">
        <f t="shared" ref="W34:W43" si="8">SUM(K34:V34)</f>
        <v>0</v>
      </c>
      <c r="X34" s="2545"/>
      <c r="Y34" s="2518"/>
      <c r="Z34" s="2519"/>
      <c r="AA34" s="2520"/>
      <c r="AB34" s="2537"/>
      <c r="AC34" s="2538"/>
      <c r="AD34" s="2539"/>
      <c r="AE34" s="2529">
        <v>0</v>
      </c>
      <c r="AF34" s="2530"/>
      <c r="AG34" s="2529">
        <v>0</v>
      </c>
      <c r="AH34" s="2532"/>
      <c r="AI34" s="612" t="s">
        <v>111</v>
      </c>
      <c r="AJ34" s="2390"/>
      <c r="AK34" s="2390"/>
      <c r="AL34" s="2390"/>
      <c r="AM34" s="2390"/>
      <c r="AN34" s="2390"/>
      <c r="AO34" s="2390"/>
      <c r="AP34" s="2390"/>
      <c r="AQ34" s="2533"/>
      <c r="AR34" s="64"/>
      <c r="AT34" s="1751">
        <v>7</v>
      </c>
      <c r="AU34" s="1752"/>
      <c r="AV34" s="1752"/>
      <c r="AW34" s="1753"/>
      <c r="AX34" s="2044"/>
      <c r="AY34" s="2045"/>
      <c r="AZ34" s="2045"/>
      <c r="BA34" s="101" t="s">
        <v>324</v>
      </c>
      <c r="BB34" s="1292"/>
      <c r="BC34" s="1293"/>
      <c r="BD34" s="1272"/>
      <c r="BE34" s="1273"/>
      <c r="BF34" s="1751">
        <v>7</v>
      </c>
      <c r="BG34" s="1752"/>
      <c r="BH34" s="1752"/>
      <c r="BI34" s="1753"/>
      <c r="BJ34" s="2046"/>
      <c r="BK34" s="2047"/>
      <c r="BL34" s="2047"/>
      <c r="BM34" s="101" t="s">
        <v>324</v>
      </c>
      <c r="BN34" s="1292"/>
      <c r="BO34" s="1293"/>
      <c r="BX34" s="1334"/>
      <c r="BY34" s="1334"/>
      <c r="BZ34" s="1334"/>
      <c r="CA34" s="1334"/>
      <c r="CB34" s="1334"/>
      <c r="CC34" s="1334"/>
      <c r="CD34" s="1334"/>
      <c r="CE34" s="1334"/>
      <c r="CF34" s="1334"/>
      <c r="CG34" s="1334"/>
      <c r="CH34" s="1334"/>
      <c r="CI34" s="1334"/>
      <c r="CJ34" s="1332"/>
    </row>
    <row r="35" spans="1:88" ht="17.25" customHeight="1">
      <c r="A35" s="55"/>
      <c r="B35" s="608"/>
      <c r="C35" s="2573"/>
      <c r="D35" s="2574"/>
      <c r="E35" s="2574"/>
      <c r="F35" s="2574"/>
      <c r="G35" s="2575"/>
      <c r="H35" s="2553"/>
      <c r="I35" s="2554"/>
      <c r="J35" s="2555"/>
      <c r="K35" s="2559">
        <v>0</v>
      </c>
      <c r="L35" s="2560"/>
      <c r="M35" s="2561">
        <v>0</v>
      </c>
      <c r="N35" s="2560"/>
      <c r="O35" s="2561">
        <v>0</v>
      </c>
      <c r="P35" s="2560"/>
      <c r="Q35" s="2561">
        <v>0</v>
      </c>
      <c r="R35" s="2560"/>
      <c r="S35" s="2561">
        <v>0</v>
      </c>
      <c r="T35" s="2560"/>
      <c r="U35" s="2561">
        <v>0</v>
      </c>
      <c r="V35" s="2560"/>
      <c r="W35" s="2535">
        <f t="shared" si="8"/>
        <v>0</v>
      </c>
      <c r="X35" s="2536"/>
      <c r="Y35" s="2518">
        <f t="shared" ref="Y35" si="9">CJ35</f>
        <v>0</v>
      </c>
      <c r="Z35" s="2519"/>
      <c r="AA35" s="2520"/>
      <c r="AB35" s="2537" t="str">
        <f>IF(AE36+AG36=0,"",AE36+AG36)</f>
        <v/>
      </c>
      <c r="AC35" s="2538"/>
      <c r="AD35" s="2539"/>
      <c r="AE35" s="2540"/>
      <c r="AF35" s="2541"/>
      <c r="AG35" s="2540"/>
      <c r="AH35" s="2542"/>
      <c r="AI35" s="613" t="s">
        <v>110</v>
      </c>
      <c r="AJ35" s="2382"/>
      <c r="AK35" s="2382"/>
      <c r="AL35" s="2382"/>
      <c r="AM35" s="2382"/>
      <c r="AN35" s="2382"/>
      <c r="AO35" s="2382"/>
      <c r="AP35" s="2382"/>
      <c r="AQ35" s="2543"/>
      <c r="AR35" s="64"/>
      <c r="AT35" s="1751">
        <v>8</v>
      </c>
      <c r="AU35" s="1752"/>
      <c r="AV35" s="1752"/>
      <c r="AW35" s="1753"/>
      <c r="AX35" s="2044"/>
      <c r="AY35" s="2045"/>
      <c r="AZ35" s="2045"/>
      <c r="BA35" s="101" t="s">
        <v>324</v>
      </c>
      <c r="BB35" s="1292"/>
      <c r="BC35" s="1293"/>
      <c r="BD35" s="1297"/>
      <c r="BE35" s="1298"/>
      <c r="BF35" s="1751">
        <v>8</v>
      </c>
      <c r="BG35" s="1752"/>
      <c r="BH35" s="1752"/>
      <c r="BI35" s="1753"/>
      <c r="BJ35" s="2046"/>
      <c r="BK35" s="2047"/>
      <c r="BL35" s="2047"/>
      <c r="BM35" s="101" t="s">
        <v>324</v>
      </c>
      <c r="BN35" s="1292"/>
      <c r="BO35" s="1293"/>
      <c r="BX35" s="1334">
        <f t="shared" si="0"/>
        <v>0</v>
      </c>
      <c r="BY35" s="1334"/>
      <c r="BZ35" s="1334">
        <f t="shared" si="6"/>
        <v>0</v>
      </c>
      <c r="CA35" s="1334">
        <f t="shared" si="7"/>
        <v>0</v>
      </c>
      <c r="CB35" s="1334">
        <f t="shared" si="1"/>
        <v>0</v>
      </c>
      <c r="CC35" s="1334"/>
      <c r="CD35" s="1334">
        <f t="shared" si="2"/>
        <v>0</v>
      </c>
      <c r="CE35" s="1334"/>
      <c r="CF35" s="1334"/>
      <c r="CG35" s="1334">
        <f t="shared" si="3"/>
        <v>0</v>
      </c>
      <c r="CH35" s="1334"/>
      <c r="CI35" s="1334">
        <f t="shared" si="4"/>
        <v>0</v>
      </c>
      <c r="CJ35" s="1332">
        <f t="shared" si="5"/>
        <v>0</v>
      </c>
    </row>
    <row r="36" spans="1:88" ht="17.25" customHeight="1">
      <c r="A36" s="55"/>
      <c r="B36" s="61"/>
      <c r="C36" s="2576"/>
      <c r="D36" s="2577"/>
      <c r="E36" s="2577"/>
      <c r="F36" s="2577"/>
      <c r="G36" s="2578"/>
      <c r="H36" s="2556"/>
      <c r="I36" s="2557"/>
      <c r="J36" s="2558"/>
      <c r="K36" s="2579"/>
      <c r="L36" s="2563"/>
      <c r="M36" s="2562"/>
      <c r="N36" s="2563"/>
      <c r="O36" s="2562"/>
      <c r="P36" s="2563"/>
      <c r="Q36" s="2562"/>
      <c r="R36" s="2563"/>
      <c r="S36" s="2562"/>
      <c r="T36" s="2563"/>
      <c r="U36" s="2562"/>
      <c r="V36" s="2563"/>
      <c r="W36" s="2544">
        <f t="shared" si="8"/>
        <v>0</v>
      </c>
      <c r="X36" s="2545"/>
      <c r="Y36" s="2518"/>
      <c r="Z36" s="2519"/>
      <c r="AA36" s="2520"/>
      <c r="AB36" s="2537"/>
      <c r="AC36" s="2538"/>
      <c r="AD36" s="2539"/>
      <c r="AE36" s="2529">
        <v>0</v>
      </c>
      <c r="AF36" s="2530"/>
      <c r="AG36" s="2529">
        <v>0</v>
      </c>
      <c r="AH36" s="2532"/>
      <c r="AI36" s="612" t="s">
        <v>111</v>
      </c>
      <c r="AJ36" s="2390"/>
      <c r="AK36" s="2390"/>
      <c r="AL36" s="2390"/>
      <c r="AM36" s="2390"/>
      <c r="AN36" s="2390"/>
      <c r="AO36" s="2390"/>
      <c r="AP36" s="2390"/>
      <c r="AQ36" s="2533"/>
      <c r="AR36" s="64"/>
      <c r="AT36" s="1751">
        <v>9</v>
      </c>
      <c r="AU36" s="1752"/>
      <c r="AV36" s="1752"/>
      <c r="AW36" s="1753"/>
      <c r="AX36" s="2044"/>
      <c r="AY36" s="2045"/>
      <c r="AZ36" s="2045"/>
      <c r="BA36" s="101" t="s">
        <v>324</v>
      </c>
      <c r="BB36" s="1292"/>
      <c r="BC36" s="1293"/>
      <c r="BD36" s="1297"/>
      <c r="BE36" s="1298"/>
      <c r="BF36" s="1751">
        <v>9</v>
      </c>
      <c r="BG36" s="1752"/>
      <c r="BH36" s="1752"/>
      <c r="BI36" s="1753"/>
      <c r="BJ36" s="2046"/>
      <c r="BK36" s="2047"/>
      <c r="BL36" s="2047"/>
      <c r="BM36" s="101" t="s">
        <v>324</v>
      </c>
      <c r="BN36" s="1292"/>
      <c r="BO36" s="1293"/>
      <c r="BX36" s="1334"/>
      <c r="BY36" s="1334"/>
      <c r="BZ36" s="1334"/>
      <c r="CA36" s="1334"/>
      <c r="CB36" s="1334"/>
      <c r="CC36" s="1334"/>
      <c r="CD36" s="1334"/>
      <c r="CE36" s="1334"/>
      <c r="CF36" s="1334"/>
      <c r="CG36" s="1334"/>
      <c r="CH36" s="1334"/>
      <c r="CI36" s="1334"/>
      <c r="CJ36" s="1332"/>
    </row>
    <row r="37" spans="1:88" ht="17.25" customHeight="1">
      <c r="A37" s="55"/>
      <c r="B37" s="608"/>
      <c r="C37" s="2550"/>
      <c r="D37" s="2551"/>
      <c r="E37" s="2551"/>
      <c r="F37" s="2551"/>
      <c r="G37" s="2552"/>
      <c r="H37" s="2553"/>
      <c r="I37" s="2554"/>
      <c r="J37" s="2555"/>
      <c r="K37" s="2559">
        <v>0</v>
      </c>
      <c r="L37" s="2560"/>
      <c r="M37" s="2561">
        <v>0</v>
      </c>
      <c r="N37" s="2560"/>
      <c r="O37" s="2561">
        <v>0</v>
      </c>
      <c r="P37" s="2560"/>
      <c r="Q37" s="2561">
        <v>0</v>
      </c>
      <c r="R37" s="2560"/>
      <c r="S37" s="2561">
        <v>0</v>
      </c>
      <c r="T37" s="2560"/>
      <c r="U37" s="2561">
        <v>0</v>
      </c>
      <c r="V37" s="2560"/>
      <c r="W37" s="2535">
        <f t="shared" si="8"/>
        <v>0</v>
      </c>
      <c r="X37" s="2536"/>
      <c r="Y37" s="2518">
        <f t="shared" ref="Y37" si="10">CJ37</f>
        <v>0</v>
      </c>
      <c r="Z37" s="2519"/>
      <c r="AA37" s="2520"/>
      <c r="AB37" s="2537" t="str">
        <f>IF(AE38+AG38=0,"",AE38+AG38)</f>
        <v/>
      </c>
      <c r="AC37" s="2538"/>
      <c r="AD37" s="2539"/>
      <c r="AE37" s="2540"/>
      <c r="AF37" s="2541"/>
      <c r="AG37" s="2540"/>
      <c r="AH37" s="2542"/>
      <c r="AI37" s="613" t="s">
        <v>110</v>
      </c>
      <c r="AJ37" s="2382"/>
      <c r="AK37" s="2382"/>
      <c r="AL37" s="2382"/>
      <c r="AM37" s="2382"/>
      <c r="AN37" s="2382"/>
      <c r="AO37" s="2382"/>
      <c r="AP37" s="2382"/>
      <c r="AQ37" s="2543"/>
      <c r="AR37" s="64"/>
      <c r="AT37" s="1751">
        <v>10</v>
      </c>
      <c r="AU37" s="1752"/>
      <c r="AV37" s="1752"/>
      <c r="AW37" s="1753"/>
      <c r="AX37" s="2044"/>
      <c r="AY37" s="2045"/>
      <c r="AZ37" s="2045"/>
      <c r="BA37" s="101" t="s">
        <v>324</v>
      </c>
      <c r="BB37" s="1292"/>
      <c r="BC37" s="1293"/>
      <c r="BD37" s="1297"/>
      <c r="BE37" s="1298"/>
      <c r="BF37" s="1751">
        <v>10</v>
      </c>
      <c r="BG37" s="1752"/>
      <c r="BH37" s="1752"/>
      <c r="BI37" s="1753"/>
      <c r="BJ37" s="2046"/>
      <c r="BK37" s="2047"/>
      <c r="BL37" s="2047"/>
      <c r="BM37" s="101" t="s">
        <v>324</v>
      </c>
      <c r="BN37" s="1292"/>
      <c r="BO37" s="1293"/>
      <c r="BX37" s="1334">
        <f t="shared" si="0"/>
        <v>0</v>
      </c>
      <c r="BY37" s="1334"/>
      <c r="BZ37" s="1334">
        <f t="shared" si="6"/>
        <v>0</v>
      </c>
      <c r="CA37" s="1334">
        <f t="shared" si="7"/>
        <v>0</v>
      </c>
      <c r="CB37" s="1334">
        <f t="shared" si="1"/>
        <v>0</v>
      </c>
      <c r="CC37" s="1334"/>
      <c r="CD37" s="1334">
        <f t="shared" si="2"/>
        <v>0</v>
      </c>
      <c r="CE37" s="1334"/>
      <c r="CF37" s="1334"/>
      <c r="CG37" s="1334">
        <f t="shared" si="3"/>
        <v>0</v>
      </c>
      <c r="CH37" s="1334"/>
      <c r="CI37" s="1334">
        <f t="shared" si="4"/>
        <v>0</v>
      </c>
      <c r="CJ37" s="1332">
        <f t="shared" si="5"/>
        <v>0</v>
      </c>
    </row>
    <row r="38" spans="1:88" ht="17.25" customHeight="1">
      <c r="A38" s="55"/>
      <c r="B38" s="61"/>
      <c r="C38" s="2258"/>
      <c r="D38" s="1872"/>
      <c r="E38" s="1872"/>
      <c r="F38" s="1872"/>
      <c r="G38" s="2304"/>
      <c r="H38" s="2556"/>
      <c r="I38" s="2557"/>
      <c r="J38" s="2558"/>
      <c r="K38" s="2579"/>
      <c r="L38" s="2563"/>
      <c r="M38" s="2562"/>
      <c r="N38" s="2563"/>
      <c r="O38" s="2562"/>
      <c r="P38" s="2563"/>
      <c r="Q38" s="2562"/>
      <c r="R38" s="2563"/>
      <c r="S38" s="2562"/>
      <c r="T38" s="2563"/>
      <c r="U38" s="2562"/>
      <c r="V38" s="2563"/>
      <c r="W38" s="2544">
        <f t="shared" si="8"/>
        <v>0</v>
      </c>
      <c r="X38" s="2545"/>
      <c r="Y38" s="2518"/>
      <c r="Z38" s="2519"/>
      <c r="AA38" s="2520"/>
      <c r="AB38" s="2537"/>
      <c r="AC38" s="2538"/>
      <c r="AD38" s="2539"/>
      <c r="AE38" s="2529">
        <v>0</v>
      </c>
      <c r="AF38" s="2530"/>
      <c r="AG38" s="2529">
        <v>0</v>
      </c>
      <c r="AH38" s="2532"/>
      <c r="AI38" s="612" t="s">
        <v>111</v>
      </c>
      <c r="AJ38" s="2390"/>
      <c r="AK38" s="2390"/>
      <c r="AL38" s="2390"/>
      <c r="AM38" s="2390"/>
      <c r="AN38" s="2390"/>
      <c r="AO38" s="2390"/>
      <c r="AP38" s="2390"/>
      <c r="AQ38" s="2533"/>
      <c r="AR38" s="64"/>
      <c r="AT38" s="1751">
        <v>11</v>
      </c>
      <c r="AU38" s="1752"/>
      <c r="AV38" s="1752"/>
      <c r="AW38" s="1753"/>
      <c r="AX38" s="2044"/>
      <c r="AY38" s="2045"/>
      <c r="AZ38" s="2045"/>
      <c r="BA38" s="101" t="s">
        <v>324</v>
      </c>
      <c r="BB38" s="140"/>
      <c r="BC38" s="1291"/>
      <c r="BD38" s="1297"/>
      <c r="BE38" s="1298"/>
      <c r="BF38" s="1751">
        <v>11</v>
      </c>
      <c r="BG38" s="1752"/>
      <c r="BH38" s="1752"/>
      <c r="BI38" s="1753"/>
      <c r="BJ38" s="2046"/>
      <c r="BK38" s="2047"/>
      <c r="BL38" s="2047"/>
      <c r="BM38" s="101" t="s">
        <v>324</v>
      </c>
      <c r="BN38" s="140"/>
      <c r="BO38" s="1291"/>
      <c r="BX38" s="1334"/>
      <c r="BY38" s="1334"/>
      <c r="BZ38" s="1334"/>
      <c r="CA38" s="1334"/>
      <c r="CB38" s="1334"/>
      <c r="CC38" s="1334"/>
      <c r="CD38" s="1334"/>
      <c r="CE38" s="1334"/>
      <c r="CF38" s="1334"/>
      <c r="CG38" s="1334"/>
      <c r="CH38" s="1334"/>
      <c r="CI38" s="1334"/>
      <c r="CJ38" s="1332"/>
    </row>
    <row r="39" spans="1:88" ht="17.25" customHeight="1">
      <c r="A39" s="55"/>
      <c r="B39" s="608"/>
      <c r="C39" s="2550"/>
      <c r="D39" s="2551"/>
      <c r="E39" s="2551"/>
      <c r="F39" s="2551"/>
      <c r="G39" s="2552"/>
      <c r="H39" s="2553"/>
      <c r="I39" s="2554"/>
      <c r="J39" s="2555"/>
      <c r="K39" s="2559">
        <v>0</v>
      </c>
      <c r="L39" s="2560"/>
      <c r="M39" s="2561">
        <v>0</v>
      </c>
      <c r="N39" s="2560"/>
      <c r="O39" s="2561">
        <v>0</v>
      </c>
      <c r="P39" s="2560"/>
      <c r="Q39" s="2561">
        <v>0</v>
      </c>
      <c r="R39" s="2560"/>
      <c r="S39" s="2561">
        <v>0</v>
      </c>
      <c r="T39" s="2560"/>
      <c r="U39" s="2561">
        <v>0</v>
      </c>
      <c r="V39" s="2560"/>
      <c r="W39" s="2535">
        <f t="shared" si="8"/>
        <v>0</v>
      </c>
      <c r="X39" s="2536"/>
      <c r="Y39" s="2518">
        <f t="shared" ref="Y39" si="11">CJ39</f>
        <v>0</v>
      </c>
      <c r="Z39" s="2519"/>
      <c r="AA39" s="2520"/>
      <c r="AB39" s="2537" t="str">
        <f>IF(AE40+AG40=0,"",AE40+AG40)</f>
        <v/>
      </c>
      <c r="AC39" s="2538"/>
      <c r="AD39" s="2539"/>
      <c r="AE39" s="2540"/>
      <c r="AF39" s="2541"/>
      <c r="AG39" s="2540"/>
      <c r="AH39" s="2542"/>
      <c r="AI39" s="613" t="s">
        <v>110</v>
      </c>
      <c r="AJ39" s="2382"/>
      <c r="AK39" s="2382"/>
      <c r="AL39" s="2382"/>
      <c r="AM39" s="2382"/>
      <c r="AN39" s="2382"/>
      <c r="AO39" s="2382"/>
      <c r="AP39" s="2382"/>
      <c r="AQ39" s="2543"/>
      <c r="AR39" s="64"/>
      <c r="AT39" s="1751">
        <v>12</v>
      </c>
      <c r="AU39" s="1752"/>
      <c r="AV39" s="1752"/>
      <c r="AW39" s="1753"/>
      <c r="AX39" s="2044"/>
      <c r="AY39" s="2045"/>
      <c r="AZ39" s="2045"/>
      <c r="BA39" s="101" t="s">
        <v>324</v>
      </c>
      <c r="BB39" s="1292"/>
      <c r="BC39" s="1293"/>
      <c r="BD39" s="1297"/>
      <c r="BE39" s="1298"/>
      <c r="BF39" s="1751">
        <v>12</v>
      </c>
      <c r="BG39" s="1752"/>
      <c r="BH39" s="1752"/>
      <c r="BI39" s="1753"/>
      <c r="BJ39" s="2046"/>
      <c r="BK39" s="2047"/>
      <c r="BL39" s="2047"/>
      <c r="BM39" s="101" t="s">
        <v>324</v>
      </c>
      <c r="BN39" s="1292"/>
      <c r="BO39" s="1293"/>
      <c r="BX39" s="1334">
        <f t="shared" si="0"/>
        <v>0</v>
      </c>
      <c r="BY39" s="1334"/>
      <c r="BZ39" s="1334">
        <f t="shared" si="6"/>
        <v>0</v>
      </c>
      <c r="CA39" s="1334">
        <f t="shared" si="7"/>
        <v>0</v>
      </c>
      <c r="CB39" s="1334">
        <f t="shared" si="1"/>
        <v>0</v>
      </c>
      <c r="CC39" s="1334"/>
      <c r="CD39" s="1334">
        <f t="shared" si="2"/>
        <v>0</v>
      </c>
      <c r="CE39" s="1334"/>
      <c r="CF39" s="1334"/>
      <c r="CG39" s="1334">
        <f t="shared" si="3"/>
        <v>0</v>
      </c>
      <c r="CH39" s="1334"/>
      <c r="CI39" s="1334">
        <f t="shared" si="4"/>
        <v>0</v>
      </c>
      <c r="CJ39" s="1332">
        <f t="shared" si="5"/>
        <v>0</v>
      </c>
    </row>
    <row r="40" spans="1:88" ht="17.25" customHeight="1">
      <c r="A40" s="55"/>
      <c r="B40" s="61"/>
      <c r="C40" s="2258"/>
      <c r="D40" s="1872"/>
      <c r="E40" s="1872"/>
      <c r="F40" s="1872"/>
      <c r="G40" s="2304"/>
      <c r="H40" s="2556"/>
      <c r="I40" s="2557"/>
      <c r="J40" s="2558"/>
      <c r="K40" s="2579"/>
      <c r="L40" s="2563"/>
      <c r="M40" s="2562"/>
      <c r="N40" s="2563"/>
      <c r="O40" s="2562"/>
      <c r="P40" s="2563"/>
      <c r="Q40" s="2562"/>
      <c r="R40" s="2563"/>
      <c r="S40" s="2562"/>
      <c r="T40" s="2563"/>
      <c r="U40" s="2562"/>
      <c r="V40" s="2563"/>
      <c r="W40" s="2544">
        <f t="shared" si="8"/>
        <v>0</v>
      </c>
      <c r="X40" s="2545"/>
      <c r="Y40" s="2518"/>
      <c r="Z40" s="2519"/>
      <c r="AA40" s="2520"/>
      <c r="AB40" s="2537"/>
      <c r="AC40" s="2538"/>
      <c r="AD40" s="2539"/>
      <c r="AE40" s="2529">
        <v>0</v>
      </c>
      <c r="AF40" s="2530"/>
      <c r="AG40" s="2529">
        <v>0</v>
      </c>
      <c r="AH40" s="2532"/>
      <c r="AI40" s="612" t="s">
        <v>111</v>
      </c>
      <c r="AJ40" s="2390"/>
      <c r="AK40" s="2390"/>
      <c r="AL40" s="2390"/>
      <c r="AM40" s="2390"/>
      <c r="AN40" s="2390"/>
      <c r="AO40" s="2390"/>
      <c r="AP40" s="2390"/>
      <c r="AQ40" s="2533"/>
      <c r="AR40" s="64"/>
      <c r="AT40" s="1751">
        <v>13</v>
      </c>
      <c r="AU40" s="1752"/>
      <c r="AV40" s="1752"/>
      <c r="AW40" s="1753"/>
      <c r="AX40" s="2044"/>
      <c r="AY40" s="2045"/>
      <c r="AZ40" s="2045"/>
      <c r="BA40" s="101" t="s">
        <v>324</v>
      </c>
      <c r="BB40" s="1292"/>
      <c r="BC40" s="1293"/>
      <c r="BD40" s="1297"/>
      <c r="BE40" s="1298"/>
      <c r="BF40" s="1751">
        <v>13</v>
      </c>
      <c r="BG40" s="1752"/>
      <c r="BH40" s="1752"/>
      <c r="BI40" s="1753"/>
      <c r="BJ40" s="2046"/>
      <c r="BK40" s="2047"/>
      <c r="BL40" s="2047"/>
      <c r="BM40" s="101" t="s">
        <v>324</v>
      </c>
      <c r="BN40" s="1292"/>
      <c r="BO40" s="1293"/>
      <c r="BX40" s="1334"/>
      <c r="BY40" s="1334"/>
      <c r="BZ40" s="1334"/>
      <c r="CA40" s="1334"/>
      <c r="CB40" s="1334"/>
      <c r="CC40" s="1334"/>
      <c r="CD40" s="1334"/>
      <c r="CE40" s="1334"/>
      <c r="CF40" s="1334"/>
      <c r="CG40" s="1334"/>
      <c r="CH40" s="1334"/>
      <c r="CI40" s="1334"/>
      <c r="CJ40" s="1332"/>
    </row>
    <row r="41" spans="1:88" ht="17.25" customHeight="1">
      <c r="A41" s="55"/>
      <c r="B41" s="608"/>
      <c r="C41" s="2550"/>
      <c r="D41" s="2551"/>
      <c r="E41" s="2551"/>
      <c r="F41" s="2551"/>
      <c r="G41" s="2552"/>
      <c r="H41" s="2553"/>
      <c r="I41" s="2554"/>
      <c r="J41" s="2555"/>
      <c r="K41" s="2559">
        <v>0</v>
      </c>
      <c r="L41" s="2560"/>
      <c r="M41" s="2561">
        <v>0</v>
      </c>
      <c r="N41" s="2560"/>
      <c r="O41" s="2561">
        <v>0</v>
      </c>
      <c r="P41" s="2560"/>
      <c r="Q41" s="2561">
        <v>0</v>
      </c>
      <c r="R41" s="2560"/>
      <c r="S41" s="2561">
        <v>0</v>
      </c>
      <c r="T41" s="2560"/>
      <c r="U41" s="2561">
        <v>0</v>
      </c>
      <c r="V41" s="2560"/>
      <c r="W41" s="2535">
        <f t="shared" si="8"/>
        <v>0</v>
      </c>
      <c r="X41" s="2536"/>
      <c r="Y41" s="2518">
        <f t="shared" ref="Y41" si="12">CJ41</f>
        <v>0</v>
      </c>
      <c r="Z41" s="2519"/>
      <c r="AA41" s="2520"/>
      <c r="AB41" s="2537" t="str">
        <f>IF(AE42+AG42=0,"",AE42+AG42)</f>
        <v/>
      </c>
      <c r="AC41" s="2538"/>
      <c r="AD41" s="2539"/>
      <c r="AE41" s="2540"/>
      <c r="AF41" s="2541"/>
      <c r="AG41" s="2540"/>
      <c r="AH41" s="2542"/>
      <c r="AI41" s="613" t="s">
        <v>110</v>
      </c>
      <c r="AJ41" s="2382"/>
      <c r="AK41" s="2382"/>
      <c r="AL41" s="2382"/>
      <c r="AM41" s="2382"/>
      <c r="AN41" s="2382"/>
      <c r="AO41" s="2382"/>
      <c r="AP41" s="2382"/>
      <c r="AQ41" s="2543"/>
      <c r="AR41" s="64"/>
      <c r="AT41" s="1751">
        <v>14</v>
      </c>
      <c r="AU41" s="1752"/>
      <c r="AV41" s="1752"/>
      <c r="AW41" s="1753"/>
      <c r="AX41" s="2044"/>
      <c r="AY41" s="2045"/>
      <c r="AZ41" s="2045"/>
      <c r="BA41" s="101" t="s">
        <v>324</v>
      </c>
      <c r="BB41" s="1292"/>
      <c r="BC41" s="1293"/>
      <c r="BD41" s="1297"/>
      <c r="BE41" s="1298"/>
      <c r="BF41" s="1751">
        <v>14</v>
      </c>
      <c r="BG41" s="1752"/>
      <c r="BH41" s="1752"/>
      <c r="BI41" s="1753"/>
      <c r="BJ41" s="2046"/>
      <c r="BK41" s="2047"/>
      <c r="BL41" s="2047"/>
      <c r="BM41" s="101" t="s">
        <v>324</v>
      </c>
      <c r="BN41" s="1292"/>
      <c r="BO41" s="1293"/>
      <c r="BX41" s="1334">
        <f t="shared" si="0"/>
        <v>0</v>
      </c>
      <c r="BY41" s="1334"/>
      <c r="BZ41" s="1334">
        <f t="shared" si="6"/>
        <v>0</v>
      </c>
      <c r="CA41" s="1334">
        <f t="shared" si="7"/>
        <v>0</v>
      </c>
      <c r="CB41" s="1334">
        <f t="shared" si="1"/>
        <v>0</v>
      </c>
      <c r="CC41" s="1334"/>
      <c r="CD41" s="1334">
        <f t="shared" si="2"/>
        <v>0</v>
      </c>
      <c r="CE41" s="1334"/>
      <c r="CF41" s="1334"/>
      <c r="CG41" s="1334">
        <f t="shared" si="3"/>
        <v>0</v>
      </c>
      <c r="CH41" s="1334"/>
      <c r="CI41" s="1334">
        <f t="shared" si="4"/>
        <v>0</v>
      </c>
      <c r="CJ41" s="1332">
        <f t="shared" si="5"/>
        <v>0</v>
      </c>
    </row>
    <row r="42" spans="1:88" ht="17.25" customHeight="1" thickBot="1">
      <c r="A42" s="55"/>
      <c r="B42" s="61"/>
      <c r="C42" s="2258"/>
      <c r="D42" s="1872"/>
      <c r="E42" s="1872"/>
      <c r="F42" s="1872"/>
      <c r="G42" s="2304"/>
      <c r="H42" s="2556"/>
      <c r="I42" s="2557"/>
      <c r="J42" s="2558"/>
      <c r="K42" s="2579"/>
      <c r="L42" s="2563"/>
      <c r="M42" s="2562"/>
      <c r="N42" s="2563"/>
      <c r="O42" s="2562"/>
      <c r="P42" s="2563"/>
      <c r="Q42" s="2562"/>
      <c r="R42" s="2563"/>
      <c r="S42" s="2562"/>
      <c r="T42" s="2563"/>
      <c r="U42" s="2562"/>
      <c r="V42" s="2563"/>
      <c r="W42" s="2544">
        <f t="shared" si="8"/>
        <v>0</v>
      </c>
      <c r="X42" s="2545"/>
      <c r="Y42" s="2595"/>
      <c r="Z42" s="2596"/>
      <c r="AA42" s="2597"/>
      <c r="AB42" s="2631"/>
      <c r="AC42" s="2632"/>
      <c r="AD42" s="2633"/>
      <c r="AE42" s="2598">
        <v>0</v>
      </c>
      <c r="AF42" s="2599"/>
      <c r="AG42" s="2529">
        <v>0</v>
      </c>
      <c r="AH42" s="2532"/>
      <c r="AI42" s="612" t="s">
        <v>111</v>
      </c>
      <c r="AJ42" s="2390"/>
      <c r="AK42" s="2390"/>
      <c r="AL42" s="2390"/>
      <c r="AM42" s="2390"/>
      <c r="AN42" s="2390"/>
      <c r="AO42" s="2390"/>
      <c r="AP42" s="2390"/>
      <c r="AQ42" s="2533"/>
      <c r="AR42" s="64"/>
      <c r="AT42" s="1751">
        <v>15</v>
      </c>
      <c r="AU42" s="1752"/>
      <c r="AV42" s="1752"/>
      <c r="AW42" s="1753"/>
      <c r="AX42" s="2044"/>
      <c r="AY42" s="2045"/>
      <c r="AZ42" s="2045"/>
      <c r="BA42" s="101" t="s">
        <v>324</v>
      </c>
      <c r="BB42" s="1292"/>
      <c r="BC42" s="1293"/>
      <c r="BD42" s="1297"/>
      <c r="BE42" s="1298"/>
      <c r="BF42" s="1751">
        <v>15</v>
      </c>
      <c r="BG42" s="1752"/>
      <c r="BH42" s="1752"/>
      <c r="BI42" s="1753"/>
      <c r="BJ42" s="2046"/>
      <c r="BK42" s="2047"/>
      <c r="BL42" s="2047"/>
      <c r="BM42" s="101" t="s">
        <v>324</v>
      </c>
      <c r="BN42" s="1292"/>
      <c r="BO42" s="1293"/>
      <c r="BX42" s="1334"/>
      <c r="BY42" s="1334"/>
      <c r="BZ42" s="1334"/>
      <c r="CA42" s="1334"/>
      <c r="CB42" s="1334"/>
      <c r="CC42" s="1334"/>
      <c r="CD42" s="1334"/>
      <c r="CE42" s="1334"/>
      <c r="CF42" s="1334"/>
      <c r="CG42" s="1334"/>
      <c r="CH42" s="1334"/>
      <c r="CI42" s="1334"/>
      <c r="CJ42" s="1332"/>
    </row>
    <row r="43" spans="1:88" ht="17.25" customHeight="1" thickTop="1">
      <c r="A43" s="55"/>
      <c r="B43" s="608"/>
      <c r="C43" s="2618" t="s">
        <v>117</v>
      </c>
      <c r="D43" s="2176"/>
      <c r="E43" s="2176"/>
      <c r="F43" s="2176"/>
      <c r="G43" s="2619"/>
      <c r="H43" s="2623" t="str">
        <f>IF(SUM(H29:J42)=0,"",SUM(H29:J42))</f>
        <v/>
      </c>
      <c r="I43" s="2624"/>
      <c r="J43" s="2625"/>
      <c r="K43" s="2629">
        <f>SUM(K29,K31,K33,K35,K37,K39,K41)</f>
        <v>0</v>
      </c>
      <c r="L43" s="2580"/>
      <c r="M43" s="2513">
        <f>SUM(M29,M31,M33,M35,M37,M39,M41)</f>
        <v>0</v>
      </c>
      <c r="N43" s="2580"/>
      <c r="O43" s="2513">
        <f>SUM(O29,O31,O33,O35,O37,O39,O41)</f>
        <v>0</v>
      </c>
      <c r="P43" s="2580"/>
      <c r="Q43" s="2513">
        <f>SUM(Q29,Q31,Q33,Q35,Q37,Q39,Q41)</f>
        <v>0</v>
      </c>
      <c r="R43" s="2580"/>
      <c r="S43" s="2513">
        <f>SUM(S29,S31,S33,S35,S37,S39,S41)</f>
        <v>0</v>
      </c>
      <c r="T43" s="2580"/>
      <c r="U43" s="2513">
        <f>SUM(U29,U31,U33,U35,U37,U39,U41)</f>
        <v>0</v>
      </c>
      <c r="V43" s="2580"/>
      <c r="W43" s="2513">
        <f t="shared" si="8"/>
        <v>0</v>
      </c>
      <c r="X43" s="2514"/>
      <c r="Y43" s="2581">
        <f>ROUND(SUM(Y29:AA42),0)</f>
        <v>0</v>
      </c>
      <c r="Z43" s="2582"/>
      <c r="AA43" s="2583"/>
      <c r="AB43" s="2521" t="str">
        <f>IF(AE44+AG44=0,"",AE44+AG44)</f>
        <v/>
      </c>
      <c r="AC43" s="2522"/>
      <c r="AD43" s="2522"/>
      <c r="AE43" s="2589">
        <f>SUM(AE29,AE31,AE33,AE35,AE37,AE39,AE41,AE45,AE47)</f>
        <v>0</v>
      </c>
      <c r="AF43" s="2590"/>
      <c r="AG43" s="2589">
        <f>SUM(AG29,AG31,AG33,AG35,AG37,AG39,AG41,AG45,AG47)</f>
        <v>0</v>
      </c>
      <c r="AH43" s="2611"/>
      <c r="AI43" s="2612"/>
      <c r="AJ43" s="2613"/>
      <c r="AK43" s="2613"/>
      <c r="AL43" s="2613"/>
      <c r="AM43" s="2613"/>
      <c r="AN43" s="2613"/>
      <c r="AO43" s="2613"/>
      <c r="AP43" s="2613"/>
      <c r="AQ43" s="2614"/>
      <c r="AR43" s="64"/>
      <c r="BD43" s="1272"/>
      <c r="BE43" s="1273"/>
      <c r="BL43" s="138"/>
      <c r="BM43" s="82"/>
      <c r="BN43" s="82"/>
      <c r="BO43" s="82"/>
    </row>
    <row r="44" spans="1:88" ht="17.25" customHeight="1" thickBot="1">
      <c r="A44" s="55"/>
      <c r="B44" s="61"/>
      <c r="C44" s="2620"/>
      <c r="D44" s="2621"/>
      <c r="E44" s="2621"/>
      <c r="F44" s="2621"/>
      <c r="G44" s="2622"/>
      <c r="H44" s="2626"/>
      <c r="I44" s="2627"/>
      <c r="J44" s="2628"/>
      <c r="K44" s="2630">
        <f>SUM(K28,K30,K32,K34,K36,K38,K40,K42)</f>
        <v>0</v>
      </c>
      <c r="L44" s="2592"/>
      <c r="M44" s="2591">
        <f>SUM(M28,M30,M32,M34,M36,M38,M40,M42)</f>
        <v>0</v>
      </c>
      <c r="N44" s="2592"/>
      <c r="O44" s="2591">
        <f t="shared" ref="O44" si="13">SUM(O28,O30,O32,O34,O36,O38,O40,O42)</f>
        <v>0</v>
      </c>
      <c r="P44" s="2592"/>
      <c r="Q44" s="2591">
        <f t="shared" ref="Q44" si="14">SUM(Q28,Q30,Q32,Q34,Q36,Q38,Q40,Q42)</f>
        <v>0</v>
      </c>
      <c r="R44" s="2592"/>
      <c r="S44" s="2591">
        <f t="shared" ref="S44" si="15">SUM(S28,S30,S32,S34,S36,S38,S40,S42)</f>
        <v>0</v>
      </c>
      <c r="T44" s="2592"/>
      <c r="U44" s="2591">
        <f t="shared" ref="U44" si="16">SUM(U28,U30,U32,U34,U36,U38,U40,U42)</f>
        <v>0</v>
      </c>
      <c r="V44" s="2592"/>
      <c r="W44" s="2591">
        <f t="shared" ref="W44" si="17">SUM(W28,W30,W32,W34,W36,W38,W40,W42)</f>
        <v>0</v>
      </c>
      <c r="X44" s="2592"/>
      <c r="Y44" s="2584"/>
      <c r="Z44" s="2585"/>
      <c r="AA44" s="2586"/>
      <c r="AB44" s="2587"/>
      <c r="AC44" s="2588"/>
      <c r="AD44" s="2588"/>
      <c r="AE44" s="2593">
        <f>SUM(AE30,AE32,AE34,AE36,AE38,AE40,AE42,AE46,AE48)</f>
        <v>0</v>
      </c>
      <c r="AF44" s="2594"/>
      <c r="AG44" s="2593">
        <f>SUM(AG30,AG32,AG34,AG36,AG38,AG40,AG42,AG46,AG48)</f>
        <v>0</v>
      </c>
      <c r="AH44" s="2639"/>
      <c r="AI44" s="2615"/>
      <c r="AJ44" s="2616"/>
      <c r="AK44" s="2616"/>
      <c r="AL44" s="2616"/>
      <c r="AM44" s="2616"/>
      <c r="AN44" s="2616"/>
      <c r="AO44" s="2616"/>
      <c r="AP44" s="2616"/>
      <c r="AQ44" s="2617"/>
      <c r="AR44" s="64"/>
      <c r="AT44" s="54" t="s">
        <v>1620</v>
      </c>
      <c r="BD44" s="1272"/>
      <c r="BE44" s="1273"/>
      <c r="BL44" s="138"/>
      <c r="BM44" s="82"/>
      <c r="BN44" s="82"/>
      <c r="BO44" s="82"/>
    </row>
    <row r="45" spans="1:88" ht="12.6" customHeight="1" thickTop="1">
      <c r="A45" s="55"/>
      <c r="B45" s="608"/>
      <c r="C45" s="2600" t="s">
        <v>1257</v>
      </c>
      <c r="D45" s="2600"/>
      <c r="E45" s="2600"/>
      <c r="F45" s="2600"/>
      <c r="G45" s="2600"/>
      <c r="H45" s="2600"/>
      <c r="I45" s="2600"/>
      <c r="J45" s="2600"/>
      <c r="K45" s="2600"/>
      <c r="L45" s="2600"/>
      <c r="M45" s="2600"/>
      <c r="N45" s="2600"/>
      <c r="O45" s="2600"/>
      <c r="P45" s="2600"/>
      <c r="Q45" s="2600"/>
      <c r="R45" s="2600"/>
      <c r="S45" s="2600"/>
      <c r="T45" s="2600"/>
      <c r="U45" s="2600"/>
      <c r="V45" s="2601"/>
      <c r="W45" s="2604" t="s">
        <v>182</v>
      </c>
      <c r="X45" s="2153"/>
      <c r="Y45" s="2153"/>
      <c r="Z45" s="2153"/>
      <c r="AA45" s="2605"/>
      <c r="AB45" s="2521" t="str">
        <f>IF(AE46+AG46=0,"",AE46+AG46)</f>
        <v/>
      </c>
      <c r="AC45" s="2522"/>
      <c r="AD45" s="2522"/>
      <c r="AE45" s="2569"/>
      <c r="AF45" s="2610"/>
      <c r="AG45" s="2569"/>
      <c r="AH45" s="2570"/>
      <c r="AI45" s="614" t="s">
        <v>110</v>
      </c>
      <c r="AJ45" s="2571"/>
      <c r="AK45" s="2571"/>
      <c r="AL45" s="2571"/>
      <c r="AM45" s="2571"/>
      <c r="AN45" s="2571"/>
      <c r="AO45" s="2571"/>
      <c r="AP45" s="2571"/>
      <c r="AQ45" s="2572"/>
      <c r="AR45" s="64"/>
      <c r="AT45" s="2634" t="s">
        <v>1621</v>
      </c>
      <c r="AU45" s="2635"/>
      <c r="AV45" s="2635"/>
      <c r="AW45" s="2635"/>
      <c r="AX45" s="2635"/>
      <c r="AY45" s="2635"/>
      <c r="AZ45" s="2635"/>
      <c r="BA45" s="2635"/>
      <c r="BB45" s="2635"/>
      <c r="BC45" s="2635"/>
      <c r="BD45" s="2635"/>
      <c r="BE45" s="2635"/>
      <c r="BF45" s="2635"/>
      <c r="BG45" s="2635"/>
      <c r="BH45" s="2635"/>
      <c r="BI45" s="2635"/>
      <c r="BJ45" s="2635"/>
      <c r="BK45" s="2635"/>
      <c r="BL45" s="2635"/>
      <c r="BM45" s="2635"/>
      <c r="BN45" s="2635"/>
      <c r="BO45" s="2635"/>
      <c r="BP45" s="2635"/>
      <c r="BQ45" s="2635"/>
      <c r="BR45" s="2635"/>
      <c r="BS45" s="2635"/>
      <c r="BT45" s="2635"/>
      <c r="BU45" s="2635"/>
      <c r="BV45" s="2635"/>
      <c r="BW45" s="2635"/>
      <c r="BX45" s="2635"/>
      <c r="BY45" s="2635"/>
      <c r="BZ45" s="2635"/>
      <c r="CA45" s="1335"/>
      <c r="CB45" s="1335"/>
      <c r="CC45" s="1335"/>
      <c r="CD45" s="1335"/>
      <c r="CE45" s="1335"/>
      <c r="CF45" s="1335"/>
      <c r="CG45" s="1335"/>
      <c r="CH45" s="1336"/>
    </row>
    <row r="46" spans="1:88" ht="15" customHeight="1" thickBot="1">
      <c r="A46" s="55"/>
      <c r="B46" s="61"/>
      <c r="C46" s="2602"/>
      <c r="D46" s="2602"/>
      <c r="E46" s="2602"/>
      <c r="F46" s="2602"/>
      <c r="G46" s="2602"/>
      <c r="H46" s="2602"/>
      <c r="I46" s="2602"/>
      <c r="J46" s="2602"/>
      <c r="K46" s="2602"/>
      <c r="L46" s="2602"/>
      <c r="M46" s="2602"/>
      <c r="N46" s="2602"/>
      <c r="O46" s="2602"/>
      <c r="P46" s="2602"/>
      <c r="Q46" s="2602"/>
      <c r="R46" s="2602"/>
      <c r="S46" s="2602"/>
      <c r="T46" s="2602"/>
      <c r="U46" s="2602"/>
      <c r="V46" s="2603"/>
      <c r="W46" s="2606"/>
      <c r="X46" s="2607"/>
      <c r="Y46" s="2607"/>
      <c r="Z46" s="2607"/>
      <c r="AA46" s="2097"/>
      <c r="AB46" s="2608"/>
      <c r="AC46" s="2609"/>
      <c r="AD46" s="2609"/>
      <c r="AE46" s="2529">
        <v>0</v>
      </c>
      <c r="AF46" s="2530"/>
      <c r="AG46" s="2529">
        <v>0</v>
      </c>
      <c r="AH46" s="2532"/>
      <c r="AI46" s="612" t="s">
        <v>111</v>
      </c>
      <c r="AJ46" s="2390"/>
      <c r="AK46" s="2390"/>
      <c r="AL46" s="2390"/>
      <c r="AM46" s="2390"/>
      <c r="AN46" s="2390"/>
      <c r="AO46" s="2390"/>
      <c r="AP46" s="2390"/>
      <c r="AQ46" s="2533"/>
      <c r="AR46" s="64"/>
      <c r="AT46" s="1337"/>
      <c r="AU46" s="2636" t="s">
        <v>35</v>
      </c>
      <c r="AV46" s="2637" t="s">
        <v>1622</v>
      </c>
      <c r="AW46" s="2637"/>
      <c r="AX46" s="2637"/>
      <c r="AY46" s="2637"/>
      <c r="AZ46" s="2637"/>
      <c r="BA46" s="2637"/>
      <c r="BB46" s="2637"/>
      <c r="BC46" s="2637"/>
      <c r="BD46" s="2637"/>
      <c r="BE46" s="2637"/>
      <c r="BF46" s="2637"/>
      <c r="BG46" s="2637"/>
      <c r="BH46" s="2637"/>
      <c r="BI46" s="2637"/>
      <c r="BJ46" s="2637"/>
      <c r="BK46" s="2637"/>
      <c r="BL46" s="2637"/>
      <c r="BM46" s="2637"/>
      <c r="BN46" s="2637"/>
      <c r="BO46" s="2637"/>
      <c r="BP46" s="2637"/>
      <c r="BQ46" s="2637"/>
      <c r="BR46" s="2637"/>
      <c r="BS46" s="2637"/>
      <c r="BT46" s="2637"/>
      <c r="BU46" s="2637"/>
      <c r="BV46" s="2637"/>
      <c r="BW46" s="2637"/>
      <c r="BX46" s="2637"/>
      <c r="BY46" s="2637"/>
      <c r="BZ46" s="2637"/>
      <c r="CA46" s="2637"/>
      <c r="CB46" s="2637"/>
      <c r="CC46" s="2637"/>
      <c r="CD46" s="2637"/>
      <c r="CE46" s="2637"/>
      <c r="CF46" s="2637"/>
      <c r="CG46" s="2637"/>
      <c r="CH46" s="2638"/>
    </row>
    <row r="47" spans="1:88" ht="15" customHeight="1" thickTop="1">
      <c r="A47" s="55"/>
      <c r="B47" s="608"/>
      <c r="C47" s="2647" t="s">
        <v>152</v>
      </c>
      <c r="D47" s="2647"/>
      <c r="E47" s="2647"/>
      <c r="F47" s="2647"/>
      <c r="G47" s="2647"/>
      <c r="H47" s="2647"/>
      <c r="I47" s="2647"/>
      <c r="J47" s="2647"/>
      <c r="K47" s="2647"/>
      <c r="L47" s="2647"/>
      <c r="M47" s="2647"/>
      <c r="N47" s="2647"/>
      <c r="O47" s="2647"/>
      <c r="P47" s="2647"/>
      <c r="Q47" s="2647"/>
      <c r="R47" s="2647"/>
      <c r="S47" s="2647"/>
      <c r="T47" s="2647"/>
      <c r="U47" s="2647"/>
      <c r="V47" s="2648"/>
      <c r="W47" s="2649" t="s">
        <v>1258</v>
      </c>
      <c r="X47" s="2650"/>
      <c r="Y47" s="2650"/>
      <c r="Z47" s="2650"/>
      <c r="AA47" s="2651"/>
      <c r="AB47" s="2521" t="str">
        <f>IF(AE48+AG48=0,"",AE48+AG48)</f>
        <v/>
      </c>
      <c r="AC47" s="2522"/>
      <c r="AD47" s="2522"/>
      <c r="AE47" s="2569"/>
      <c r="AF47" s="2610"/>
      <c r="AG47" s="2569"/>
      <c r="AH47" s="2570"/>
      <c r="AI47" s="614" t="s">
        <v>110</v>
      </c>
      <c r="AJ47" s="2571"/>
      <c r="AK47" s="2571"/>
      <c r="AL47" s="2571"/>
      <c r="AM47" s="2571"/>
      <c r="AN47" s="2571"/>
      <c r="AO47" s="2571"/>
      <c r="AP47" s="2571"/>
      <c r="AQ47" s="2572"/>
      <c r="AR47" s="64"/>
      <c r="AT47" s="1338"/>
      <c r="AU47" s="2636"/>
      <c r="AV47" s="2637"/>
      <c r="AW47" s="2637"/>
      <c r="AX47" s="2637"/>
      <c r="AY47" s="2637"/>
      <c r="AZ47" s="2637"/>
      <c r="BA47" s="2637"/>
      <c r="BB47" s="2637"/>
      <c r="BC47" s="2637"/>
      <c r="BD47" s="2637"/>
      <c r="BE47" s="2637"/>
      <c r="BF47" s="2637"/>
      <c r="BG47" s="2637"/>
      <c r="BH47" s="2637"/>
      <c r="BI47" s="2637"/>
      <c r="BJ47" s="2637"/>
      <c r="BK47" s="2637"/>
      <c r="BL47" s="2637"/>
      <c r="BM47" s="2637"/>
      <c r="BN47" s="2637"/>
      <c r="BO47" s="2637"/>
      <c r="BP47" s="2637"/>
      <c r="BQ47" s="2637"/>
      <c r="BR47" s="2637"/>
      <c r="BS47" s="2637"/>
      <c r="BT47" s="2637"/>
      <c r="BU47" s="2637"/>
      <c r="BV47" s="2637"/>
      <c r="BW47" s="2637"/>
      <c r="BX47" s="2637"/>
      <c r="BY47" s="2637"/>
      <c r="BZ47" s="2637"/>
      <c r="CA47" s="2637"/>
      <c r="CB47" s="2637"/>
      <c r="CC47" s="2637"/>
      <c r="CD47" s="2637"/>
      <c r="CE47" s="2637"/>
      <c r="CF47" s="2637"/>
      <c r="CG47" s="2637"/>
      <c r="CH47" s="2638"/>
    </row>
    <row r="48" spans="1:88" ht="15" customHeight="1">
      <c r="A48" s="55"/>
      <c r="B48" s="61"/>
      <c r="C48" s="1699" t="s">
        <v>183</v>
      </c>
      <c r="D48" s="1699"/>
      <c r="E48" s="1849" t="s">
        <v>1595</v>
      </c>
      <c r="F48" s="1849"/>
      <c r="G48" s="1849"/>
      <c r="H48" s="1849"/>
      <c r="I48" s="1849"/>
      <c r="J48" s="1849"/>
      <c r="K48" s="1849"/>
      <c r="L48" s="1849"/>
      <c r="M48" s="1849"/>
      <c r="N48" s="1849"/>
      <c r="O48" s="1849"/>
      <c r="P48" s="1849"/>
      <c r="Q48" s="1849"/>
      <c r="R48" s="1849"/>
      <c r="S48" s="1849"/>
      <c r="T48" s="1849"/>
      <c r="U48" s="1849"/>
      <c r="V48" s="1849"/>
      <c r="W48" s="2652"/>
      <c r="X48" s="2653"/>
      <c r="Y48" s="2653"/>
      <c r="Z48" s="2653"/>
      <c r="AA48" s="2654"/>
      <c r="AB48" s="2608"/>
      <c r="AC48" s="2609"/>
      <c r="AD48" s="2609"/>
      <c r="AE48" s="2529">
        <v>0</v>
      </c>
      <c r="AF48" s="2530"/>
      <c r="AG48" s="2529">
        <v>0</v>
      </c>
      <c r="AH48" s="2532"/>
      <c r="AI48" s="612" t="s">
        <v>111</v>
      </c>
      <c r="AJ48" s="2390"/>
      <c r="AK48" s="2390"/>
      <c r="AL48" s="2390"/>
      <c r="AM48" s="2390"/>
      <c r="AN48" s="2390"/>
      <c r="AO48" s="2390"/>
      <c r="AP48" s="2390"/>
      <c r="AQ48" s="2533"/>
      <c r="AR48" s="64"/>
      <c r="AT48" s="1338"/>
      <c r="AU48" s="666"/>
      <c r="AV48" s="2637"/>
      <c r="AW48" s="2637"/>
      <c r="AX48" s="2637"/>
      <c r="AY48" s="2637"/>
      <c r="AZ48" s="2637"/>
      <c r="BA48" s="2637"/>
      <c r="BB48" s="2637"/>
      <c r="BC48" s="2637"/>
      <c r="BD48" s="2637"/>
      <c r="BE48" s="2637"/>
      <c r="BF48" s="2637"/>
      <c r="BG48" s="2637"/>
      <c r="BH48" s="2637"/>
      <c r="BI48" s="2637"/>
      <c r="BJ48" s="2637"/>
      <c r="BK48" s="2637"/>
      <c r="BL48" s="2637"/>
      <c r="BM48" s="2637"/>
      <c r="BN48" s="2637"/>
      <c r="BO48" s="2637"/>
      <c r="BP48" s="2637"/>
      <c r="BQ48" s="2637"/>
      <c r="BR48" s="2637"/>
      <c r="BS48" s="2637"/>
      <c r="BT48" s="2637"/>
      <c r="BU48" s="2637"/>
      <c r="BV48" s="2637"/>
      <c r="BW48" s="2637"/>
      <c r="BX48" s="2637"/>
      <c r="BY48" s="2637"/>
      <c r="BZ48" s="2637"/>
      <c r="CA48" s="2637"/>
      <c r="CB48" s="2637"/>
      <c r="CC48" s="2637"/>
      <c r="CD48" s="2637"/>
      <c r="CE48" s="2637"/>
      <c r="CF48" s="2637"/>
      <c r="CG48" s="2637"/>
      <c r="CH48" s="2638"/>
    </row>
    <row r="49" spans="1:89" ht="15" customHeight="1">
      <c r="A49" s="55"/>
      <c r="B49" s="61"/>
      <c r="E49" s="1849"/>
      <c r="F49" s="1849"/>
      <c r="G49" s="1849"/>
      <c r="H49" s="1849"/>
      <c r="I49" s="1849"/>
      <c r="J49" s="1849"/>
      <c r="K49" s="1849"/>
      <c r="L49" s="1849"/>
      <c r="M49" s="1849"/>
      <c r="N49" s="1849"/>
      <c r="O49" s="1849"/>
      <c r="P49" s="1849"/>
      <c r="Q49" s="1849"/>
      <c r="R49" s="1849"/>
      <c r="S49" s="1849"/>
      <c r="T49" s="1849"/>
      <c r="U49" s="1849"/>
      <c r="V49" s="1849"/>
      <c r="X49" s="615"/>
      <c r="Y49" s="615"/>
      <c r="Z49" s="615"/>
      <c r="AA49" s="615"/>
      <c r="AB49" s="615"/>
      <c r="AC49" s="615"/>
      <c r="AD49" s="615"/>
      <c r="AE49" s="615"/>
      <c r="AF49" s="615"/>
      <c r="AG49" s="616"/>
      <c r="AH49" s="615"/>
      <c r="AI49" s="615"/>
      <c r="AJ49" s="615"/>
      <c r="AK49" s="615"/>
      <c r="AL49" s="615"/>
      <c r="AM49" s="615"/>
      <c r="AN49" s="615"/>
      <c r="AO49" s="615"/>
      <c r="AP49" s="615"/>
      <c r="AQ49" s="615"/>
      <c r="AR49" s="64"/>
      <c r="AT49" s="1338"/>
      <c r="AU49" s="666"/>
      <c r="AV49" s="2637"/>
      <c r="AW49" s="2637"/>
      <c r="AX49" s="2637"/>
      <c r="AY49" s="2637"/>
      <c r="AZ49" s="2637"/>
      <c r="BA49" s="2637"/>
      <c r="BB49" s="2637"/>
      <c r="BC49" s="2637"/>
      <c r="BD49" s="2637"/>
      <c r="BE49" s="2637"/>
      <c r="BF49" s="2637"/>
      <c r="BG49" s="2637"/>
      <c r="BH49" s="2637"/>
      <c r="BI49" s="2637"/>
      <c r="BJ49" s="2637"/>
      <c r="BK49" s="2637"/>
      <c r="BL49" s="2637"/>
      <c r="BM49" s="2637"/>
      <c r="BN49" s="2637"/>
      <c r="BO49" s="2637"/>
      <c r="BP49" s="2637"/>
      <c r="BQ49" s="2637"/>
      <c r="BR49" s="2637"/>
      <c r="BS49" s="2637"/>
      <c r="BT49" s="2637"/>
      <c r="BU49" s="2637"/>
      <c r="BV49" s="2637"/>
      <c r="BW49" s="2637"/>
      <c r="BX49" s="2637"/>
      <c r="BY49" s="2637"/>
      <c r="BZ49" s="2637"/>
      <c r="CA49" s="2637"/>
      <c r="CB49" s="2637"/>
      <c r="CC49" s="2637"/>
      <c r="CD49" s="2637"/>
      <c r="CE49" s="2637"/>
      <c r="CF49" s="2637"/>
      <c r="CG49" s="2637"/>
      <c r="CH49" s="2638"/>
    </row>
    <row r="50" spans="1:89" ht="15" customHeight="1">
      <c r="A50" s="55"/>
      <c r="B50" s="61"/>
      <c r="C50" s="2038" t="s">
        <v>195</v>
      </c>
      <c r="D50" s="2038"/>
      <c r="E50" s="1849" t="s">
        <v>1596</v>
      </c>
      <c r="F50" s="1849"/>
      <c r="G50" s="1849"/>
      <c r="H50" s="1849"/>
      <c r="I50" s="1849"/>
      <c r="J50" s="1849"/>
      <c r="K50" s="1849"/>
      <c r="L50" s="1849"/>
      <c r="M50" s="1849"/>
      <c r="N50" s="1849"/>
      <c r="O50" s="1849"/>
      <c r="P50" s="1849"/>
      <c r="Q50" s="1849"/>
      <c r="R50" s="1849"/>
      <c r="S50" s="1849"/>
      <c r="T50" s="1849"/>
      <c r="U50" s="1849"/>
      <c r="V50" s="1849"/>
      <c r="W50" s="1849"/>
      <c r="X50" s="1849"/>
      <c r="Y50" s="1849"/>
      <c r="Z50" s="1849"/>
      <c r="AA50" s="1849"/>
      <c r="AB50" s="1849"/>
      <c r="AC50" s="1849"/>
      <c r="AD50" s="1849"/>
      <c r="AE50" s="1849"/>
      <c r="AF50" s="1849"/>
      <c r="AG50" s="617"/>
      <c r="AH50" s="568" t="s">
        <v>127</v>
      </c>
      <c r="AI50" s="2353" t="s">
        <v>1681</v>
      </c>
      <c r="AJ50" s="2353"/>
      <c r="AK50" s="2353"/>
      <c r="AL50" s="2353"/>
      <c r="AM50" s="2353"/>
      <c r="AN50" s="2353"/>
      <c r="AO50" s="2353"/>
      <c r="AP50" s="2353"/>
      <c r="AQ50" s="2353"/>
      <c r="AR50" s="2354"/>
      <c r="AT50" s="1337"/>
      <c r="AU50" s="666"/>
      <c r="AV50" s="2637"/>
      <c r="AW50" s="2637"/>
      <c r="AX50" s="2637"/>
      <c r="AY50" s="2637"/>
      <c r="AZ50" s="2637"/>
      <c r="BA50" s="2637"/>
      <c r="BB50" s="2637"/>
      <c r="BC50" s="2637"/>
      <c r="BD50" s="2637"/>
      <c r="BE50" s="2637"/>
      <c r="BF50" s="2637"/>
      <c r="BG50" s="2637"/>
      <c r="BH50" s="2637"/>
      <c r="BI50" s="2637"/>
      <c r="BJ50" s="2637"/>
      <c r="BK50" s="2637"/>
      <c r="BL50" s="2637"/>
      <c r="BM50" s="2637"/>
      <c r="BN50" s="2637"/>
      <c r="BO50" s="2637"/>
      <c r="BP50" s="2637"/>
      <c r="BQ50" s="2637"/>
      <c r="BR50" s="2637"/>
      <c r="BS50" s="2637"/>
      <c r="BT50" s="2637"/>
      <c r="BU50" s="2637"/>
      <c r="BV50" s="2637"/>
      <c r="BW50" s="2637"/>
      <c r="BX50" s="2637"/>
      <c r="BY50" s="2637"/>
      <c r="BZ50" s="2637"/>
      <c r="CA50" s="2637"/>
      <c r="CB50" s="2637"/>
      <c r="CC50" s="2637"/>
      <c r="CD50" s="2637"/>
      <c r="CE50" s="2637"/>
      <c r="CF50" s="2637"/>
      <c r="CG50" s="2637"/>
      <c r="CH50" s="2638"/>
    </row>
    <row r="51" spans="1:89" ht="13.5" customHeight="1">
      <c r="A51" s="55"/>
      <c r="B51" s="61"/>
      <c r="E51" s="1849"/>
      <c r="F51" s="1849"/>
      <c r="G51" s="1849"/>
      <c r="H51" s="1849"/>
      <c r="I51" s="1849"/>
      <c r="J51" s="1849"/>
      <c r="K51" s="1849"/>
      <c r="L51" s="1849"/>
      <c r="M51" s="1849"/>
      <c r="N51" s="1849"/>
      <c r="O51" s="1849"/>
      <c r="P51" s="1849"/>
      <c r="Q51" s="1849"/>
      <c r="R51" s="1849"/>
      <c r="S51" s="1849"/>
      <c r="T51" s="1849"/>
      <c r="U51" s="1849"/>
      <c r="V51" s="1849"/>
      <c r="W51" s="1849"/>
      <c r="X51" s="1849"/>
      <c r="Y51" s="1849"/>
      <c r="Z51" s="1849"/>
      <c r="AA51" s="1849"/>
      <c r="AB51" s="1849"/>
      <c r="AC51" s="1849"/>
      <c r="AD51" s="1849"/>
      <c r="AE51" s="1849"/>
      <c r="AF51" s="1849"/>
      <c r="AG51" s="62"/>
      <c r="AH51" s="63"/>
      <c r="AI51" s="2353"/>
      <c r="AJ51" s="2353"/>
      <c r="AK51" s="2353"/>
      <c r="AL51" s="2353"/>
      <c r="AM51" s="2353"/>
      <c r="AN51" s="2353"/>
      <c r="AO51" s="2353"/>
      <c r="AP51" s="2353"/>
      <c r="AQ51" s="2353"/>
      <c r="AR51" s="2354"/>
      <c r="AT51" s="1337"/>
      <c r="AU51" s="1339"/>
      <c r="AV51" s="2637"/>
      <c r="AW51" s="2637"/>
      <c r="AX51" s="2637"/>
      <c r="AY51" s="2637"/>
      <c r="AZ51" s="2637"/>
      <c r="BA51" s="2637"/>
      <c r="BB51" s="2637"/>
      <c r="BC51" s="2637"/>
      <c r="BD51" s="2637"/>
      <c r="BE51" s="2637"/>
      <c r="BF51" s="2637"/>
      <c r="BG51" s="2637"/>
      <c r="BH51" s="2637"/>
      <c r="BI51" s="2637"/>
      <c r="BJ51" s="2637"/>
      <c r="BK51" s="2637"/>
      <c r="BL51" s="2637"/>
      <c r="BM51" s="2637"/>
      <c r="BN51" s="2637"/>
      <c r="BO51" s="2637"/>
      <c r="BP51" s="2637"/>
      <c r="BQ51" s="2637"/>
      <c r="BR51" s="2637"/>
      <c r="BS51" s="2637"/>
      <c r="BT51" s="2637"/>
      <c r="BU51" s="2637"/>
      <c r="BV51" s="2637"/>
      <c r="BW51" s="2637"/>
      <c r="BX51" s="2637"/>
      <c r="BY51" s="2637"/>
      <c r="BZ51" s="2637"/>
      <c r="CA51" s="2637"/>
      <c r="CB51" s="2637"/>
      <c r="CC51" s="2637"/>
      <c r="CD51" s="2637"/>
      <c r="CE51" s="2637"/>
      <c r="CF51" s="2637"/>
      <c r="CG51" s="2637"/>
      <c r="CH51" s="2638"/>
      <c r="CI51" s="118"/>
      <c r="CJ51" s="118"/>
      <c r="CK51" s="118"/>
    </row>
    <row r="52" spans="1:89" ht="13.5" customHeight="1">
      <c r="A52" s="55"/>
      <c r="B52" s="61"/>
      <c r="C52" s="2038" t="s">
        <v>184</v>
      </c>
      <c r="D52" s="2038"/>
      <c r="E52" s="1849" t="s">
        <v>1405</v>
      </c>
      <c r="F52" s="1849"/>
      <c r="G52" s="1849"/>
      <c r="H52" s="1849"/>
      <c r="I52" s="1849"/>
      <c r="J52" s="1849"/>
      <c r="K52" s="1849"/>
      <c r="L52" s="1849"/>
      <c r="M52" s="1849"/>
      <c r="N52" s="1849"/>
      <c r="O52" s="1849"/>
      <c r="P52" s="1849"/>
      <c r="Q52" s="1849"/>
      <c r="R52" s="1849"/>
      <c r="S52" s="1849"/>
      <c r="T52" s="1849"/>
      <c r="U52" s="1849"/>
      <c r="V52" s="1849"/>
      <c r="W52" s="1849"/>
      <c r="X52" s="1849"/>
      <c r="Y52" s="1849"/>
      <c r="Z52" s="1849"/>
      <c r="AA52" s="1849"/>
      <c r="AB52" s="1849"/>
      <c r="AC52" s="1849"/>
      <c r="AD52" s="1849"/>
      <c r="AE52" s="1849"/>
      <c r="AF52" s="1849"/>
      <c r="AG52" s="62"/>
      <c r="AH52" s="63"/>
      <c r="AI52" s="2353"/>
      <c r="AJ52" s="2353"/>
      <c r="AK52" s="2353"/>
      <c r="AL52" s="2353"/>
      <c r="AM52" s="2353"/>
      <c r="AN52" s="2353"/>
      <c r="AO52" s="2353"/>
      <c r="AP52" s="2353"/>
      <c r="AQ52" s="2353"/>
      <c r="AR52" s="2354"/>
      <c r="AT52" s="1340"/>
      <c r="AU52" s="1339"/>
      <c r="AV52" s="2637"/>
      <c r="AW52" s="2637"/>
      <c r="AX52" s="2637"/>
      <c r="AY52" s="2637"/>
      <c r="AZ52" s="2637"/>
      <c r="BA52" s="2637"/>
      <c r="BB52" s="2637"/>
      <c r="BC52" s="2637"/>
      <c r="BD52" s="2637"/>
      <c r="BE52" s="2637"/>
      <c r="BF52" s="2637"/>
      <c r="BG52" s="2637"/>
      <c r="BH52" s="2637"/>
      <c r="BI52" s="2637"/>
      <c r="BJ52" s="2637"/>
      <c r="BK52" s="2637"/>
      <c r="BL52" s="2637"/>
      <c r="BM52" s="2637"/>
      <c r="BN52" s="2637"/>
      <c r="BO52" s="2637"/>
      <c r="BP52" s="2637"/>
      <c r="BQ52" s="2637"/>
      <c r="BR52" s="2637"/>
      <c r="BS52" s="2637"/>
      <c r="BT52" s="2637"/>
      <c r="BU52" s="2637"/>
      <c r="BV52" s="2637"/>
      <c r="BW52" s="2637"/>
      <c r="BX52" s="2637"/>
      <c r="BY52" s="2637"/>
      <c r="BZ52" s="2637"/>
      <c r="CA52" s="2637"/>
      <c r="CB52" s="2637"/>
      <c r="CC52" s="2637"/>
      <c r="CD52" s="2637"/>
      <c r="CE52" s="2637"/>
      <c r="CF52" s="2637"/>
      <c r="CG52" s="2637"/>
      <c r="CH52" s="2638"/>
      <c r="CI52" s="735"/>
      <c r="CJ52" s="735"/>
      <c r="CK52" s="735"/>
    </row>
    <row r="53" spans="1:89" ht="13.5" customHeight="1">
      <c r="A53" s="55"/>
      <c r="B53" s="61"/>
      <c r="D53" s="138"/>
      <c r="E53" s="1849"/>
      <c r="F53" s="1849"/>
      <c r="G53" s="1849"/>
      <c r="H53" s="1849"/>
      <c r="I53" s="1849"/>
      <c r="J53" s="1849"/>
      <c r="K53" s="1849"/>
      <c r="L53" s="1849"/>
      <c r="M53" s="1849"/>
      <c r="N53" s="1849"/>
      <c r="O53" s="1849"/>
      <c r="P53" s="1849"/>
      <c r="Q53" s="1849"/>
      <c r="R53" s="1849"/>
      <c r="S53" s="1849"/>
      <c r="T53" s="1849"/>
      <c r="U53" s="1849"/>
      <c r="V53" s="1849"/>
      <c r="W53" s="1849"/>
      <c r="X53" s="1849"/>
      <c r="Y53" s="1849"/>
      <c r="Z53" s="1849"/>
      <c r="AA53" s="1849"/>
      <c r="AB53" s="1849"/>
      <c r="AC53" s="1849"/>
      <c r="AD53" s="1849"/>
      <c r="AE53" s="1849"/>
      <c r="AF53" s="1849"/>
      <c r="AG53" s="62"/>
      <c r="AH53" s="63"/>
      <c r="AI53" s="2353"/>
      <c r="AJ53" s="2353"/>
      <c r="AK53" s="2353"/>
      <c r="AL53" s="2353"/>
      <c r="AM53" s="2353"/>
      <c r="AN53" s="2353"/>
      <c r="AO53" s="2353"/>
      <c r="AP53" s="2353"/>
      <c r="AQ53" s="2353"/>
      <c r="AR53" s="2354"/>
      <c r="AT53" s="1340"/>
      <c r="AU53" s="1339"/>
      <c r="AV53" s="2637"/>
      <c r="AW53" s="2637"/>
      <c r="AX53" s="2637"/>
      <c r="AY53" s="2637"/>
      <c r="AZ53" s="2637"/>
      <c r="BA53" s="2637"/>
      <c r="BB53" s="2637"/>
      <c r="BC53" s="2637"/>
      <c r="BD53" s="2637"/>
      <c r="BE53" s="2637"/>
      <c r="BF53" s="2637"/>
      <c r="BG53" s="2637"/>
      <c r="BH53" s="2637"/>
      <c r="BI53" s="2637"/>
      <c r="BJ53" s="2637"/>
      <c r="BK53" s="2637"/>
      <c r="BL53" s="2637"/>
      <c r="BM53" s="2637"/>
      <c r="BN53" s="2637"/>
      <c r="BO53" s="2637"/>
      <c r="BP53" s="2637"/>
      <c r="BQ53" s="2637"/>
      <c r="BR53" s="2637"/>
      <c r="BS53" s="2637"/>
      <c r="BT53" s="2637"/>
      <c r="BU53" s="2637"/>
      <c r="BV53" s="2637"/>
      <c r="BW53" s="2637"/>
      <c r="BX53" s="2637"/>
      <c r="BY53" s="2637"/>
      <c r="BZ53" s="2637"/>
      <c r="CA53" s="2637"/>
      <c r="CB53" s="2637"/>
      <c r="CC53" s="2637"/>
      <c r="CD53" s="2637"/>
      <c r="CE53" s="2637"/>
      <c r="CF53" s="2637"/>
      <c r="CG53" s="2637"/>
      <c r="CH53" s="2638"/>
    </row>
    <row r="54" spans="1:89" ht="13.5" customHeight="1">
      <c r="A54" s="55"/>
      <c r="B54" s="61"/>
      <c r="C54" s="2645" t="s">
        <v>1259</v>
      </c>
      <c r="D54" s="2645"/>
      <c r="E54" s="2646" t="s">
        <v>1260</v>
      </c>
      <c r="F54" s="2646"/>
      <c r="G54" s="2646"/>
      <c r="H54" s="2646"/>
      <c r="I54" s="2646"/>
      <c r="J54" s="2646"/>
      <c r="K54" s="2646"/>
      <c r="L54" s="2646"/>
      <c r="M54" s="2646"/>
      <c r="N54" s="2646"/>
      <c r="O54" s="2646"/>
      <c r="P54" s="2646"/>
      <c r="Q54" s="2646"/>
      <c r="R54" s="2646"/>
      <c r="S54" s="2646"/>
      <c r="T54" s="2646"/>
      <c r="U54" s="2646"/>
      <c r="V54" s="2646"/>
      <c r="W54" s="2646"/>
      <c r="X54" s="2646"/>
      <c r="Y54" s="2646"/>
      <c r="Z54" s="2646"/>
      <c r="AA54" s="2646"/>
      <c r="AB54" s="2646"/>
      <c r="AC54" s="2646"/>
      <c r="AD54" s="2646"/>
      <c r="AE54" s="2646"/>
      <c r="AF54" s="2646"/>
      <c r="AG54" s="618"/>
      <c r="AH54" s="81" t="s">
        <v>127</v>
      </c>
      <c r="AI54" s="2353" t="s">
        <v>1682</v>
      </c>
      <c r="AJ54" s="2353"/>
      <c r="AK54" s="2353"/>
      <c r="AL54" s="2353"/>
      <c r="AM54" s="2353"/>
      <c r="AN54" s="2353"/>
      <c r="AO54" s="2353"/>
      <c r="AP54" s="2353"/>
      <c r="AQ54" s="2353"/>
      <c r="AR54" s="2354"/>
      <c r="AT54" s="1340"/>
      <c r="AU54" s="1339"/>
      <c r="AV54" s="2637"/>
      <c r="AW54" s="2637"/>
      <c r="AX54" s="2637"/>
      <c r="AY54" s="2637"/>
      <c r="AZ54" s="2637"/>
      <c r="BA54" s="2637"/>
      <c r="BB54" s="2637"/>
      <c r="BC54" s="2637"/>
      <c r="BD54" s="2637"/>
      <c r="BE54" s="2637"/>
      <c r="BF54" s="2637"/>
      <c r="BG54" s="2637"/>
      <c r="BH54" s="2637"/>
      <c r="BI54" s="2637"/>
      <c r="BJ54" s="2637"/>
      <c r="BK54" s="2637"/>
      <c r="BL54" s="2637"/>
      <c r="BM54" s="2637"/>
      <c r="BN54" s="2637"/>
      <c r="BO54" s="2637"/>
      <c r="BP54" s="2637"/>
      <c r="BQ54" s="2637"/>
      <c r="BR54" s="2637"/>
      <c r="BS54" s="2637"/>
      <c r="BT54" s="2637"/>
      <c r="BU54" s="2637"/>
      <c r="BV54" s="2637"/>
      <c r="BW54" s="2637"/>
      <c r="BX54" s="2637"/>
      <c r="BY54" s="2637"/>
      <c r="BZ54" s="2637"/>
      <c r="CA54" s="2637"/>
      <c r="CB54" s="2637"/>
      <c r="CC54" s="2637"/>
      <c r="CD54" s="2637"/>
      <c r="CE54" s="2637"/>
      <c r="CF54" s="2637"/>
      <c r="CG54" s="2637"/>
      <c r="CH54" s="2638"/>
    </row>
    <row r="55" spans="1:89" ht="13.5" customHeight="1">
      <c r="A55" s="55"/>
      <c r="B55" s="61"/>
      <c r="C55" s="138"/>
      <c r="D55" s="138"/>
      <c r="E55" s="82"/>
      <c r="F55" s="82"/>
      <c r="G55" s="82"/>
      <c r="H55" s="82"/>
      <c r="I55" s="82"/>
      <c r="J55" s="82"/>
      <c r="K55" s="82"/>
      <c r="L55" s="82"/>
      <c r="M55" s="82"/>
      <c r="N55" s="82"/>
      <c r="O55" s="82"/>
      <c r="P55" s="82"/>
      <c r="Q55" s="82"/>
      <c r="R55" s="82"/>
      <c r="S55" s="82"/>
      <c r="T55" s="82"/>
      <c r="U55" s="82"/>
      <c r="V55" s="82"/>
      <c r="W55" s="82"/>
      <c r="X55" s="82"/>
      <c r="Y55" s="82"/>
      <c r="Z55" s="82"/>
      <c r="AA55" s="82"/>
      <c r="AB55" s="82"/>
      <c r="AC55" s="82"/>
      <c r="AD55" s="82"/>
      <c r="AE55" s="82"/>
      <c r="AF55" s="82"/>
      <c r="AG55" s="82"/>
      <c r="AH55" s="63"/>
      <c r="AI55" s="2353"/>
      <c r="AJ55" s="2353"/>
      <c r="AK55" s="2353"/>
      <c r="AL55" s="2353"/>
      <c r="AM55" s="2353"/>
      <c r="AN55" s="2353"/>
      <c r="AO55" s="2353"/>
      <c r="AP55" s="2353"/>
      <c r="AQ55" s="2353"/>
      <c r="AR55" s="2354"/>
      <c r="AS55" s="1163"/>
      <c r="AT55" s="1340"/>
      <c r="AU55" s="1339"/>
      <c r="AV55" s="2637"/>
      <c r="AW55" s="2637"/>
      <c r="AX55" s="2637"/>
      <c r="AY55" s="2637"/>
      <c r="AZ55" s="2637"/>
      <c r="BA55" s="2637"/>
      <c r="BB55" s="2637"/>
      <c r="BC55" s="2637"/>
      <c r="BD55" s="2637"/>
      <c r="BE55" s="2637"/>
      <c r="BF55" s="2637"/>
      <c r="BG55" s="2637"/>
      <c r="BH55" s="2637"/>
      <c r="BI55" s="2637"/>
      <c r="BJ55" s="2637"/>
      <c r="BK55" s="2637"/>
      <c r="BL55" s="2637"/>
      <c r="BM55" s="2637"/>
      <c r="BN55" s="2637"/>
      <c r="BO55" s="2637"/>
      <c r="BP55" s="2637"/>
      <c r="BQ55" s="2637"/>
      <c r="BR55" s="2637"/>
      <c r="BS55" s="2637"/>
      <c r="BT55" s="2637"/>
      <c r="BU55" s="2637"/>
      <c r="BV55" s="2637"/>
      <c r="BW55" s="2637"/>
      <c r="BX55" s="2637"/>
      <c r="BY55" s="2637"/>
      <c r="BZ55" s="2637"/>
      <c r="CA55" s="2637"/>
      <c r="CB55" s="2637"/>
      <c r="CC55" s="2637"/>
      <c r="CD55" s="2637"/>
      <c r="CE55" s="2637"/>
      <c r="CF55" s="2637"/>
      <c r="CG55" s="2637"/>
      <c r="CH55" s="2638"/>
    </row>
    <row r="56" spans="1:89" ht="13.5" customHeight="1">
      <c r="A56" s="55"/>
      <c r="B56" s="2642" t="s">
        <v>462</v>
      </c>
      <c r="C56" s="1712"/>
      <c r="D56" s="1852" t="s">
        <v>1092</v>
      </c>
      <c r="E56" s="1852"/>
      <c r="F56" s="1852"/>
      <c r="G56" s="1852"/>
      <c r="H56" s="1852"/>
      <c r="I56" s="1852"/>
      <c r="J56" s="1852"/>
      <c r="K56" s="1852"/>
      <c r="L56" s="1852"/>
      <c r="M56" s="1852"/>
      <c r="N56" s="1852"/>
      <c r="O56" s="1852"/>
      <c r="P56" s="1852"/>
      <c r="Q56" s="1852"/>
      <c r="R56" s="1852"/>
      <c r="S56" s="1852"/>
      <c r="T56" s="1852"/>
      <c r="U56" s="1852"/>
      <c r="V56" s="1852"/>
      <c r="W56" s="1852"/>
      <c r="X56" s="1852"/>
      <c r="Y56" s="1852"/>
      <c r="Z56" s="1852"/>
      <c r="AA56" s="1852"/>
      <c r="AB56" s="1852"/>
      <c r="AC56" s="1852"/>
      <c r="AD56" s="1852"/>
      <c r="AE56" s="1852"/>
      <c r="AF56" s="1852"/>
      <c r="AG56" s="620"/>
      <c r="AH56" s="63"/>
      <c r="AI56" s="2353"/>
      <c r="AJ56" s="2353"/>
      <c r="AK56" s="2353"/>
      <c r="AL56" s="2353"/>
      <c r="AM56" s="2353"/>
      <c r="AN56" s="2353"/>
      <c r="AO56" s="2353"/>
      <c r="AP56" s="2353"/>
      <c r="AQ56" s="2353"/>
      <c r="AR56" s="2354"/>
      <c r="AS56" s="1163"/>
      <c r="AT56" s="1340"/>
      <c r="AU56" s="1339"/>
      <c r="AV56" s="2637"/>
      <c r="AW56" s="2637"/>
      <c r="AX56" s="2637"/>
      <c r="AY56" s="2637"/>
      <c r="AZ56" s="2637"/>
      <c r="BA56" s="2637"/>
      <c r="BB56" s="2637"/>
      <c r="BC56" s="2637"/>
      <c r="BD56" s="2637"/>
      <c r="BE56" s="2637"/>
      <c r="BF56" s="2637"/>
      <c r="BG56" s="2637"/>
      <c r="BH56" s="2637"/>
      <c r="BI56" s="2637"/>
      <c r="BJ56" s="2637"/>
      <c r="BK56" s="2637"/>
      <c r="BL56" s="2637"/>
      <c r="BM56" s="2637"/>
      <c r="BN56" s="2637"/>
      <c r="BO56" s="2637"/>
      <c r="BP56" s="2637"/>
      <c r="BQ56" s="2637"/>
      <c r="BR56" s="2637"/>
      <c r="BS56" s="2637"/>
      <c r="BT56" s="2637"/>
      <c r="BU56" s="2637"/>
      <c r="BV56" s="2637"/>
      <c r="BW56" s="2637"/>
      <c r="BX56" s="2637"/>
      <c r="BY56" s="2637"/>
      <c r="BZ56" s="2637"/>
      <c r="CA56" s="2637"/>
      <c r="CB56" s="2637"/>
      <c r="CC56" s="2637"/>
      <c r="CD56" s="2637"/>
      <c r="CE56" s="2637"/>
      <c r="CF56" s="2637"/>
      <c r="CG56" s="2637"/>
      <c r="CH56" s="2638"/>
    </row>
    <row r="57" spans="1:89" ht="12" customHeight="1">
      <c r="B57" s="61"/>
      <c r="C57" s="531"/>
      <c r="D57" s="55"/>
      <c r="E57" s="55"/>
      <c r="F57" s="55"/>
      <c r="G57" s="55"/>
      <c r="H57" s="55"/>
      <c r="I57" s="55"/>
      <c r="J57" s="55"/>
      <c r="K57" s="55"/>
      <c r="L57" s="55"/>
      <c r="M57" s="55"/>
      <c r="N57" s="55"/>
      <c r="O57" s="55"/>
      <c r="P57" s="55"/>
      <c r="Q57" s="55"/>
      <c r="R57" s="55"/>
      <c r="S57" s="55"/>
      <c r="T57" s="55"/>
      <c r="U57" s="55"/>
      <c r="V57" s="55"/>
      <c r="W57" s="55"/>
      <c r="X57" s="55"/>
      <c r="Y57" s="55"/>
      <c r="Z57" s="55"/>
      <c r="AA57" s="55"/>
      <c r="AB57" s="55"/>
      <c r="AC57" s="55"/>
      <c r="AD57" s="55"/>
      <c r="AE57" s="55"/>
      <c r="AF57" s="55"/>
      <c r="AG57" s="82"/>
      <c r="AH57" s="63"/>
      <c r="AI57" s="2353"/>
      <c r="AJ57" s="2353"/>
      <c r="AK57" s="2353"/>
      <c r="AL57" s="2353"/>
      <c r="AM57" s="2353"/>
      <c r="AN57" s="2353"/>
      <c r="AO57" s="2353"/>
      <c r="AP57" s="2353"/>
      <c r="AQ57" s="2353"/>
      <c r="AR57" s="2354"/>
      <c r="AT57" s="1340"/>
      <c r="AU57" s="666"/>
      <c r="AV57" s="2637"/>
      <c r="AW57" s="2637"/>
      <c r="AX57" s="2637"/>
      <c r="AY57" s="2637"/>
      <c r="AZ57" s="2637"/>
      <c r="BA57" s="2637"/>
      <c r="BB57" s="2637"/>
      <c r="BC57" s="2637"/>
      <c r="BD57" s="2637"/>
      <c r="BE57" s="2637"/>
      <c r="BF57" s="2637"/>
      <c r="BG57" s="2637"/>
      <c r="BH57" s="2637"/>
      <c r="BI57" s="2637"/>
      <c r="BJ57" s="2637"/>
      <c r="BK57" s="2637"/>
      <c r="BL57" s="2637"/>
      <c r="BM57" s="2637"/>
      <c r="BN57" s="2637"/>
      <c r="BO57" s="2637"/>
      <c r="BP57" s="2637"/>
      <c r="BQ57" s="2637"/>
      <c r="BR57" s="2637"/>
      <c r="BS57" s="2637"/>
      <c r="BT57" s="2637"/>
      <c r="BU57" s="2637"/>
      <c r="BV57" s="2637"/>
      <c r="BW57" s="2637"/>
      <c r="BX57" s="2637"/>
      <c r="BY57" s="2637"/>
      <c r="BZ57" s="2637"/>
      <c r="CA57" s="2637"/>
      <c r="CB57" s="2637"/>
      <c r="CC57" s="2637"/>
      <c r="CD57" s="2637"/>
      <c r="CE57" s="2637"/>
      <c r="CF57" s="2637"/>
      <c r="CG57" s="2637"/>
      <c r="CH57" s="2638"/>
    </row>
    <row r="58" spans="1:89" ht="12" customHeight="1">
      <c r="B58" s="61"/>
      <c r="D58" s="531"/>
      <c r="E58" s="562"/>
      <c r="F58" s="82"/>
      <c r="G58" s="82"/>
      <c r="H58" s="82"/>
      <c r="I58" s="82"/>
      <c r="J58" s="82"/>
      <c r="K58" s="82"/>
      <c r="L58" s="82"/>
      <c r="M58" s="82"/>
      <c r="N58" s="82"/>
      <c r="O58" s="82"/>
      <c r="P58" s="82"/>
      <c r="Q58" s="82"/>
      <c r="R58" s="82"/>
      <c r="S58" s="82"/>
      <c r="T58" s="82"/>
      <c r="U58" s="82"/>
      <c r="V58" s="82"/>
      <c r="W58" s="82"/>
      <c r="X58" s="82"/>
      <c r="Y58" s="82"/>
      <c r="Z58" s="82"/>
      <c r="AA58" s="82"/>
      <c r="AB58" s="82"/>
      <c r="AC58" s="82"/>
      <c r="AD58" s="82"/>
      <c r="AE58" s="82"/>
      <c r="AF58" s="82"/>
      <c r="AG58" s="82"/>
      <c r="AH58" s="551" t="s">
        <v>127</v>
      </c>
      <c r="AI58" s="1849" t="s">
        <v>1597</v>
      </c>
      <c r="AJ58" s="1849"/>
      <c r="AK58" s="1849"/>
      <c r="AL58" s="1849"/>
      <c r="AM58" s="1849"/>
      <c r="AN58" s="1849"/>
      <c r="AO58" s="1849"/>
      <c r="AP58" s="1849"/>
      <c r="AQ58" s="1849"/>
      <c r="AR58" s="64"/>
      <c r="AT58" s="1340"/>
      <c r="AU58" s="2338" t="s">
        <v>32</v>
      </c>
      <c r="AV58" s="2340" t="s">
        <v>1623</v>
      </c>
      <c r="AW58" s="2340"/>
      <c r="AX58" s="2340"/>
      <c r="AY58" s="2340"/>
      <c r="AZ58" s="2340"/>
      <c r="BA58" s="2340"/>
      <c r="BB58" s="2340"/>
      <c r="BC58" s="2340"/>
      <c r="BD58" s="2340"/>
      <c r="BE58" s="2340"/>
      <c r="BF58" s="2340"/>
      <c r="BG58" s="2340"/>
      <c r="BH58" s="2340"/>
      <c r="BI58" s="2340"/>
      <c r="BJ58" s="2340"/>
      <c r="BK58" s="2340"/>
      <c r="BL58" s="2340"/>
      <c r="BM58" s="2340"/>
      <c r="BN58" s="2340"/>
      <c r="BO58" s="2340"/>
      <c r="BP58" s="2340"/>
      <c r="BQ58" s="2340"/>
      <c r="BR58" s="2340"/>
      <c r="BS58" s="2340"/>
      <c r="BT58" s="2340"/>
      <c r="BU58" s="2340"/>
      <c r="BV58" s="2340"/>
      <c r="BW58" s="2340"/>
      <c r="BX58" s="2340"/>
      <c r="BY58" s="2340"/>
      <c r="BZ58" s="2340"/>
      <c r="CA58" s="2340"/>
      <c r="CB58" s="2340"/>
      <c r="CC58" s="2340"/>
      <c r="CD58" s="2340"/>
      <c r="CE58" s="2340"/>
      <c r="CF58" s="2340"/>
      <c r="CG58" s="2340"/>
      <c r="CH58" s="2341"/>
    </row>
    <row r="59" spans="1:89" ht="12" customHeight="1">
      <c r="B59" s="2643" t="s">
        <v>460</v>
      </c>
      <c r="C59" s="2644"/>
      <c r="D59" s="2037" t="s">
        <v>1093</v>
      </c>
      <c r="E59" s="2037"/>
      <c r="F59" s="2037"/>
      <c r="G59" s="2037"/>
      <c r="H59" s="2037"/>
      <c r="I59" s="2037"/>
      <c r="J59" s="2037"/>
      <c r="K59" s="2037"/>
      <c r="L59" s="2037"/>
      <c r="M59" s="2037"/>
      <c r="N59" s="2037"/>
      <c r="O59" s="2037"/>
      <c r="P59" s="2037"/>
      <c r="Q59" s="2037"/>
      <c r="R59" s="2037"/>
      <c r="S59" s="2037"/>
      <c r="T59" s="2037"/>
      <c r="U59" s="2037"/>
      <c r="V59" s="2037"/>
      <c r="W59" s="2037"/>
      <c r="X59" s="2037"/>
      <c r="Y59" s="2037"/>
      <c r="Z59" s="2037"/>
      <c r="AA59" s="2037"/>
      <c r="AB59" s="2037"/>
      <c r="AC59" s="2037"/>
      <c r="AD59" s="2037"/>
      <c r="AE59" s="2037"/>
      <c r="AF59" s="2037"/>
      <c r="AG59" s="622"/>
      <c r="AH59" s="551"/>
      <c r="AI59" s="1849"/>
      <c r="AJ59" s="1849"/>
      <c r="AK59" s="1849"/>
      <c r="AL59" s="1849"/>
      <c r="AM59" s="1849"/>
      <c r="AN59" s="1849"/>
      <c r="AO59" s="1849"/>
      <c r="AP59" s="1849"/>
      <c r="AQ59" s="1849"/>
      <c r="AR59" s="64"/>
      <c r="AT59" s="1341"/>
      <c r="AU59" s="2339"/>
      <c r="AV59" s="2342"/>
      <c r="AW59" s="2342"/>
      <c r="AX59" s="2342"/>
      <c r="AY59" s="2342"/>
      <c r="AZ59" s="2342"/>
      <c r="BA59" s="2342"/>
      <c r="BB59" s="2342"/>
      <c r="BC59" s="2342"/>
      <c r="BD59" s="2342"/>
      <c r="BE59" s="2342"/>
      <c r="BF59" s="2342"/>
      <c r="BG59" s="2342"/>
      <c r="BH59" s="2342"/>
      <c r="BI59" s="2342"/>
      <c r="BJ59" s="2342"/>
      <c r="BK59" s="2342"/>
      <c r="BL59" s="2342"/>
      <c r="BM59" s="2342"/>
      <c r="BN59" s="2342"/>
      <c r="BO59" s="2342"/>
      <c r="BP59" s="2342"/>
      <c r="BQ59" s="2342"/>
      <c r="BR59" s="2342"/>
      <c r="BS59" s="2342"/>
      <c r="BT59" s="2342"/>
      <c r="BU59" s="2342"/>
      <c r="BV59" s="2342"/>
      <c r="BW59" s="2342"/>
      <c r="BX59" s="2342"/>
      <c r="BY59" s="2342"/>
      <c r="BZ59" s="2342"/>
      <c r="CA59" s="2342"/>
      <c r="CB59" s="2342"/>
      <c r="CC59" s="2342"/>
      <c r="CD59" s="2342"/>
      <c r="CE59" s="2342"/>
      <c r="CF59" s="2342"/>
      <c r="CG59" s="2342"/>
      <c r="CH59" s="2343"/>
    </row>
    <row r="60" spans="1:89" ht="12" customHeight="1">
      <c r="B60" s="61"/>
      <c r="D60" s="2037"/>
      <c r="E60" s="2037"/>
      <c r="F60" s="2037"/>
      <c r="G60" s="2037"/>
      <c r="H60" s="2037"/>
      <c r="I60" s="2037"/>
      <c r="J60" s="2037"/>
      <c r="K60" s="2037"/>
      <c r="L60" s="2037"/>
      <c r="M60" s="2037"/>
      <c r="N60" s="2037"/>
      <c r="O60" s="2037"/>
      <c r="P60" s="2037"/>
      <c r="Q60" s="2037"/>
      <c r="R60" s="2037"/>
      <c r="S60" s="2037"/>
      <c r="T60" s="2037"/>
      <c r="U60" s="2037"/>
      <c r="V60" s="2037"/>
      <c r="W60" s="2037"/>
      <c r="X60" s="2037"/>
      <c r="Y60" s="2037"/>
      <c r="Z60" s="2037"/>
      <c r="AA60" s="2037"/>
      <c r="AB60" s="2037"/>
      <c r="AC60" s="2037"/>
      <c r="AD60" s="2037"/>
      <c r="AE60" s="2037"/>
      <c r="AF60" s="2037"/>
      <c r="AG60" s="622"/>
      <c r="AH60" s="551" t="s">
        <v>127</v>
      </c>
      <c r="AI60" s="1849" t="s">
        <v>1619</v>
      </c>
      <c r="AJ60" s="1849"/>
      <c r="AK60" s="1849"/>
      <c r="AL60" s="1849"/>
      <c r="AM60" s="1849"/>
      <c r="AN60" s="1849"/>
      <c r="AO60" s="1849"/>
      <c r="AP60" s="1849"/>
      <c r="AQ60" s="1849"/>
      <c r="AR60" s="64"/>
      <c r="AT60" s="1339"/>
      <c r="AU60" s="1339"/>
      <c r="AV60" s="1339"/>
      <c r="AW60" s="1339"/>
      <c r="AX60" s="1339"/>
      <c r="AY60" s="1339"/>
      <c r="AZ60" s="1339"/>
      <c r="BA60" s="1339"/>
      <c r="BB60" s="1339"/>
      <c r="BC60" s="1339"/>
      <c r="BD60" s="1339"/>
      <c r="BE60" s="1339"/>
      <c r="BF60" s="1339"/>
      <c r="BG60" s="1339"/>
      <c r="BH60" s="1339"/>
      <c r="BI60" s="1339"/>
      <c r="BJ60" s="1339"/>
      <c r="BK60" s="1339"/>
      <c r="BL60" s="1339"/>
      <c r="BM60" s="1339"/>
      <c r="BN60" s="1339"/>
      <c r="BO60" s="1339"/>
      <c r="BP60" s="1339"/>
      <c r="BQ60" s="1339"/>
      <c r="BR60" s="1339"/>
      <c r="BS60" s="1339"/>
      <c r="BT60" s="1339"/>
      <c r="BU60" s="1339"/>
      <c r="BV60" s="1339"/>
      <c r="BW60" s="1339"/>
      <c r="BX60" s="1339"/>
      <c r="BY60" s="1339"/>
      <c r="BZ60" s="1339"/>
      <c r="CA60" s="1339"/>
      <c r="CB60" s="1339"/>
      <c r="CC60" s="1339"/>
      <c r="CD60" s="1339"/>
      <c r="CE60" s="1339"/>
      <c r="CF60" s="1339"/>
      <c r="CG60" s="1339"/>
      <c r="CH60" s="1339"/>
    </row>
    <row r="61" spans="1:89" ht="6.95" customHeight="1">
      <c r="B61" s="66"/>
      <c r="AH61" s="903"/>
      <c r="AI61" s="1849"/>
      <c r="AJ61" s="1849"/>
      <c r="AK61" s="1849"/>
      <c r="AL61" s="1849"/>
      <c r="AM61" s="1849"/>
      <c r="AN61" s="1849"/>
      <c r="AO61" s="1849"/>
      <c r="AP61" s="1849"/>
      <c r="AQ61" s="1849"/>
      <c r="AR61" s="64"/>
      <c r="AT61" s="2344" t="s">
        <v>1747</v>
      </c>
      <c r="AU61" s="2345"/>
      <c r="AV61" s="2345"/>
      <c r="AW61" s="2345"/>
      <c r="AX61" s="2345"/>
      <c r="AY61" s="2345"/>
      <c r="AZ61" s="2345"/>
      <c r="BA61" s="2345"/>
      <c r="BB61" s="2345"/>
      <c r="BC61" s="2345"/>
      <c r="BD61" s="2345"/>
      <c r="BE61" s="2345"/>
      <c r="BF61" s="2345"/>
      <c r="BG61" s="2345"/>
      <c r="BH61" s="2345"/>
      <c r="BI61" s="2345"/>
      <c r="BJ61" s="2345"/>
      <c r="BK61" s="2345"/>
      <c r="BL61" s="2345"/>
      <c r="BM61" s="2345"/>
      <c r="BN61" s="2345"/>
      <c r="BO61" s="2345"/>
      <c r="BP61" s="2345"/>
      <c r="BQ61" s="2345"/>
      <c r="BR61" s="2345"/>
      <c r="BS61" s="2345"/>
      <c r="BT61" s="2345"/>
      <c r="BU61" s="2345"/>
      <c r="BV61" s="2345"/>
      <c r="BW61" s="2345"/>
      <c r="BX61" s="2345"/>
      <c r="BY61" s="2345"/>
      <c r="BZ61" s="2345"/>
      <c r="CA61" s="2345"/>
      <c r="CB61" s="2345"/>
      <c r="CC61" s="2345"/>
      <c r="CD61" s="2345"/>
      <c r="CE61" s="2345"/>
      <c r="CF61" s="2345"/>
      <c r="CG61" s="2345"/>
      <c r="CH61" s="2346"/>
    </row>
    <row r="62" spans="1:89" ht="14.1" customHeight="1" thickBot="1">
      <c r="B62" s="623"/>
      <c r="C62" s="128"/>
      <c r="D62" s="128"/>
      <c r="E62" s="128"/>
      <c r="F62" s="128"/>
      <c r="G62" s="128"/>
      <c r="H62" s="128"/>
      <c r="I62" s="128"/>
      <c r="J62" s="128"/>
      <c r="K62" s="128"/>
      <c r="L62" s="128"/>
      <c r="M62" s="128"/>
      <c r="N62" s="128"/>
      <c r="O62" s="128"/>
      <c r="P62" s="128"/>
      <c r="Q62" s="128"/>
      <c r="R62" s="128"/>
      <c r="S62" s="128"/>
      <c r="T62" s="128"/>
      <c r="U62" s="128"/>
      <c r="V62" s="128"/>
      <c r="W62" s="128"/>
      <c r="X62" s="128"/>
      <c r="Y62" s="128"/>
      <c r="Z62" s="128"/>
      <c r="AA62" s="128"/>
      <c r="AB62" s="128"/>
      <c r="AC62" s="128"/>
      <c r="AD62" s="128"/>
      <c r="AE62" s="128"/>
      <c r="AF62" s="128"/>
      <c r="AG62" s="128"/>
      <c r="AH62" s="624"/>
      <c r="AI62" s="2355"/>
      <c r="AJ62" s="2355"/>
      <c r="AK62" s="2355"/>
      <c r="AL62" s="2355"/>
      <c r="AM62" s="2355"/>
      <c r="AN62" s="2355"/>
      <c r="AO62" s="2355"/>
      <c r="AP62" s="2355"/>
      <c r="AQ62" s="2355"/>
      <c r="AR62" s="738"/>
      <c r="AT62" s="2347"/>
      <c r="AU62" s="2348"/>
      <c r="AV62" s="2348"/>
      <c r="AW62" s="2348"/>
      <c r="AX62" s="2348"/>
      <c r="AY62" s="2348"/>
      <c r="AZ62" s="2348"/>
      <c r="BA62" s="2348"/>
      <c r="BB62" s="2348"/>
      <c r="BC62" s="2348"/>
      <c r="BD62" s="2348"/>
      <c r="BE62" s="2348"/>
      <c r="BF62" s="2348"/>
      <c r="BG62" s="2348"/>
      <c r="BH62" s="2348"/>
      <c r="BI62" s="2348"/>
      <c r="BJ62" s="2348"/>
      <c r="BK62" s="2348"/>
      <c r="BL62" s="2348"/>
      <c r="BM62" s="2348"/>
      <c r="BN62" s="2348"/>
      <c r="BO62" s="2348"/>
      <c r="BP62" s="2348"/>
      <c r="BQ62" s="2348"/>
      <c r="BR62" s="2348"/>
      <c r="BS62" s="2348"/>
      <c r="BT62" s="2348"/>
      <c r="BU62" s="2348"/>
      <c r="BV62" s="2348"/>
      <c r="BW62" s="2348"/>
      <c r="BX62" s="2348"/>
      <c r="BY62" s="2348"/>
      <c r="BZ62" s="2348"/>
      <c r="CA62" s="2348"/>
      <c r="CB62" s="2348"/>
      <c r="CC62" s="2348"/>
      <c r="CD62" s="2348"/>
      <c r="CE62" s="2348"/>
      <c r="CF62" s="2348"/>
      <c r="CG62" s="2348"/>
      <c r="CH62" s="2349"/>
    </row>
    <row r="63" spans="1:89" ht="14.1" customHeight="1">
      <c r="AT63" s="2347"/>
      <c r="AU63" s="2348"/>
      <c r="AV63" s="2348"/>
      <c r="AW63" s="2348"/>
      <c r="AX63" s="2348"/>
      <c r="AY63" s="2348"/>
      <c r="AZ63" s="2348"/>
      <c r="BA63" s="2348"/>
      <c r="BB63" s="2348"/>
      <c r="BC63" s="2348"/>
      <c r="BD63" s="2348"/>
      <c r="BE63" s="2348"/>
      <c r="BF63" s="2348"/>
      <c r="BG63" s="2348"/>
      <c r="BH63" s="2348"/>
      <c r="BI63" s="2348"/>
      <c r="BJ63" s="2348"/>
      <c r="BK63" s="2348"/>
      <c r="BL63" s="2348"/>
      <c r="BM63" s="2348"/>
      <c r="BN63" s="2348"/>
      <c r="BO63" s="2348"/>
      <c r="BP63" s="2348"/>
      <c r="BQ63" s="2348"/>
      <c r="BR63" s="2348"/>
      <c r="BS63" s="2348"/>
      <c r="BT63" s="2348"/>
      <c r="BU63" s="2348"/>
      <c r="BV63" s="2348"/>
      <c r="BW63" s="2348"/>
      <c r="BX63" s="2348"/>
      <c r="BY63" s="2348"/>
      <c r="BZ63" s="2348"/>
      <c r="CA63" s="2348"/>
      <c r="CB63" s="2348"/>
      <c r="CC63" s="2348"/>
      <c r="CD63" s="2348"/>
      <c r="CE63" s="2348"/>
      <c r="CF63" s="2348"/>
      <c r="CG63" s="2348"/>
      <c r="CH63" s="2349"/>
    </row>
    <row r="64" spans="1:89" ht="14.1" customHeight="1">
      <c r="AT64" s="2347"/>
      <c r="AU64" s="2348"/>
      <c r="AV64" s="2348"/>
      <c r="AW64" s="2348"/>
      <c r="AX64" s="2348"/>
      <c r="AY64" s="2348"/>
      <c r="AZ64" s="2348"/>
      <c r="BA64" s="2348"/>
      <c r="BB64" s="2348"/>
      <c r="BC64" s="2348"/>
      <c r="BD64" s="2348"/>
      <c r="BE64" s="2348"/>
      <c r="BF64" s="2348"/>
      <c r="BG64" s="2348"/>
      <c r="BH64" s="2348"/>
      <c r="BI64" s="2348"/>
      <c r="BJ64" s="2348"/>
      <c r="BK64" s="2348"/>
      <c r="BL64" s="2348"/>
      <c r="BM64" s="2348"/>
      <c r="BN64" s="2348"/>
      <c r="BO64" s="2348"/>
      <c r="BP64" s="2348"/>
      <c r="BQ64" s="2348"/>
      <c r="BR64" s="2348"/>
      <c r="BS64" s="2348"/>
      <c r="BT64" s="2348"/>
      <c r="BU64" s="2348"/>
      <c r="BV64" s="2348"/>
      <c r="BW64" s="2348"/>
      <c r="BX64" s="2348"/>
      <c r="BY64" s="2348"/>
      <c r="BZ64" s="2348"/>
      <c r="CA64" s="2348"/>
      <c r="CB64" s="2348"/>
      <c r="CC64" s="2348"/>
      <c r="CD64" s="2348"/>
      <c r="CE64" s="2348"/>
      <c r="CF64" s="2348"/>
      <c r="CG64" s="2348"/>
      <c r="CH64" s="2349"/>
    </row>
    <row r="65" spans="35:86" ht="14.1" customHeight="1">
      <c r="AT65" s="2347"/>
      <c r="AU65" s="2348"/>
      <c r="AV65" s="2348"/>
      <c r="AW65" s="2348"/>
      <c r="AX65" s="2348"/>
      <c r="AY65" s="2348"/>
      <c r="AZ65" s="2348"/>
      <c r="BA65" s="2348"/>
      <c r="BB65" s="2348"/>
      <c r="BC65" s="2348"/>
      <c r="BD65" s="2348"/>
      <c r="BE65" s="2348"/>
      <c r="BF65" s="2348"/>
      <c r="BG65" s="2348"/>
      <c r="BH65" s="2348"/>
      <c r="BI65" s="2348"/>
      <c r="BJ65" s="2348"/>
      <c r="BK65" s="2348"/>
      <c r="BL65" s="2348"/>
      <c r="BM65" s="2348"/>
      <c r="BN65" s="2348"/>
      <c r="BO65" s="2348"/>
      <c r="BP65" s="2348"/>
      <c r="BQ65" s="2348"/>
      <c r="BR65" s="2348"/>
      <c r="BS65" s="2348"/>
      <c r="BT65" s="2348"/>
      <c r="BU65" s="2348"/>
      <c r="BV65" s="2348"/>
      <c r="BW65" s="2348"/>
      <c r="BX65" s="2348"/>
      <c r="BY65" s="2348"/>
      <c r="BZ65" s="2348"/>
      <c r="CA65" s="2348"/>
      <c r="CB65" s="2348"/>
      <c r="CC65" s="2348"/>
      <c r="CD65" s="2348"/>
      <c r="CE65" s="2348"/>
      <c r="CF65" s="2348"/>
      <c r="CG65" s="2348"/>
      <c r="CH65" s="2349"/>
    </row>
    <row r="66" spans="35:86" ht="14.1" customHeight="1">
      <c r="AT66" s="2347"/>
      <c r="AU66" s="2348"/>
      <c r="AV66" s="2348"/>
      <c r="AW66" s="2348"/>
      <c r="AX66" s="2348"/>
      <c r="AY66" s="2348"/>
      <c r="AZ66" s="2348"/>
      <c r="BA66" s="2348"/>
      <c r="BB66" s="2348"/>
      <c r="BC66" s="2348"/>
      <c r="BD66" s="2348"/>
      <c r="BE66" s="2348"/>
      <c r="BF66" s="2348"/>
      <c r="BG66" s="2348"/>
      <c r="BH66" s="2348"/>
      <c r="BI66" s="2348"/>
      <c r="BJ66" s="2348"/>
      <c r="BK66" s="2348"/>
      <c r="BL66" s="2348"/>
      <c r="BM66" s="2348"/>
      <c r="BN66" s="2348"/>
      <c r="BO66" s="2348"/>
      <c r="BP66" s="2348"/>
      <c r="BQ66" s="2348"/>
      <c r="BR66" s="2348"/>
      <c r="BS66" s="2348"/>
      <c r="BT66" s="2348"/>
      <c r="BU66" s="2348"/>
      <c r="BV66" s="2348"/>
      <c r="BW66" s="2348"/>
      <c r="BX66" s="2348"/>
      <c r="BY66" s="2348"/>
      <c r="BZ66" s="2348"/>
      <c r="CA66" s="2348"/>
      <c r="CB66" s="2348"/>
      <c r="CC66" s="2348"/>
      <c r="CD66" s="2348"/>
      <c r="CE66" s="2348"/>
      <c r="CF66" s="2348"/>
      <c r="CG66" s="2348"/>
      <c r="CH66" s="2349"/>
    </row>
    <row r="67" spans="35:86" ht="14.1" customHeight="1">
      <c r="AI67" s="54"/>
      <c r="AL67" s="54"/>
      <c r="AT67" s="2347"/>
      <c r="AU67" s="2348"/>
      <c r="AV67" s="2348"/>
      <c r="AW67" s="2348"/>
      <c r="AX67" s="2348"/>
      <c r="AY67" s="2348"/>
      <c r="AZ67" s="2348"/>
      <c r="BA67" s="2348"/>
      <c r="BB67" s="2348"/>
      <c r="BC67" s="2348"/>
      <c r="BD67" s="2348"/>
      <c r="BE67" s="2348"/>
      <c r="BF67" s="2348"/>
      <c r="BG67" s="2348"/>
      <c r="BH67" s="2348"/>
      <c r="BI67" s="2348"/>
      <c r="BJ67" s="2348"/>
      <c r="BK67" s="2348"/>
      <c r="BL67" s="2348"/>
      <c r="BM67" s="2348"/>
      <c r="BN67" s="2348"/>
      <c r="BO67" s="2348"/>
      <c r="BP67" s="2348"/>
      <c r="BQ67" s="2348"/>
      <c r="BR67" s="2348"/>
      <c r="BS67" s="2348"/>
      <c r="BT67" s="2348"/>
      <c r="BU67" s="2348"/>
      <c r="BV67" s="2348"/>
      <c r="BW67" s="2348"/>
      <c r="BX67" s="2348"/>
      <c r="BY67" s="2348"/>
      <c r="BZ67" s="2348"/>
      <c r="CA67" s="2348"/>
      <c r="CB67" s="2348"/>
      <c r="CC67" s="2348"/>
      <c r="CD67" s="2348"/>
      <c r="CE67" s="2348"/>
      <c r="CF67" s="2348"/>
      <c r="CG67" s="2348"/>
      <c r="CH67" s="2349"/>
    </row>
    <row r="68" spans="35:86" ht="14.1" customHeight="1">
      <c r="AI68" s="54"/>
      <c r="AL68" s="54"/>
      <c r="AT68" s="2347"/>
      <c r="AU68" s="2348"/>
      <c r="AV68" s="2348"/>
      <c r="AW68" s="2348"/>
      <c r="AX68" s="2348"/>
      <c r="AY68" s="2348"/>
      <c r="AZ68" s="2348"/>
      <c r="BA68" s="2348"/>
      <c r="BB68" s="2348"/>
      <c r="BC68" s="2348"/>
      <c r="BD68" s="2348"/>
      <c r="BE68" s="2348"/>
      <c r="BF68" s="2348"/>
      <c r="BG68" s="2348"/>
      <c r="BH68" s="2348"/>
      <c r="BI68" s="2348"/>
      <c r="BJ68" s="2348"/>
      <c r="BK68" s="2348"/>
      <c r="BL68" s="2348"/>
      <c r="BM68" s="2348"/>
      <c r="BN68" s="2348"/>
      <c r="BO68" s="2348"/>
      <c r="BP68" s="2348"/>
      <c r="BQ68" s="2348"/>
      <c r="BR68" s="2348"/>
      <c r="BS68" s="2348"/>
      <c r="BT68" s="2348"/>
      <c r="BU68" s="2348"/>
      <c r="BV68" s="2348"/>
      <c r="BW68" s="2348"/>
      <c r="BX68" s="2348"/>
      <c r="BY68" s="2348"/>
      <c r="BZ68" s="2348"/>
      <c r="CA68" s="2348"/>
      <c r="CB68" s="2348"/>
      <c r="CC68" s="2348"/>
      <c r="CD68" s="2348"/>
      <c r="CE68" s="2348"/>
      <c r="CF68" s="2348"/>
      <c r="CG68" s="2348"/>
      <c r="CH68" s="2349"/>
    </row>
    <row r="69" spans="35:86" ht="14.1" customHeight="1">
      <c r="AI69" s="54"/>
      <c r="AL69" s="54"/>
      <c r="AT69" s="2347"/>
      <c r="AU69" s="2348"/>
      <c r="AV69" s="2348"/>
      <c r="AW69" s="2348"/>
      <c r="AX69" s="2348"/>
      <c r="AY69" s="2348"/>
      <c r="AZ69" s="2348"/>
      <c r="BA69" s="2348"/>
      <c r="BB69" s="2348"/>
      <c r="BC69" s="2348"/>
      <c r="BD69" s="2348"/>
      <c r="BE69" s="2348"/>
      <c r="BF69" s="2348"/>
      <c r="BG69" s="2348"/>
      <c r="BH69" s="2348"/>
      <c r="BI69" s="2348"/>
      <c r="BJ69" s="2348"/>
      <c r="BK69" s="2348"/>
      <c r="BL69" s="2348"/>
      <c r="BM69" s="2348"/>
      <c r="BN69" s="2348"/>
      <c r="BO69" s="2348"/>
      <c r="BP69" s="2348"/>
      <c r="BQ69" s="2348"/>
      <c r="BR69" s="2348"/>
      <c r="BS69" s="2348"/>
      <c r="BT69" s="2348"/>
      <c r="BU69" s="2348"/>
      <c r="BV69" s="2348"/>
      <c r="BW69" s="2348"/>
      <c r="BX69" s="2348"/>
      <c r="BY69" s="2348"/>
      <c r="BZ69" s="2348"/>
      <c r="CA69" s="2348"/>
      <c r="CB69" s="2348"/>
      <c r="CC69" s="2348"/>
      <c r="CD69" s="2348"/>
      <c r="CE69" s="2348"/>
      <c r="CF69" s="2348"/>
      <c r="CG69" s="2348"/>
      <c r="CH69" s="2349"/>
    </row>
    <row r="70" spans="35:86">
      <c r="AI70" s="54"/>
      <c r="AL70" s="54"/>
      <c r="AT70" s="2347"/>
      <c r="AU70" s="2348"/>
      <c r="AV70" s="2348"/>
      <c r="AW70" s="2348"/>
      <c r="AX70" s="2348"/>
      <c r="AY70" s="2348"/>
      <c r="AZ70" s="2348"/>
      <c r="BA70" s="2348"/>
      <c r="BB70" s="2348"/>
      <c r="BC70" s="2348"/>
      <c r="BD70" s="2348"/>
      <c r="BE70" s="2348"/>
      <c r="BF70" s="2348"/>
      <c r="BG70" s="2348"/>
      <c r="BH70" s="2348"/>
      <c r="BI70" s="2348"/>
      <c r="BJ70" s="2348"/>
      <c r="BK70" s="2348"/>
      <c r="BL70" s="2348"/>
      <c r="BM70" s="2348"/>
      <c r="BN70" s="2348"/>
      <c r="BO70" s="2348"/>
      <c r="BP70" s="2348"/>
      <c r="BQ70" s="2348"/>
      <c r="BR70" s="2348"/>
      <c r="BS70" s="2348"/>
      <c r="BT70" s="2348"/>
      <c r="BU70" s="2348"/>
      <c r="BV70" s="2348"/>
      <c r="BW70" s="2348"/>
      <c r="BX70" s="2348"/>
      <c r="BY70" s="2348"/>
      <c r="BZ70" s="2348"/>
      <c r="CA70" s="2348"/>
      <c r="CB70" s="2348"/>
      <c r="CC70" s="2348"/>
      <c r="CD70" s="2348"/>
      <c r="CE70" s="2348"/>
      <c r="CF70" s="2348"/>
      <c r="CG70" s="2348"/>
      <c r="CH70" s="2349"/>
    </row>
    <row r="71" spans="35:86">
      <c r="AI71" s="54"/>
      <c r="AL71" s="54"/>
      <c r="AT71" s="2347"/>
      <c r="AU71" s="2348"/>
      <c r="AV71" s="2348"/>
      <c r="AW71" s="2348"/>
      <c r="AX71" s="2348"/>
      <c r="AY71" s="2348"/>
      <c r="AZ71" s="2348"/>
      <c r="BA71" s="2348"/>
      <c r="BB71" s="2348"/>
      <c r="BC71" s="2348"/>
      <c r="BD71" s="2348"/>
      <c r="BE71" s="2348"/>
      <c r="BF71" s="2348"/>
      <c r="BG71" s="2348"/>
      <c r="BH71" s="2348"/>
      <c r="BI71" s="2348"/>
      <c r="BJ71" s="2348"/>
      <c r="BK71" s="2348"/>
      <c r="BL71" s="2348"/>
      <c r="BM71" s="2348"/>
      <c r="BN71" s="2348"/>
      <c r="BO71" s="2348"/>
      <c r="BP71" s="2348"/>
      <c r="BQ71" s="2348"/>
      <c r="BR71" s="2348"/>
      <c r="BS71" s="2348"/>
      <c r="BT71" s="2348"/>
      <c r="BU71" s="2348"/>
      <c r="BV71" s="2348"/>
      <c r="BW71" s="2348"/>
      <c r="BX71" s="2348"/>
      <c r="BY71" s="2348"/>
      <c r="BZ71" s="2348"/>
      <c r="CA71" s="2348"/>
      <c r="CB71" s="2348"/>
      <c r="CC71" s="2348"/>
      <c r="CD71" s="2348"/>
      <c r="CE71" s="2348"/>
      <c r="CF71" s="2348"/>
      <c r="CG71" s="2348"/>
      <c r="CH71" s="2349"/>
    </row>
    <row r="72" spans="35:86">
      <c r="AI72" s="54"/>
      <c r="AL72" s="54"/>
      <c r="AT72" s="2347"/>
      <c r="AU72" s="2348"/>
      <c r="AV72" s="2348"/>
      <c r="AW72" s="2348"/>
      <c r="AX72" s="2348"/>
      <c r="AY72" s="2348"/>
      <c r="AZ72" s="2348"/>
      <c r="BA72" s="2348"/>
      <c r="BB72" s="2348"/>
      <c r="BC72" s="2348"/>
      <c r="BD72" s="2348"/>
      <c r="BE72" s="2348"/>
      <c r="BF72" s="2348"/>
      <c r="BG72" s="2348"/>
      <c r="BH72" s="2348"/>
      <c r="BI72" s="2348"/>
      <c r="BJ72" s="2348"/>
      <c r="BK72" s="2348"/>
      <c r="BL72" s="2348"/>
      <c r="BM72" s="2348"/>
      <c r="BN72" s="2348"/>
      <c r="BO72" s="2348"/>
      <c r="BP72" s="2348"/>
      <c r="BQ72" s="2348"/>
      <c r="BR72" s="2348"/>
      <c r="BS72" s="2348"/>
      <c r="BT72" s="2348"/>
      <c r="BU72" s="2348"/>
      <c r="BV72" s="2348"/>
      <c r="BW72" s="2348"/>
      <c r="BX72" s="2348"/>
      <c r="BY72" s="2348"/>
      <c r="BZ72" s="2348"/>
      <c r="CA72" s="2348"/>
      <c r="CB72" s="2348"/>
      <c r="CC72" s="2348"/>
      <c r="CD72" s="2348"/>
      <c r="CE72" s="2348"/>
      <c r="CF72" s="2348"/>
      <c r="CG72" s="2348"/>
      <c r="CH72" s="2349"/>
    </row>
    <row r="73" spans="35:86">
      <c r="AI73" s="54"/>
      <c r="AL73" s="54"/>
      <c r="AT73" s="2347"/>
      <c r="AU73" s="2348"/>
      <c r="AV73" s="2348"/>
      <c r="AW73" s="2348"/>
      <c r="AX73" s="2348"/>
      <c r="AY73" s="2348"/>
      <c r="AZ73" s="2348"/>
      <c r="BA73" s="2348"/>
      <c r="BB73" s="2348"/>
      <c r="BC73" s="2348"/>
      <c r="BD73" s="2348"/>
      <c r="BE73" s="2348"/>
      <c r="BF73" s="2348"/>
      <c r="BG73" s="2348"/>
      <c r="BH73" s="2348"/>
      <c r="BI73" s="2348"/>
      <c r="BJ73" s="2348"/>
      <c r="BK73" s="2348"/>
      <c r="BL73" s="2348"/>
      <c r="BM73" s="2348"/>
      <c r="BN73" s="2348"/>
      <c r="BO73" s="2348"/>
      <c r="BP73" s="2348"/>
      <c r="BQ73" s="2348"/>
      <c r="BR73" s="2348"/>
      <c r="BS73" s="2348"/>
      <c r="BT73" s="2348"/>
      <c r="BU73" s="2348"/>
      <c r="BV73" s="2348"/>
      <c r="BW73" s="2348"/>
      <c r="BX73" s="2348"/>
      <c r="BY73" s="2348"/>
      <c r="BZ73" s="2348"/>
      <c r="CA73" s="2348"/>
      <c r="CB73" s="2348"/>
      <c r="CC73" s="2348"/>
      <c r="CD73" s="2348"/>
      <c r="CE73" s="2348"/>
      <c r="CF73" s="2348"/>
      <c r="CG73" s="2348"/>
      <c r="CH73" s="2349"/>
    </row>
    <row r="74" spans="35:86">
      <c r="AI74" s="54"/>
      <c r="AL74" s="54"/>
      <c r="AT74" s="2350"/>
      <c r="AU74" s="2351"/>
      <c r="AV74" s="2351"/>
      <c r="AW74" s="2351"/>
      <c r="AX74" s="2351"/>
      <c r="AY74" s="2351"/>
      <c r="AZ74" s="2351"/>
      <c r="BA74" s="2351"/>
      <c r="BB74" s="2351"/>
      <c r="BC74" s="2351"/>
      <c r="BD74" s="2351"/>
      <c r="BE74" s="2351"/>
      <c r="BF74" s="2351"/>
      <c r="BG74" s="2351"/>
      <c r="BH74" s="2351"/>
      <c r="BI74" s="2351"/>
      <c r="BJ74" s="2351"/>
      <c r="BK74" s="2351"/>
      <c r="BL74" s="2351"/>
      <c r="BM74" s="2351"/>
      <c r="BN74" s="2351"/>
      <c r="BO74" s="2351"/>
      <c r="BP74" s="2351"/>
      <c r="BQ74" s="2351"/>
      <c r="BR74" s="2351"/>
      <c r="BS74" s="2351"/>
      <c r="BT74" s="2351"/>
      <c r="BU74" s="2351"/>
      <c r="BV74" s="2351"/>
      <c r="BW74" s="2351"/>
      <c r="BX74" s="2351"/>
      <c r="BY74" s="2351"/>
      <c r="BZ74" s="2351"/>
      <c r="CA74" s="2351"/>
      <c r="CB74" s="2351"/>
      <c r="CC74" s="2351"/>
      <c r="CD74" s="2351"/>
      <c r="CE74" s="2351"/>
      <c r="CF74" s="2351"/>
      <c r="CG74" s="2351"/>
      <c r="CH74" s="2352"/>
    </row>
    <row r="75" spans="35:86">
      <c r="AI75" s="54"/>
      <c r="AL75" s="54"/>
    </row>
    <row r="76" spans="35:86">
      <c r="AI76" s="54"/>
      <c r="AL76" s="54"/>
    </row>
  </sheetData>
  <sheetProtection algorithmName="SHA-512" hashValue="M8JMdohCY7UYy8CXlKbUNxJmMfX31aypbgcPns4ZiGkgLZny4VIWgYmOr4dVhBGOsFmwhL/qlTSMuzZdfSxevg==" saltValue="e0jmtpQ6+sACQw1GrLosdw==" spinCount="100000" sheet="1" formatCells="0" formatColumns="0" formatRows="0"/>
  <mergeCells count="424">
    <mergeCell ref="B20:C20"/>
    <mergeCell ref="D20:AG20"/>
    <mergeCell ref="E21:AF21"/>
    <mergeCell ref="BX18:BZ18"/>
    <mergeCell ref="BX19:BZ19"/>
    <mergeCell ref="B56:C56"/>
    <mergeCell ref="D56:AF56"/>
    <mergeCell ref="B59:C59"/>
    <mergeCell ref="D59:AF60"/>
    <mergeCell ref="AJ48:AQ48"/>
    <mergeCell ref="C50:D50"/>
    <mergeCell ref="E50:AF51"/>
    <mergeCell ref="C52:D52"/>
    <mergeCell ref="E52:AF53"/>
    <mergeCell ref="C54:D54"/>
    <mergeCell ref="E54:AF54"/>
    <mergeCell ref="C47:V47"/>
    <mergeCell ref="W47:AA48"/>
    <mergeCell ref="AB47:AD48"/>
    <mergeCell ref="AE47:AF47"/>
    <mergeCell ref="AG47:AH47"/>
    <mergeCell ref="AJ47:AQ47"/>
    <mergeCell ref="C48:D48"/>
    <mergeCell ref="E48:V49"/>
    <mergeCell ref="AE48:AF48"/>
    <mergeCell ref="AG48:AH48"/>
    <mergeCell ref="BJ41:BL41"/>
    <mergeCell ref="AE46:AF46"/>
    <mergeCell ref="AG46:AH46"/>
    <mergeCell ref="AJ46:AQ46"/>
    <mergeCell ref="AT42:AW42"/>
    <mergeCell ref="AX42:AZ42"/>
    <mergeCell ref="BF42:BI42"/>
    <mergeCell ref="BJ42:BL42"/>
    <mergeCell ref="AG41:AH41"/>
    <mergeCell ref="AJ41:AQ41"/>
    <mergeCell ref="AT45:BZ45"/>
    <mergeCell ref="AU46:AU47"/>
    <mergeCell ref="AV46:CH57"/>
    <mergeCell ref="AG44:AH44"/>
    <mergeCell ref="C41:G42"/>
    <mergeCell ref="H41:J42"/>
    <mergeCell ref="K41:L41"/>
    <mergeCell ref="M41:N41"/>
    <mergeCell ref="O41:P41"/>
    <mergeCell ref="Q41:R41"/>
    <mergeCell ref="K42:L42"/>
    <mergeCell ref="M42:N42"/>
    <mergeCell ref="Q42:R42"/>
    <mergeCell ref="C45:V46"/>
    <mergeCell ref="W45:AA46"/>
    <mergeCell ref="AB45:AD46"/>
    <mergeCell ref="AE45:AF45"/>
    <mergeCell ref="AG45:AH45"/>
    <mergeCell ref="AJ45:AQ45"/>
    <mergeCell ref="AT41:AW41"/>
    <mergeCell ref="AX41:AZ41"/>
    <mergeCell ref="BF41:BI41"/>
    <mergeCell ref="AG43:AH43"/>
    <mergeCell ref="AI43:AQ44"/>
    <mergeCell ref="C43:G44"/>
    <mergeCell ref="H43:J44"/>
    <mergeCell ref="K43:L43"/>
    <mergeCell ref="M43:N43"/>
    <mergeCell ref="O43:P43"/>
    <mergeCell ref="Q43:R43"/>
    <mergeCell ref="K44:L44"/>
    <mergeCell ref="M44:N44"/>
    <mergeCell ref="O44:P44"/>
    <mergeCell ref="Q44:R44"/>
    <mergeCell ref="AB41:AD42"/>
    <mergeCell ref="AE41:AF41"/>
    <mergeCell ref="O42:P42"/>
    <mergeCell ref="AX40:AZ40"/>
    <mergeCell ref="BF40:BI40"/>
    <mergeCell ref="S43:T43"/>
    <mergeCell ref="U43:V43"/>
    <mergeCell ref="W43:X43"/>
    <mergeCell ref="Y43:AA44"/>
    <mergeCell ref="AB43:AD44"/>
    <mergeCell ref="AE43:AF43"/>
    <mergeCell ref="S44:T44"/>
    <mergeCell ref="U44:V44"/>
    <mergeCell ref="W44:X44"/>
    <mergeCell ref="AE44:AF44"/>
    <mergeCell ref="AG42:AH42"/>
    <mergeCell ref="AJ42:AQ42"/>
    <mergeCell ref="S41:T41"/>
    <mergeCell ref="U41:V41"/>
    <mergeCell ref="W41:X41"/>
    <mergeCell ref="Y41:AA42"/>
    <mergeCell ref="S42:T42"/>
    <mergeCell ref="U42:V42"/>
    <mergeCell ref="W42:X42"/>
    <mergeCell ref="AE42:AF42"/>
    <mergeCell ref="S40:T40"/>
    <mergeCell ref="U40:V40"/>
    <mergeCell ref="AT36:AW36"/>
    <mergeCell ref="AX36:AZ36"/>
    <mergeCell ref="BF36:BI36"/>
    <mergeCell ref="BJ36:BL36"/>
    <mergeCell ref="AG39:AH39"/>
    <mergeCell ref="AJ39:AQ39"/>
    <mergeCell ref="W38:X38"/>
    <mergeCell ref="AE38:AF38"/>
    <mergeCell ref="AT38:AW38"/>
    <mergeCell ref="AX38:AZ38"/>
    <mergeCell ref="BF38:BI38"/>
    <mergeCell ref="BJ38:BL38"/>
    <mergeCell ref="AT37:AW37"/>
    <mergeCell ref="AX37:AZ37"/>
    <mergeCell ref="BF37:BI37"/>
    <mergeCell ref="BJ37:BL37"/>
    <mergeCell ref="AT39:AW39"/>
    <mergeCell ref="AX39:AZ39"/>
    <mergeCell ref="AB39:AD40"/>
    <mergeCell ref="BF39:BI39"/>
    <mergeCell ref="BJ39:BL39"/>
    <mergeCell ref="BJ40:BL40"/>
    <mergeCell ref="AE39:AF39"/>
    <mergeCell ref="AT40:AW40"/>
    <mergeCell ref="W40:X40"/>
    <mergeCell ref="AE40:AF40"/>
    <mergeCell ref="AG38:AH38"/>
    <mergeCell ref="AJ38:AQ38"/>
    <mergeCell ref="S37:T37"/>
    <mergeCell ref="U37:V37"/>
    <mergeCell ref="W37:X37"/>
    <mergeCell ref="Y37:AA38"/>
    <mergeCell ref="AB37:AD38"/>
    <mergeCell ref="AE37:AF37"/>
    <mergeCell ref="S38:T38"/>
    <mergeCell ref="U38:V38"/>
    <mergeCell ref="AG40:AH40"/>
    <mergeCell ref="AJ40:AQ40"/>
    <mergeCell ref="AT33:AW33"/>
    <mergeCell ref="AX33:AZ33"/>
    <mergeCell ref="BF33:BI33"/>
    <mergeCell ref="BJ33:BL33"/>
    <mergeCell ref="AG36:AH36"/>
    <mergeCell ref="AJ36:AQ36"/>
    <mergeCell ref="C39:G40"/>
    <mergeCell ref="H39:J40"/>
    <mergeCell ref="K39:L39"/>
    <mergeCell ref="M39:N39"/>
    <mergeCell ref="O39:P39"/>
    <mergeCell ref="Q39:R39"/>
    <mergeCell ref="K40:L40"/>
    <mergeCell ref="M40:N40"/>
    <mergeCell ref="O40:P40"/>
    <mergeCell ref="Q40:R40"/>
    <mergeCell ref="AT35:AW35"/>
    <mergeCell ref="AX35:AZ35"/>
    <mergeCell ref="BF35:BI35"/>
    <mergeCell ref="BJ35:BL35"/>
    <mergeCell ref="S39:T39"/>
    <mergeCell ref="U39:V39"/>
    <mergeCell ref="W39:X39"/>
    <mergeCell ref="Y39:AA40"/>
    <mergeCell ref="BF32:BI32"/>
    <mergeCell ref="BJ32:BL32"/>
    <mergeCell ref="AG35:AH35"/>
    <mergeCell ref="AJ35:AQ35"/>
    <mergeCell ref="AT31:AW31"/>
    <mergeCell ref="AX31:AZ31"/>
    <mergeCell ref="BF31:BI31"/>
    <mergeCell ref="BJ31:BL31"/>
    <mergeCell ref="C37:G38"/>
    <mergeCell ref="H37:J38"/>
    <mergeCell ref="K37:L37"/>
    <mergeCell ref="M37:N37"/>
    <mergeCell ref="O37:P37"/>
    <mergeCell ref="Q37:R37"/>
    <mergeCell ref="K38:L38"/>
    <mergeCell ref="M38:N38"/>
    <mergeCell ref="O38:P38"/>
    <mergeCell ref="Q38:R38"/>
    <mergeCell ref="AT34:AW34"/>
    <mergeCell ref="AX34:AZ34"/>
    <mergeCell ref="BF34:BI34"/>
    <mergeCell ref="BJ34:BL34"/>
    <mergeCell ref="AG37:AH37"/>
    <mergeCell ref="AJ37:AQ37"/>
    <mergeCell ref="S35:T35"/>
    <mergeCell ref="U35:V35"/>
    <mergeCell ref="W35:X35"/>
    <mergeCell ref="Y35:AA36"/>
    <mergeCell ref="AB35:AD36"/>
    <mergeCell ref="AE35:AF35"/>
    <mergeCell ref="S36:T36"/>
    <mergeCell ref="U36:V36"/>
    <mergeCell ref="W36:X36"/>
    <mergeCell ref="AE36:AF36"/>
    <mergeCell ref="C35:G36"/>
    <mergeCell ref="H35:J36"/>
    <mergeCell ref="K35:L35"/>
    <mergeCell ref="M35:N35"/>
    <mergeCell ref="O35:P35"/>
    <mergeCell ref="Q35:R35"/>
    <mergeCell ref="K36:L36"/>
    <mergeCell ref="M36:N36"/>
    <mergeCell ref="O36:P36"/>
    <mergeCell ref="Q36:R36"/>
    <mergeCell ref="H29:J30"/>
    <mergeCell ref="AG29:AH29"/>
    <mergeCell ref="AX29:AZ29"/>
    <mergeCell ref="BF29:BI29"/>
    <mergeCell ref="BJ29:BL29"/>
    <mergeCell ref="S33:T33"/>
    <mergeCell ref="U33:V33"/>
    <mergeCell ref="W33:X33"/>
    <mergeCell ref="Y33:AA34"/>
    <mergeCell ref="AB33:AD34"/>
    <mergeCell ref="AE33:AF33"/>
    <mergeCell ref="W34:X34"/>
    <mergeCell ref="AE34:AF34"/>
    <mergeCell ref="AG34:AH34"/>
    <mergeCell ref="AJ34:AQ34"/>
    <mergeCell ref="AT30:AW30"/>
    <mergeCell ref="AX30:AZ30"/>
    <mergeCell ref="BF30:BI30"/>
    <mergeCell ref="BJ30:BL30"/>
    <mergeCell ref="S34:T34"/>
    <mergeCell ref="U34:V34"/>
    <mergeCell ref="AJ29:AQ29"/>
    <mergeCell ref="AT32:AW32"/>
    <mergeCell ref="AX32:AZ32"/>
    <mergeCell ref="BF28:BI28"/>
    <mergeCell ref="BJ28:BL28"/>
    <mergeCell ref="C33:G34"/>
    <mergeCell ref="H33:J34"/>
    <mergeCell ref="K33:L33"/>
    <mergeCell ref="M33:N33"/>
    <mergeCell ref="O33:P33"/>
    <mergeCell ref="Q33:R33"/>
    <mergeCell ref="AG33:AH33"/>
    <mergeCell ref="AJ33:AQ33"/>
    <mergeCell ref="AT29:AW29"/>
    <mergeCell ref="K34:L34"/>
    <mergeCell ref="M34:N34"/>
    <mergeCell ref="O34:P34"/>
    <mergeCell ref="Q34:R34"/>
    <mergeCell ref="C31:G32"/>
    <mergeCell ref="H31:J32"/>
    <mergeCell ref="K31:L31"/>
    <mergeCell ref="M31:N31"/>
    <mergeCell ref="O31:P31"/>
    <mergeCell ref="Q31:R31"/>
    <mergeCell ref="S31:T31"/>
    <mergeCell ref="U31:V31"/>
    <mergeCell ref="C29:G30"/>
    <mergeCell ref="AJ30:AQ30"/>
    <mergeCell ref="W26:X26"/>
    <mergeCell ref="AT27:AW27"/>
    <mergeCell ref="AX27:BC27"/>
    <mergeCell ref="BF27:BI27"/>
    <mergeCell ref="BJ27:BO27"/>
    <mergeCell ref="K32:L32"/>
    <mergeCell ref="M32:N32"/>
    <mergeCell ref="O32:P32"/>
    <mergeCell ref="Q32:R32"/>
    <mergeCell ref="S32:T32"/>
    <mergeCell ref="U32:V32"/>
    <mergeCell ref="W31:X31"/>
    <mergeCell ref="Y31:AA32"/>
    <mergeCell ref="AB31:AD32"/>
    <mergeCell ref="AE31:AF31"/>
    <mergeCell ref="AG31:AH31"/>
    <mergeCell ref="AJ31:AQ31"/>
    <mergeCell ref="W32:X32"/>
    <mergeCell ref="AE32:AF32"/>
    <mergeCell ref="AG32:AH32"/>
    <mergeCell ref="AJ32:AQ32"/>
    <mergeCell ref="AT28:AW28"/>
    <mergeCell ref="AX28:AZ28"/>
    <mergeCell ref="BA23:BC24"/>
    <mergeCell ref="BF23:BI24"/>
    <mergeCell ref="BJ23:BL24"/>
    <mergeCell ref="AT25:BC26"/>
    <mergeCell ref="BF25:BO26"/>
    <mergeCell ref="K30:L30"/>
    <mergeCell ref="M30:N30"/>
    <mergeCell ref="O30:P30"/>
    <mergeCell ref="Q30:R30"/>
    <mergeCell ref="S30:T30"/>
    <mergeCell ref="U30:V30"/>
    <mergeCell ref="S29:T29"/>
    <mergeCell ref="U29:V29"/>
    <mergeCell ref="W29:X29"/>
    <mergeCell ref="Y29:AA30"/>
    <mergeCell ref="AB29:AD30"/>
    <mergeCell ref="AE29:AF29"/>
    <mergeCell ref="W30:X30"/>
    <mergeCell ref="AE30:AF30"/>
    <mergeCell ref="K29:L29"/>
    <mergeCell ref="M29:N29"/>
    <mergeCell ref="O29:P29"/>
    <mergeCell ref="Q29:R29"/>
    <mergeCell ref="AG30:AH30"/>
    <mergeCell ref="AE28:AF28"/>
    <mergeCell ref="AG28:AH28"/>
    <mergeCell ref="AI28:AQ28"/>
    <mergeCell ref="AB27:AD28"/>
    <mergeCell ref="AE27:AF27"/>
    <mergeCell ref="AG27:AH27"/>
    <mergeCell ref="AJ27:AQ27"/>
    <mergeCell ref="AT23:AW24"/>
    <mergeCell ref="Y26:AA26"/>
    <mergeCell ref="AB26:AD26"/>
    <mergeCell ref="AE26:AF26"/>
    <mergeCell ref="AG26:AH26"/>
    <mergeCell ref="Y27:AA27"/>
    <mergeCell ref="Y28:AA28"/>
    <mergeCell ref="C27:G28"/>
    <mergeCell ref="H27:J28"/>
    <mergeCell ref="K27:L27"/>
    <mergeCell ref="M27:N27"/>
    <mergeCell ref="O27:P27"/>
    <mergeCell ref="Q27:R27"/>
    <mergeCell ref="S27:T27"/>
    <mergeCell ref="U27:V27"/>
    <mergeCell ref="W27:X27"/>
    <mergeCell ref="K28:L28"/>
    <mergeCell ref="M28:N28"/>
    <mergeCell ref="O28:P28"/>
    <mergeCell ref="Q28:R28"/>
    <mergeCell ref="S28:T28"/>
    <mergeCell ref="U28:V28"/>
    <mergeCell ref="W28:X28"/>
    <mergeCell ref="AT18:BC18"/>
    <mergeCell ref="BF18:BO18"/>
    <mergeCell ref="BF21:BI22"/>
    <mergeCell ref="BJ21:BL22"/>
    <mergeCell ref="BM21:BO22"/>
    <mergeCell ref="C26:G26"/>
    <mergeCell ref="H26:J26"/>
    <mergeCell ref="K26:L26"/>
    <mergeCell ref="M26:N26"/>
    <mergeCell ref="O26:P26"/>
    <mergeCell ref="Q26:R26"/>
    <mergeCell ref="S26:T26"/>
    <mergeCell ref="AB23:AD25"/>
    <mergeCell ref="K23:L25"/>
    <mergeCell ref="M23:N25"/>
    <mergeCell ref="O23:P25"/>
    <mergeCell ref="Q23:R25"/>
    <mergeCell ref="S23:T25"/>
    <mergeCell ref="U23:V25"/>
    <mergeCell ref="W23:X25"/>
    <mergeCell ref="AJ26:AQ26"/>
    <mergeCell ref="U26:V26"/>
    <mergeCell ref="BM23:BO24"/>
    <mergeCell ref="AX23:AZ24"/>
    <mergeCell ref="AU14:BE15"/>
    <mergeCell ref="BH14:BQ15"/>
    <mergeCell ref="B16:C16"/>
    <mergeCell ref="C22:G25"/>
    <mergeCell ref="H22:J25"/>
    <mergeCell ref="K22:X22"/>
    <mergeCell ref="Y22:AA25"/>
    <mergeCell ref="AB22:AH22"/>
    <mergeCell ref="BF19:BI20"/>
    <mergeCell ref="BJ19:BL20"/>
    <mergeCell ref="BM19:BO20"/>
    <mergeCell ref="AE24:AF24"/>
    <mergeCell ref="AG24:AH24"/>
    <mergeCell ref="AE25:AF25"/>
    <mergeCell ref="AG25:AH25"/>
    <mergeCell ref="AT21:AW22"/>
    <mergeCell ref="AX21:AZ22"/>
    <mergeCell ref="BA21:BC22"/>
    <mergeCell ref="AE23:AF23"/>
    <mergeCell ref="AG23:AH23"/>
    <mergeCell ref="AT19:AW20"/>
    <mergeCell ref="AX19:AZ20"/>
    <mergeCell ref="BA19:BC20"/>
    <mergeCell ref="AI22:AQ25"/>
    <mergeCell ref="O12:U12"/>
    <mergeCell ref="X12:AC12"/>
    <mergeCell ref="AD12:AH12"/>
    <mergeCell ref="AJ12:AQ12"/>
    <mergeCell ref="F13:N13"/>
    <mergeCell ref="O13:U13"/>
    <mergeCell ref="X13:AI13"/>
    <mergeCell ref="AJ13:AQ13"/>
    <mergeCell ref="F14:N14"/>
    <mergeCell ref="O14:U14"/>
    <mergeCell ref="X14:Z14"/>
    <mergeCell ref="AA14:AH14"/>
    <mergeCell ref="AJ14:AQ14"/>
    <mergeCell ref="A1:AR1"/>
    <mergeCell ref="B3:AG3"/>
    <mergeCell ref="AH3:AR3"/>
    <mergeCell ref="B4:C4"/>
    <mergeCell ref="D4:AF5"/>
    <mergeCell ref="AT5:BO5"/>
    <mergeCell ref="F9:N9"/>
    <mergeCell ref="O9:U9"/>
    <mergeCell ref="X9:AI9"/>
    <mergeCell ref="AJ9:AQ9"/>
    <mergeCell ref="AU58:AU59"/>
    <mergeCell ref="AV58:CH59"/>
    <mergeCell ref="AT61:CH74"/>
    <mergeCell ref="AI50:AR53"/>
    <mergeCell ref="AI54:AR57"/>
    <mergeCell ref="AI58:AQ59"/>
    <mergeCell ref="AI60:AQ62"/>
    <mergeCell ref="AT6:BO8"/>
    <mergeCell ref="D7:AF7"/>
    <mergeCell ref="D8:N8"/>
    <mergeCell ref="O8:U8"/>
    <mergeCell ref="V8:AI8"/>
    <mergeCell ref="AJ8:AQ8"/>
    <mergeCell ref="F10:K10"/>
    <mergeCell ref="L10:M10"/>
    <mergeCell ref="O10:U10"/>
    <mergeCell ref="X10:AC10"/>
    <mergeCell ref="AD10:AH10"/>
    <mergeCell ref="AJ10:AQ10"/>
    <mergeCell ref="F11:N11"/>
    <mergeCell ref="O11:U11"/>
    <mergeCell ref="X11:AI11"/>
    <mergeCell ref="AJ11:AQ11"/>
    <mergeCell ref="F12:N12"/>
  </mergeCells>
  <phoneticPr fontId="4"/>
  <conditionalFormatting sqref="C29 H29 AJ29:AJ32 K29:K42 M29:M42 O29:O42 Q29:Q42 S29:S42 U29:U42 AG29:AG42 C31 H31 C33 H33 AJ33:AQ42 C35 H35 C37 H37 C39 H39 C41 H41">
    <cfRule type="cellIs" dxfId="425" priority="8" operator="equal">
      <formula>0</formula>
    </cfRule>
  </conditionalFormatting>
  <conditionalFormatting sqref="F11:N14">
    <cfRule type="containsBlanks" dxfId="424" priority="1">
      <formula>LEN(TRIM(F11))=0</formula>
    </cfRule>
  </conditionalFormatting>
  <conditionalFormatting sqref="L10:M10">
    <cfRule type="containsBlanks" dxfId="423" priority="9">
      <formula>LEN(TRIM(L10))=0</formula>
    </cfRule>
  </conditionalFormatting>
  <conditionalFormatting sqref="O9:O14 AJ9:AQ14">
    <cfRule type="containsBlanks" dxfId="422" priority="7">
      <formula>LEN(TRIM(O9))=0</formula>
    </cfRule>
  </conditionalFormatting>
  <conditionalFormatting sqref="AA14:AH14">
    <cfRule type="containsBlanks" dxfId="421" priority="5">
      <formula>LEN(TRIM(AA14))=0</formula>
    </cfRule>
  </conditionalFormatting>
  <conditionalFormatting sqref="AD10:AH10 AD12:AH12">
    <cfRule type="containsBlanks" dxfId="420" priority="6">
      <formula>LEN(TRIM(AD10))=0</formula>
    </cfRule>
  </conditionalFormatting>
  <conditionalFormatting sqref="AE29:AE42">
    <cfRule type="cellIs" dxfId="419" priority="3" operator="equal">
      <formula>0</formula>
    </cfRule>
  </conditionalFormatting>
  <conditionalFormatting sqref="AE45:AE48">
    <cfRule type="cellIs" dxfId="418" priority="2" operator="equal">
      <formula>0</formula>
    </cfRule>
  </conditionalFormatting>
  <conditionalFormatting sqref="AG45:AG48 AJ45:AQ48">
    <cfRule type="cellIs" dxfId="417" priority="4" operator="equal">
      <formula>0</formula>
    </cfRule>
  </conditionalFormatting>
  <dataValidations count="3">
    <dataValidation type="list" allowBlank="1" showInputMessage="1" showErrorMessage="1" sqref="L10" xr:uid="{3ECA994E-7DDC-4EDF-A501-FA7688BA25E4}">
      <formula1>"配置,兼務,嘱託"</formula1>
    </dataValidation>
    <dataValidation type="list" allowBlank="1" showInputMessage="1" showErrorMessage="1" sqref="AD10:AH10" xr:uid="{6EFFDCA1-7388-46EF-895B-1723A8777F78}">
      <formula1>"一般型,余裕活用型"</formula1>
    </dataValidation>
    <dataValidation type="list" allowBlank="1" showInputMessage="1" showErrorMessage="1" sqref="AD12:AH12" xr:uid="{DB2AAC5A-4218-4BF4-AF73-2A9881F39A9E}">
      <formula1>"病児対応型,病後児対応型,,体調不良児対応型,訪問型"</formula1>
    </dataValidation>
  </dataValidations>
  <printOptions horizontalCentered="1"/>
  <pageMargins left="0.70866141732283472" right="0.23622047244094491" top="0.39370078740157483" bottom="0.23622047244094491" header="0" footer="0"/>
  <pageSetup paperSize="9" scale="96" orientation="portrait" cellComments="asDisplayed"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384449" r:id="rId4" name="Check Box 3">
              <controlPr defaultSize="0" autoFill="0" autoLine="0" autoPict="0">
                <anchor moveWithCells="1">
                  <from>
                    <xdr:col>21</xdr:col>
                    <xdr:colOff>0</xdr:colOff>
                    <xdr:row>10</xdr:row>
                    <xdr:rowOff>171450</xdr:rowOff>
                  </from>
                  <to>
                    <xdr:col>23</xdr:col>
                    <xdr:colOff>38100</xdr:colOff>
                    <xdr:row>12</xdr:row>
                    <xdr:rowOff>0</xdr:rowOff>
                  </to>
                </anchor>
              </controlPr>
            </control>
          </mc:Choice>
        </mc:AlternateContent>
        <mc:AlternateContent xmlns:mc="http://schemas.openxmlformats.org/markup-compatibility/2006">
          <mc:Choice Requires="x14">
            <control shapeId="1384450" r:id="rId5" name="Check Box 4">
              <controlPr defaultSize="0" autoFill="0" autoLine="0" autoPict="0">
                <anchor moveWithCells="1">
                  <from>
                    <xdr:col>21</xdr:col>
                    <xdr:colOff>0</xdr:colOff>
                    <xdr:row>9</xdr:row>
                    <xdr:rowOff>171450</xdr:rowOff>
                  </from>
                  <to>
                    <xdr:col>23</xdr:col>
                    <xdr:colOff>38100</xdr:colOff>
                    <xdr:row>11</xdr:row>
                    <xdr:rowOff>0</xdr:rowOff>
                  </to>
                </anchor>
              </controlPr>
            </control>
          </mc:Choice>
        </mc:AlternateContent>
        <mc:AlternateContent xmlns:mc="http://schemas.openxmlformats.org/markup-compatibility/2006">
          <mc:Choice Requires="x14">
            <control shapeId="1384451" r:id="rId6" name="Check Box 5">
              <controlPr defaultSize="0" autoFill="0" autoLine="0" autoPict="0">
                <anchor moveWithCells="1">
                  <from>
                    <xdr:col>21</xdr:col>
                    <xdr:colOff>0</xdr:colOff>
                    <xdr:row>8</xdr:row>
                    <xdr:rowOff>171450</xdr:rowOff>
                  </from>
                  <to>
                    <xdr:col>23</xdr:col>
                    <xdr:colOff>38100</xdr:colOff>
                    <xdr:row>10</xdr:row>
                    <xdr:rowOff>0</xdr:rowOff>
                  </to>
                </anchor>
              </controlPr>
            </control>
          </mc:Choice>
        </mc:AlternateContent>
        <mc:AlternateContent xmlns:mc="http://schemas.openxmlformats.org/markup-compatibility/2006">
          <mc:Choice Requires="x14">
            <control shapeId="1384452" r:id="rId7" name="Check Box 6">
              <controlPr defaultSize="0" autoFill="0" autoLine="0" autoPict="0">
                <anchor moveWithCells="1">
                  <from>
                    <xdr:col>21</xdr:col>
                    <xdr:colOff>0</xdr:colOff>
                    <xdr:row>7</xdr:row>
                    <xdr:rowOff>161925</xdr:rowOff>
                  </from>
                  <to>
                    <xdr:col>23</xdr:col>
                    <xdr:colOff>38100</xdr:colOff>
                    <xdr:row>9</xdr:row>
                    <xdr:rowOff>9525</xdr:rowOff>
                  </to>
                </anchor>
              </controlPr>
            </control>
          </mc:Choice>
        </mc:AlternateContent>
        <mc:AlternateContent xmlns:mc="http://schemas.openxmlformats.org/markup-compatibility/2006">
          <mc:Choice Requires="x14">
            <control shapeId="1384453" r:id="rId8" name="Check Box 7">
              <controlPr defaultSize="0" autoFill="0" autoLine="0" autoPict="0">
                <anchor moveWithCells="1">
                  <from>
                    <xdr:col>21</xdr:col>
                    <xdr:colOff>0</xdr:colOff>
                    <xdr:row>11</xdr:row>
                    <xdr:rowOff>171450</xdr:rowOff>
                  </from>
                  <to>
                    <xdr:col>23</xdr:col>
                    <xdr:colOff>38100</xdr:colOff>
                    <xdr:row>13</xdr:row>
                    <xdr:rowOff>0</xdr:rowOff>
                  </to>
                </anchor>
              </controlPr>
            </control>
          </mc:Choice>
        </mc:AlternateContent>
        <mc:AlternateContent xmlns:mc="http://schemas.openxmlformats.org/markup-compatibility/2006">
          <mc:Choice Requires="x14">
            <control shapeId="1384454" r:id="rId9" name="Check Box 8">
              <controlPr defaultSize="0" autoFill="0" autoLine="0" autoPict="0">
                <anchor moveWithCells="1">
                  <from>
                    <xdr:col>21</xdr:col>
                    <xdr:colOff>0</xdr:colOff>
                    <xdr:row>12</xdr:row>
                    <xdr:rowOff>171450</xdr:rowOff>
                  </from>
                  <to>
                    <xdr:col>23</xdr:col>
                    <xdr:colOff>38100</xdr:colOff>
                    <xdr:row>14</xdr:row>
                    <xdr:rowOff>0</xdr:rowOff>
                  </to>
                </anchor>
              </controlPr>
            </control>
          </mc:Choice>
        </mc:AlternateContent>
        <mc:AlternateContent xmlns:mc="http://schemas.openxmlformats.org/markup-compatibility/2006">
          <mc:Choice Requires="x14">
            <control shapeId="1384455" r:id="rId10" name="Check Box 9">
              <controlPr defaultSize="0" autoFill="0" autoLine="0" autoPict="0">
                <anchor moveWithCells="1">
                  <from>
                    <xdr:col>3</xdr:col>
                    <xdr:colOff>0</xdr:colOff>
                    <xdr:row>10</xdr:row>
                    <xdr:rowOff>171450</xdr:rowOff>
                  </from>
                  <to>
                    <xdr:col>5</xdr:col>
                    <xdr:colOff>38100</xdr:colOff>
                    <xdr:row>12</xdr:row>
                    <xdr:rowOff>0</xdr:rowOff>
                  </to>
                </anchor>
              </controlPr>
            </control>
          </mc:Choice>
        </mc:AlternateContent>
        <mc:AlternateContent xmlns:mc="http://schemas.openxmlformats.org/markup-compatibility/2006">
          <mc:Choice Requires="x14">
            <control shapeId="1384456" r:id="rId11" name="Check Box 10">
              <controlPr defaultSize="0" autoFill="0" autoLine="0" autoPict="0">
                <anchor moveWithCells="1">
                  <from>
                    <xdr:col>3</xdr:col>
                    <xdr:colOff>0</xdr:colOff>
                    <xdr:row>9</xdr:row>
                    <xdr:rowOff>171450</xdr:rowOff>
                  </from>
                  <to>
                    <xdr:col>5</xdr:col>
                    <xdr:colOff>38100</xdr:colOff>
                    <xdr:row>11</xdr:row>
                    <xdr:rowOff>0</xdr:rowOff>
                  </to>
                </anchor>
              </controlPr>
            </control>
          </mc:Choice>
        </mc:AlternateContent>
        <mc:AlternateContent xmlns:mc="http://schemas.openxmlformats.org/markup-compatibility/2006">
          <mc:Choice Requires="x14">
            <control shapeId="1384457" r:id="rId12" name="Check Box 11">
              <controlPr defaultSize="0" autoFill="0" autoLine="0" autoPict="0">
                <anchor moveWithCells="1">
                  <from>
                    <xdr:col>3</xdr:col>
                    <xdr:colOff>0</xdr:colOff>
                    <xdr:row>8</xdr:row>
                    <xdr:rowOff>171450</xdr:rowOff>
                  </from>
                  <to>
                    <xdr:col>5</xdr:col>
                    <xdr:colOff>38100</xdr:colOff>
                    <xdr:row>10</xdr:row>
                    <xdr:rowOff>0</xdr:rowOff>
                  </to>
                </anchor>
              </controlPr>
            </control>
          </mc:Choice>
        </mc:AlternateContent>
        <mc:AlternateContent xmlns:mc="http://schemas.openxmlformats.org/markup-compatibility/2006">
          <mc:Choice Requires="x14">
            <control shapeId="1384458" r:id="rId13" name="Check Box 12">
              <controlPr defaultSize="0" autoFill="0" autoLine="0" autoPict="0">
                <anchor moveWithCells="1">
                  <from>
                    <xdr:col>3</xdr:col>
                    <xdr:colOff>0</xdr:colOff>
                    <xdr:row>7</xdr:row>
                    <xdr:rowOff>161925</xdr:rowOff>
                  </from>
                  <to>
                    <xdr:col>5</xdr:col>
                    <xdr:colOff>38100</xdr:colOff>
                    <xdr:row>9</xdr:row>
                    <xdr:rowOff>9525</xdr:rowOff>
                  </to>
                </anchor>
              </controlPr>
            </control>
          </mc:Choice>
        </mc:AlternateContent>
        <mc:AlternateContent xmlns:mc="http://schemas.openxmlformats.org/markup-compatibility/2006">
          <mc:Choice Requires="x14">
            <control shapeId="1384459" r:id="rId14" name="Check Box 13">
              <controlPr defaultSize="0" autoFill="0" autoLine="0" autoPict="0">
                <anchor moveWithCells="1">
                  <from>
                    <xdr:col>3</xdr:col>
                    <xdr:colOff>0</xdr:colOff>
                    <xdr:row>11</xdr:row>
                    <xdr:rowOff>171450</xdr:rowOff>
                  </from>
                  <to>
                    <xdr:col>5</xdr:col>
                    <xdr:colOff>38100</xdr:colOff>
                    <xdr:row>13</xdr:row>
                    <xdr:rowOff>0</xdr:rowOff>
                  </to>
                </anchor>
              </controlPr>
            </control>
          </mc:Choice>
        </mc:AlternateContent>
        <mc:AlternateContent xmlns:mc="http://schemas.openxmlformats.org/markup-compatibility/2006">
          <mc:Choice Requires="x14">
            <control shapeId="1384460" r:id="rId15" name="Check Box 14">
              <controlPr defaultSize="0" autoFill="0" autoLine="0" autoPict="0">
                <anchor moveWithCells="1">
                  <from>
                    <xdr:col>3</xdr:col>
                    <xdr:colOff>0</xdr:colOff>
                    <xdr:row>12</xdr:row>
                    <xdr:rowOff>171450</xdr:rowOff>
                  </from>
                  <to>
                    <xdr:col>5</xdr:col>
                    <xdr:colOff>38100</xdr:colOff>
                    <xdr:row>14</xdr:row>
                    <xdr:rowOff>0</xdr:rowOff>
                  </to>
                </anchor>
              </controlPr>
            </control>
          </mc:Choice>
        </mc:AlternateContent>
        <mc:AlternateContent xmlns:mc="http://schemas.openxmlformats.org/markup-compatibility/2006">
          <mc:Choice Requires="x14">
            <control shapeId="1384461" r:id="rId16" name="Check Box 13">
              <controlPr defaultSize="0" autoFill="0" autoLine="0" autoPict="0">
                <anchor moveWithCells="1">
                  <from>
                    <xdr:col>26</xdr:col>
                    <xdr:colOff>104775</xdr:colOff>
                    <xdr:row>59</xdr:row>
                    <xdr:rowOff>9525</xdr:rowOff>
                  </from>
                  <to>
                    <xdr:col>30</xdr:col>
                    <xdr:colOff>47625</xdr:colOff>
                    <xdr:row>60</xdr:row>
                    <xdr:rowOff>28575</xdr:rowOff>
                  </to>
                </anchor>
              </controlPr>
            </control>
          </mc:Choice>
        </mc:AlternateContent>
        <mc:AlternateContent xmlns:mc="http://schemas.openxmlformats.org/markup-compatibility/2006">
          <mc:Choice Requires="x14">
            <control shapeId="1384462" r:id="rId17" name="Check Box 14">
              <controlPr defaultSize="0" autoFill="0" autoLine="0" autoPict="0">
                <anchor moveWithCells="1">
                  <from>
                    <xdr:col>30</xdr:col>
                    <xdr:colOff>66675</xdr:colOff>
                    <xdr:row>59</xdr:row>
                    <xdr:rowOff>9525</xdr:rowOff>
                  </from>
                  <to>
                    <xdr:col>32</xdr:col>
                    <xdr:colOff>133350</xdr:colOff>
                    <xdr:row>60</xdr:row>
                    <xdr:rowOff>28575</xdr:rowOff>
                  </to>
                </anchor>
              </controlPr>
            </control>
          </mc:Choice>
        </mc:AlternateContent>
        <mc:AlternateContent xmlns:mc="http://schemas.openxmlformats.org/markup-compatibility/2006">
          <mc:Choice Requires="x14">
            <control shapeId="1384463" r:id="rId18" name="Check Box 15">
              <controlPr defaultSize="0" autoFill="0" autoLine="0" autoPict="0">
                <anchor moveWithCells="1">
                  <from>
                    <xdr:col>25</xdr:col>
                    <xdr:colOff>133350</xdr:colOff>
                    <xdr:row>4</xdr:row>
                    <xdr:rowOff>152400</xdr:rowOff>
                  </from>
                  <to>
                    <xdr:col>29</xdr:col>
                    <xdr:colOff>76200</xdr:colOff>
                    <xdr:row>6</xdr:row>
                    <xdr:rowOff>19050</xdr:rowOff>
                  </to>
                </anchor>
              </controlPr>
            </control>
          </mc:Choice>
        </mc:AlternateContent>
        <mc:AlternateContent xmlns:mc="http://schemas.openxmlformats.org/markup-compatibility/2006">
          <mc:Choice Requires="x14">
            <control shapeId="1384464" r:id="rId19" name="Check Box 16">
              <controlPr defaultSize="0" autoFill="0" autoLine="0" autoPict="0">
                <anchor moveWithCells="1">
                  <from>
                    <xdr:col>29</xdr:col>
                    <xdr:colOff>95250</xdr:colOff>
                    <xdr:row>4</xdr:row>
                    <xdr:rowOff>152400</xdr:rowOff>
                  </from>
                  <to>
                    <xdr:col>32</xdr:col>
                    <xdr:colOff>9525</xdr:colOff>
                    <xdr:row>6</xdr:row>
                    <xdr:rowOff>9525</xdr:rowOff>
                  </to>
                </anchor>
              </controlPr>
            </control>
          </mc:Choice>
        </mc:AlternateContent>
        <mc:AlternateContent xmlns:mc="http://schemas.openxmlformats.org/markup-compatibility/2006">
          <mc:Choice Requires="x14">
            <control shapeId="1384465" r:id="rId20" name="Check Box 17">
              <controlPr defaultSize="0" autoFill="0" autoLine="0" autoPict="0">
                <anchor moveWithCells="1">
                  <from>
                    <xdr:col>26</xdr:col>
                    <xdr:colOff>104775</xdr:colOff>
                    <xdr:row>56</xdr:row>
                    <xdr:rowOff>0</xdr:rowOff>
                  </from>
                  <to>
                    <xdr:col>30</xdr:col>
                    <xdr:colOff>47625</xdr:colOff>
                    <xdr:row>57</xdr:row>
                    <xdr:rowOff>19050</xdr:rowOff>
                  </to>
                </anchor>
              </controlPr>
            </control>
          </mc:Choice>
        </mc:AlternateContent>
        <mc:AlternateContent xmlns:mc="http://schemas.openxmlformats.org/markup-compatibility/2006">
          <mc:Choice Requires="x14">
            <control shapeId="1384466" r:id="rId21" name="Check Box 18">
              <controlPr defaultSize="0" autoFill="0" autoLine="0" autoPict="0">
                <anchor moveWithCells="1">
                  <from>
                    <xdr:col>30</xdr:col>
                    <xdr:colOff>66675</xdr:colOff>
                    <xdr:row>56</xdr:row>
                    <xdr:rowOff>0</xdr:rowOff>
                  </from>
                  <to>
                    <xdr:col>32</xdr:col>
                    <xdr:colOff>133350</xdr:colOff>
                    <xdr:row>57</xdr:row>
                    <xdr:rowOff>9525</xdr:rowOff>
                  </to>
                </anchor>
              </controlPr>
            </control>
          </mc:Choice>
        </mc:AlternateContent>
        <mc:AlternateContent xmlns:mc="http://schemas.openxmlformats.org/markup-compatibility/2006">
          <mc:Choice Requires="x14">
            <control shapeId="1384475" r:id="rId22" name="Check Box 27">
              <controlPr locked="0" defaultSize="0" autoFill="0" autoLine="0" autoPict="0">
                <anchor moveWithCells="1" sizeWithCells="1">
                  <from>
                    <xdr:col>3</xdr:col>
                    <xdr:colOff>133350</xdr:colOff>
                    <xdr:row>16</xdr:row>
                    <xdr:rowOff>142875</xdr:rowOff>
                  </from>
                  <to>
                    <xdr:col>5</xdr:col>
                    <xdr:colOff>57150</xdr:colOff>
                    <xdr:row>18</xdr:row>
                    <xdr:rowOff>47625</xdr:rowOff>
                  </to>
                </anchor>
              </controlPr>
            </control>
          </mc:Choice>
        </mc:AlternateContent>
        <mc:AlternateContent xmlns:mc="http://schemas.openxmlformats.org/markup-compatibility/2006">
          <mc:Choice Requires="x14">
            <control shapeId="1384476" r:id="rId23" name="Check Box 28">
              <controlPr locked="0" defaultSize="0" autoFill="0" autoLine="0" autoPict="0">
                <anchor moveWithCells="1" sizeWithCells="1">
                  <from>
                    <xdr:col>3</xdr:col>
                    <xdr:colOff>133350</xdr:colOff>
                    <xdr:row>17</xdr:row>
                    <xdr:rowOff>152400</xdr:rowOff>
                  </from>
                  <to>
                    <xdr:col>5</xdr:col>
                    <xdr:colOff>57150</xdr:colOff>
                    <xdr:row>19</xdr:row>
                    <xdr:rowOff>9525</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36</vt:i4>
      </vt:variant>
      <vt:variant>
        <vt:lpstr>名前付き一覧</vt:lpstr>
      </vt:variant>
      <vt:variant>
        <vt:i4>34</vt:i4>
      </vt:variant>
    </vt:vector>
  </HeadingPairs>
  <TitlesOfParts>
    <vt:vector size="70" baseType="lpstr">
      <vt:lpstr>鑑文</vt:lpstr>
      <vt:lpstr>鑑文 (記載例)</vt:lpstr>
      <vt:lpstr>表紙</vt:lpstr>
      <vt:lpstr>No1 (2)</vt:lpstr>
      <vt:lpstr>留意事項※印刷不要 </vt:lpstr>
      <vt:lpstr>No1</vt:lpstr>
      <vt:lpstr>No2（記入例）※印刷不要</vt:lpstr>
      <vt:lpstr>No2</vt:lpstr>
      <vt:lpstr>No3</vt:lpstr>
      <vt:lpstr>No4</vt:lpstr>
      <vt:lpstr>No5</vt:lpstr>
      <vt:lpstr>No6</vt:lpstr>
      <vt:lpstr>No7</vt:lpstr>
      <vt:lpstr>No8</vt:lpstr>
      <vt:lpstr>No9</vt:lpstr>
      <vt:lpstr>No10</vt:lpstr>
      <vt:lpstr>No11（記入例）※印刷不要</vt:lpstr>
      <vt:lpstr>No11</vt:lpstr>
      <vt:lpstr>No12（記入例）※印刷不要</vt:lpstr>
      <vt:lpstr>No12</vt:lpstr>
      <vt:lpstr>No13</vt:lpstr>
      <vt:lpstr>No14</vt:lpstr>
      <vt:lpstr>No15</vt:lpstr>
      <vt:lpstr>No16</vt:lpstr>
      <vt:lpstr>No17</vt:lpstr>
      <vt:lpstr>No18</vt:lpstr>
      <vt:lpstr>No19</vt:lpstr>
      <vt:lpstr>No20</vt:lpstr>
      <vt:lpstr>No21</vt:lpstr>
      <vt:lpstr>No22 </vt:lpstr>
      <vt:lpstr>No23 </vt:lpstr>
      <vt:lpstr>No24</vt:lpstr>
      <vt:lpstr>No25</vt:lpstr>
      <vt:lpstr>No26</vt:lpstr>
      <vt:lpstr>No27</vt:lpstr>
      <vt:lpstr>No28</vt:lpstr>
      <vt:lpstr>'No1'!Print_Area</vt:lpstr>
      <vt:lpstr>'No1 (2)'!Print_Area</vt:lpstr>
      <vt:lpstr>'No10'!Print_Area</vt:lpstr>
      <vt:lpstr>'No11'!Print_Area</vt:lpstr>
      <vt:lpstr>'No11（記入例）※印刷不要'!Print_Area</vt:lpstr>
      <vt:lpstr>'No12'!Print_Area</vt:lpstr>
      <vt:lpstr>'No12（記入例）※印刷不要'!Print_Area</vt:lpstr>
      <vt:lpstr>'No13'!Print_Area</vt:lpstr>
      <vt:lpstr>'No14'!Print_Area</vt:lpstr>
      <vt:lpstr>'No15'!Print_Area</vt:lpstr>
      <vt:lpstr>'No16'!Print_Area</vt:lpstr>
      <vt:lpstr>'No17'!Print_Area</vt:lpstr>
      <vt:lpstr>'No18'!Print_Area</vt:lpstr>
      <vt:lpstr>'No19'!Print_Area</vt:lpstr>
      <vt:lpstr>'No2'!Print_Area</vt:lpstr>
      <vt:lpstr>'No2（記入例）※印刷不要'!Print_Area</vt:lpstr>
      <vt:lpstr>'No20'!Print_Area</vt:lpstr>
      <vt:lpstr>'No21'!Print_Area</vt:lpstr>
      <vt:lpstr>'No22 '!Print_Area</vt:lpstr>
      <vt:lpstr>'No23 '!Print_Area</vt:lpstr>
      <vt:lpstr>'No24'!Print_Area</vt:lpstr>
      <vt:lpstr>'No25'!Print_Area</vt:lpstr>
      <vt:lpstr>'No26'!Print_Area</vt:lpstr>
      <vt:lpstr>'No27'!Print_Area</vt:lpstr>
      <vt:lpstr>'No28'!Print_Area</vt:lpstr>
      <vt:lpstr>'No3'!Print_Area</vt:lpstr>
      <vt:lpstr>'No4'!Print_Area</vt:lpstr>
      <vt:lpstr>'No5'!Print_Area</vt:lpstr>
      <vt:lpstr>'No6'!Print_Area</vt:lpstr>
      <vt:lpstr>'No7'!Print_Area</vt:lpstr>
      <vt:lpstr>'No8'!Print_Area</vt:lpstr>
      <vt:lpstr>'No9'!Print_Area</vt:lpstr>
      <vt:lpstr>表紙!Print_Area</vt:lpstr>
      <vt:lpstr>'留意事項※印刷不要 '!Print_Area</vt:lpstr>
    </vt:vector>
  </TitlesOfParts>
  <Company>中部広域</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中部広域</dc:creator>
  <cp:lastModifiedBy>教育保育係2</cp:lastModifiedBy>
  <cp:lastPrinted>2026-05-29T00:38:47Z</cp:lastPrinted>
  <dcterms:created xsi:type="dcterms:W3CDTF">2008-12-17T04:20:29Z</dcterms:created>
  <dcterms:modified xsi:type="dcterms:W3CDTF">2026-05-29T07:57:46Z</dcterms:modified>
</cp:coreProperties>
</file>